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comments1.xml" ContentType="application/vnd.openxmlformats-officedocument.spreadsheetml.comments+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Lahoucine.Ouhssayne\Desktop\Project_Review\"/>
    </mc:Choice>
  </mc:AlternateContent>
  <xr:revisionPtr revIDLastSave="0" documentId="8_{8D910806-58C6-4775-ABEF-22072E6A9BCC}" xr6:coauthVersionLast="45" xr6:coauthVersionMax="45" xr10:uidLastSave="{00000000-0000-0000-0000-000000000000}"/>
  <bookViews>
    <workbookView xWindow="-120" yWindow="-120" windowWidth="29040" windowHeight="15840" firstSheet="3" activeTab="10" xr2:uid="{00000000-000D-0000-FFFF-FFFF00000000}"/>
  </bookViews>
  <sheets>
    <sheet name="Project Info" sheetId="11" r:id="rId1"/>
    <sheet name="Mileage Summary" sheetId="13" r:id="rId2"/>
    <sheet name="Soil Erosion Control" sheetId="1" r:id="rId3"/>
    <sheet name="Clearing &amp; Removal" sheetId="5" r:id="rId4"/>
    <sheet name="Earthwork" sheetId="2" r:id="rId5"/>
    <sheet name="Pavement" sheetId="9" r:id="rId6"/>
    <sheet name="Drainage" sheetId="3" r:id="rId7"/>
    <sheet name="Barrier" sheetId="10" r:id="rId8"/>
    <sheet name="Permanent Signs" sheetId="6" r:id="rId9"/>
    <sheet name="Pavement Marking" sheetId="8" r:id="rId10"/>
    <sheet name="Construction Signs" sheetId="14" r:id="rId11"/>
    <sheet name="TTC" sheetId="12" state="hidden" r:id="rId12"/>
  </sheets>
  <externalReferences>
    <externalReference r:id="rId13"/>
    <externalReference r:id="rId14"/>
  </externalReferences>
  <definedNames>
    <definedName name="_xlnm.Print_Area" localSheetId="1">'Mileage Summary'!$B$1:$N$52</definedName>
    <definedName name="_xlnm.Print_Area" localSheetId="5">Pavement!$A$1:$U$51</definedName>
    <definedName name="_xlnm.Print_Area" localSheetId="9">'Pavement Marking'!$A$1:$T$170</definedName>
    <definedName name="_xlnm.Print_Area" localSheetId="2">'Soil Erosion Control'!$2:$47</definedName>
    <definedName name="_xlnm.Print_Area" localSheetId="11">TTC!$A$1:$R$50</definedName>
    <definedName name="Project_Info" localSheetId="10">'[1]Project Info'!$B$2:$D$100</definedName>
    <definedName name="Project_Info">'Project Info'!$B$2:$D$100</definedName>
  </definedNames>
  <calcPr calcId="191029"/>
  <customWorkbookViews>
    <customWorkbookView name="snawaz - Personal View" guid="{E0C0245D-FBCF-4834-AB9D-3B40074BF26E}" mergeInterval="0" personalView="1" xWindow="2" yWindow="33" windowWidth="1198" windowHeight="78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4" i="13" l="1"/>
  <c r="N62" i="13"/>
  <c r="C11" i="13"/>
  <c r="C8" i="6"/>
  <c r="D64" i="6" l="1"/>
  <c r="D124" i="6"/>
  <c r="D57" i="10"/>
  <c r="D114" i="10"/>
  <c r="D59" i="3"/>
  <c r="D116" i="3"/>
  <c r="D64" i="9"/>
  <c r="D125" i="9"/>
  <c r="D59" i="2"/>
  <c r="D116" i="2"/>
  <c r="D112" i="5"/>
  <c r="D58" i="5"/>
  <c r="C59" i="8"/>
  <c r="C116" i="8" s="1"/>
  <c r="R121" i="8" l="1"/>
  <c r="Q121" i="8"/>
  <c r="P121" i="8"/>
  <c r="O121" i="8"/>
  <c r="N121" i="8"/>
  <c r="M121" i="8"/>
  <c r="L121" i="8"/>
  <c r="K121" i="8"/>
  <c r="J121" i="8"/>
  <c r="I121" i="8"/>
  <c r="R64" i="8"/>
  <c r="Q64" i="8"/>
  <c r="P64" i="8"/>
  <c r="O64" i="8"/>
  <c r="N64" i="8"/>
  <c r="M64" i="8"/>
  <c r="L64" i="8"/>
  <c r="K64" i="8"/>
  <c r="J64" i="8"/>
  <c r="I64" i="8"/>
  <c r="R120" i="8"/>
  <c r="Q120" i="8"/>
  <c r="P120" i="8"/>
  <c r="O120" i="8"/>
  <c r="N120" i="8"/>
  <c r="L120" i="8"/>
  <c r="I120" i="8"/>
  <c r="R63" i="8"/>
  <c r="Q63" i="8"/>
  <c r="P63" i="8"/>
  <c r="O63" i="8"/>
  <c r="N63" i="8"/>
  <c r="L63" i="8"/>
  <c r="I63" i="8"/>
  <c r="M126" i="6"/>
  <c r="M66" i="6"/>
  <c r="Q119" i="10"/>
  <c r="P119" i="10"/>
  <c r="O119" i="10"/>
  <c r="N119" i="10"/>
  <c r="M119" i="10"/>
  <c r="L119" i="10"/>
  <c r="K119" i="10"/>
  <c r="J119" i="10"/>
  <c r="I119" i="10"/>
  <c r="H119" i="10"/>
  <c r="Q62" i="10"/>
  <c r="P62" i="10"/>
  <c r="O62" i="10"/>
  <c r="N62" i="10"/>
  <c r="M62" i="10"/>
  <c r="L62" i="10"/>
  <c r="K62" i="10"/>
  <c r="J62" i="10"/>
  <c r="I62" i="10"/>
  <c r="N60" i="10"/>
  <c r="H62" i="10"/>
  <c r="Q120" i="3"/>
  <c r="P120" i="3"/>
  <c r="O120" i="3"/>
  <c r="N120" i="3"/>
  <c r="M120" i="3"/>
  <c r="L120" i="3"/>
  <c r="K120" i="3"/>
  <c r="J120" i="3"/>
  <c r="I120" i="3"/>
  <c r="H120" i="3"/>
  <c r="G120" i="3"/>
  <c r="F120" i="3"/>
  <c r="Q63" i="3"/>
  <c r="P63" i="3"/>
  <c r="O63" i="3"/>
  <c r="N63" i="3"/>
  <c r="M63" i="3"/>
  <c r="L63" i="3"/>
  <c r="K63" i="3"/>
  <c r="J63" i="3"/>
  <c r="I63" i="3"/>
  <c r="H63" i="3"/>
  <c r="G63" i="3"/>
  <c r="F63" i="3"/>
  <c r="T130" i="9"/>
  <c r="S130" i="9"/>
  <c r="R130" i="9"/>
  <c r="Q130" i="9"/>
  <c r="P130" i="9"/>
  <c r="O130" i="9"/>
  <c r="N130" i="9"/>
  <c r="M130" i="9"/>
  <c r="L130" i="9"/>
  <c r="K130" i="9"/>
  <c r="J130" i="9"/>
  <c r="T69" i="9"/>
  <c r="S69" i="9"/>
  <c r="R69" i="9"/>
  <c r="Q69" i="9"/>
  <c r="P69" i="9"/>
  <c r="O69" i="9"/>
  <c r="N69" i="9"/>
  <c r="M69" i="9"/>
  <c r="L69" i="9"/>
  <c r="K69" i="9"/>
  <c r="J69" i="9"/>
  <c r="O120" i="2"/>
  <c r="N120" i="2"/>
  <c r="M120" i="2"/>
  <c r="L120" i="2"/>
  <c r="K120" i="2"/>
  <c r="J120" i="2"/>
  <c r="I120" i="2"/>
  <c r="H120" i="2"/>
  <c r="G120" i="2"/>
  <c r="O63" i="2"/>
  <c r="N63" i="2"/>
  <c r="M63" i="2"/>
  <c r="L63" i="2"/>
  <c r="K63" i="2"/>
  <c r="J63" i="2"/>
  <c r="I63" i="2"/>
  <c r="H63" i="2"/>
  <c r="G63" i="2"/>
  <c r="R116" i="5"/>
  <c r="Q116" i="5"/>
  <c r="P116" i="5"/>
  <c r="O116" i="5"/>
  <c r="N116" i="5"/>
  <c r="M116" i="5"/>
  <c r="L116" i="5"/>
  <c r="K116" i="5"/>
  <c r="J116" i="5"/>
  <c r="I116" i="5"/>
  <c r="H116" i="5"/>
  <c r="R62" i="5"/>
  <c r="Q62" i="5"/>
  <c r="P62" i="5"/>
  <c r="O62" i="5"/>
  <c r="N62" i="5"/>
  <c r="M62" i="5"/>
  <c r="L62" i="5"/>
  <c r="K62" i="5"/>
  <c r="J62" i="5"/>
  <c r="I62" i="5"/>
  <c r="H62" i="5"/>
  <c r="S120" i="1"/>
  <c r="R120" i="1"/>
  <c r="Q120" i="1"/>
  <c r="P120" i="1"/>
  <c r="O120" i="1"/>
  <c r="M120" i="1"/>
  <c r="L120" i="1"/>
  <c r="K120" i="1"/>
  <c r="J120" i="1"/>
  <c r="I120" i="1"/>
  <c r="S63" i="1"/>
  <c r="R63" i="1"/>
  <c r="Q63" i="1"/>
  <c r="P63" i="1"/>
  <c r="O63" i="1"/>
  <c r="M63" i="1"/>
  <c r="L63" i="1"/>
  <c r="K63" i="1"/>
  <c r="J63" i="1"/>
  <c r="I63" i="1"/>
  <c r="N7" i="14"/>
  <c r="M7" i="14"/>
  <c r="L7" i="14"/>
  <c r="R7" i="8"/>
  <c r="Q7" i="8"/>
  <c r="P7" i="8"/>
  <c r="O7" i="8"/>
  <c r="N7" i="8"/>
  <c r="L7" i="8"/>
  <c r="I7" i="8"/>
  <c r="P7" i="6"/>
  <c r="O7" i="6"/>
  <c r="N7" i="6"/>
  <c r="M7" i="6"/>
  <c r="Q8" i="10"/>
  <c r="P8" i="10"/>
  <c r="O8" i="10"/>
  <c r="N8" i="10"/>
  <c r="M8" i="10"/>
  <c r="L8" i="10"/>
  <c r="K8" i="10"/>
  <c r="J8" i="10"/>
  <c r="I8" i="10"/>
  <c r="H8" i="10"/>
  <c r="Q7" i="3"/>
  <c r="P7" i="3"/>
  <c r="O7" i="3"/>
  <c r="N7" i="3"/>
  <c r="M7" i="3"/>
  <c r="L7" i="3"/>
  <c r="K7" i="3"/>
  <c r="J7" i="3"/>
  <c r="I7" i="3"/>
  <c r="H7" i="3"/>
  <c r="G7" i="3"/>
  <c r="F7" i="3"/>
  <c r="T8" i="9"/>
  <c r="S8" i="9"/>
  <c r="R8" i="9"/>
  <c r="Q8" i="9"/>
  <c r="P8" i="9"/>
  <c r="O8" i="9"/>
  <c r="N8" i="9"/>
  <c r="M8" i="9"/>
  <c r="L8" i="9"/>
  <c r="K8" i="9"/>
  <c r="J8" i="9"/>
  <c r="O7" i="2"/>
  <c r="N7" i="2"/>
  <c r="M7" i="2"/>
  <c r="L7" i="2"/>
  <c r="K7" i="2"/>
  <c r="J7" i="2"/>
  <c r="I7" i="2"/>
  <c r="H7" i="2"/>
  <c r="G7" i="2"/>
  <c r="R7" i="5"/>
  <c r="Q7" i="5"/>
  <c r="P7" i="5"/>
  <c r="O7" i="5"/>
  <c r="N7" i="5"/>
  <c r="M7" i="5"/>
  <c r="L7" i="5"/>
  <c r="K7" i="5"/>
  <c r="J7" i="5"/>
  <c r="I7" i="5"/>
  <c r="H7" i="5"/>
  <c r="S7" i="1"/>
  <c r="R7" i="1"/>
  <c r="Q7" i="1"/>
  <c r="P7" i="1"/>
  <c r="O7" i="1"/>
  <c r="N7" i="1"/>
  <c r="M7" i="1"/>
  <c r="L7" i="1"/>
  <c r="K7" i="1"/>
  <c r="J7" i="1"/>
  <c r="I7" i="1"/>
  <c r="H7" i="1"/>
  <c r="C11" i="6" l="1"/>
  <c r="N166" i="14" l="1"/>
  <c r="M166" i="14"/>
  <c r="L166" i="14"/>
  <c r="N165" i="14"/>
  <c r="M165" i="14"/>
  <c r="L165" i="14"/>
  <c r="N164" i="14"/>
  <c r="M164" i="14"/>
  <c r="L164" i="14"/>
  <c r="N163" i="14"/>
  <c r="M163" i="14"/>
  <c r="L163" i="14"/>
  <c r="N162" i="14"/>
  <c r="M162" i="14"/>
  <c r="L162" i="14"/>
  <c r="N161" i="14"/>
  <c r="M161" i="14"/>
  <c r="L161" i="14"/>
  <c r="N160" i="14"/>
  <c r="M160" i="14"/>
  <c r="L160" i="14"/>
  <c r="N159" i="14"/>
  <c r="M159" i="14"/>
  <c r="L159" i="14"/>
  <c r="N158" i="14"/>
  <c r="M158" i="14"/>
  <c r="L158" i="14"/>
  <c r="N157" i="14"/>
  <c r="M157" i="14"/>
  <c r="L157" i="14"/>
  <c r="N156" i="14"/>
  <c r="M156" i="14"/>
  <c r="L156" i="14"/>
  <c r="N155" i="14"/>
  <c r="M155" i="14"/>
  <c r="L155" i="14"/>
  <c r="N154" i="14"/>
  <c r="M154" i="14"/>
  <c r="L154" i="14"/>
  <c r="N153" i="14"/>
  <c r="M153" i="14"/>
  <c r="L153" i="14"/>
  <c r="N152" i="14"/>
  <c r="M152" i="14"/>
  <c r="L152" i="14"/>
  <c r="N151" i="14"/>
  <c r="M151" i="14"/>
  <c r="L151" i="14"/>
  <c r="N150" i="14"/>
  <c r="M150" i="14"/>
  <c r="L150" i="14"/>
  <c r="N149" i="14"/>
  <c r="M149" i="14"/>
  <c r="L149" i="14"/>
  <c r="N148" i="14"/>
  <c r="M148" i="14"/>
  <c r="L148" i="14"/>
  <c r="N147" i="14"/>
  <c r="M147" i="14"/>
  <c r="L147" i="14"/>
  <c r="N146" i="14"/>
  <c r="M146" i="14"/>
  <c r="L146" i="14"/>
  <c r="N145" i="14"/>
  <c r="M145" i="14"/>
  <c r="L145" i="14"/>
  <c r="N144" i="14"/>
  <c r="M144" i="14"/>
  <c r="L144" i="14"/>
  <c r="N143" i="14"/>
  <c r="M143" i="14"/>
  <c r="L143" i="14"/>
  <c r="N142" i="14"/>
  <c r="M142" i="14"/>
  <c r="L142" i="14"/>
  <c r="N141" i="14"/>
  <c r="M141" i="14"/>
  <c r="L141" i="14"/>
  <c r="N140" i="14"/>
  <c r="M140" i="14"/>
  <c r="L140" i="14"/>
  <c r="N139" i="14"/>
  <c r="M139" i="14"/>
  <c r="L139" i="14"/>
  <c r="N138" i="14"/>
  <c r="M138" i="14"/>
  <c r="L138" i="14"/>
  <c r="N137" i="14"/>
  <c r="M137" i="14"/>
  <c r="L137" i="14"/>
  <c r="N136" i="14"/>
  <c r="M136" i="14"/>
  <c r="L136" i="14"/>
  <c r="N135" i="14"/>
  <c r="M135" i="14"/>
  <c r="L135" i="14"/>
  <c r="N134" i="14"/>
  <c r="M134" i="14"/>
  <c r="L134" i="14"/>
  <c r="N133" i="14"/>
  <c r="M133" i="14"/>
  <c r="L133" i="14"/>
  <c r="N132" i="14"/>
  <c r="M132" i="14"/>
  <c r="L132" i="14"/>
  <c r="N131" i="14"/>
  <c r="M131" i="14"/>
  <c r="L131" i="14"/>
  <c r="N130" i="14"/>
  <c r="M130" i="14"/>
  <c r="L130" i="14"/>
  <c r="N129" i="14"/>
  <c r="M129" i="14"/>
  <c r="L129" i="14"/>
  <c r="N128" i="14"/>
  <c r="N106" i="14"/>
  <c r="M106" i="14"/>
  <c r="L106" i="14"/>
  <c r="N105" i="14"/>
  <c r="M105" i="14"/>
  <c r="L105" i="14"/>
  <c r="N104" i="14"/>
  <c r="M104" i="14"/>
  <c r="L104" i="14"/>
  <c r="N103" i="14"/>
  <c r="M103" i="14"/>
  <c r="L103" i="14"/>
  <c r="N102" i="14"/>
  <c r="M102" i="14"/>
  <c r="L102" i="14"/>
  <c r="N101" i="14"/>
  <c r="M101" i="14"/>
  <c r="L101" i="14"/>
  <c r="N100" i="14"/>
  <c r="M100" i="14"/>
  <c r="L100" i="14"/>
  <c r="N99" i="14"/>
  <c r="M99" i="14"/>
  <c r="L99" i="14"/>
  <c r="N98" i="14"/>
  <c r="M98" i="14"/>
  <c r="L98" i="14"/>
  <c r="N97" i="14"/>
  <c r="M97" i="14"/>
  <c r="L97" i="14"/>
  <c r="N96" i="14"/>
  <c r="M96" i="14"/>
  <c r="L96" i="14"/>
  <c r="N95" i="14"/>
  <c r="M95" i="14"/>
  <c r="L95" i="14"/>
  <c r="N94" i="14"/>
  <c r="M94" i="14"/>
  <c r="L94" i="14"/>
  <c r="N93" i="14"/>
  <c r="M93" i="14"/>
  <c r="L93" i="14"/>
  <c r="N92" i="14"/>
  <c r="M92" i="14"/>
  <c r="L92" i="14"/>
  <c r="N91" i="14"/>
  <c r="M91" i="14"/>
  <c r="L91" i="14"/>
  <c r="N90" i="14"/>
  <c r="M90" i="14"/>
  <c r="L90" i="14"/>
  <c r="N89" i="14"/>
  <c r="M89" i="14"/>
  <c r="L89" i="14"/>
  <c r="N88" i="14"/>
  <c r="M88" i="14"/>
  <c r="L88" i="14"/>
  <c r="N87" i="14"/>
  <c r="M87" i="14"/>
  <c r="L87" i="14"/>
  <c r="N86" i="14"/>
  <c r="M86" i="14"/>
  <c r="L86" i="14"/>
  <c r="N85" i="14"/>
  <c r="M85" i="14"/>
  <c r="L85" i="14"/>
  <c r="N84" i="14"/>
  <c r="M84" i="14"/>
  <c r="L84" i="14"/>
  <c r="N83" i="14"/>
  <c r="M83" i="14"/>
  <c r="L83" i="14"/>
  <c r="N82" i="14"/>
  <c r="M82" i="14"/>
  <c r="L82" i="14"/>
  <c r="N81" i="14"/>
  <c r="M81" i="14"/>
  <c r="L81" i="14"/>
  <c r="N80" i="14"/>
  <c r="M80" i="14"/>
  <c r="L80" i="14"/>
  <c r="N79" i="14"/>
  <c r="M79" i="14"/>
  <c r="L79" i="14"/>
  <c r="N78" i="14"/>
  <c r="M78" i="14"/>
  <c r="L78" i="14"/>
  <c r="N77" i="14"/>
  <c r="M77" i="14"/>
  <c r="L77" i="14"/>
  <c r="N76" i="14"/>
  <c r="M76" i="14"/>
  <c r="L76" i="14"/>
  <c r="N75" i="14"/>
  <c r="M75" i="14"/>
  <c r="L75" i="14"/>
  <c r="N74" i="14"/>
  <c r="M74" i="14"/>
  <c r="L74" i="14"/>
  <c r="N73" i="14"/>
  <c r="M73" i="14"/>
  <c r="L73" i="14"/>
  <c r="N72" i="14"/>
  <c r="M72" i="14"/>
  <c r="L72" i="14"/>
  <c r="N71" i="14"/>
  <c r="M71" i="14"/>
  <c r="L71" i="14"/>
  <c r="N70" i="14"/>
  <c r="M70" i="14"/>
  <c r="L70" i="14"/>
  <c r="N69" i="14"/>
  <c r="M69" i="14"/>
  <c r="L69" i="14"/>
  <c r="L68" i="14"/>
  <c r="N46" i="14"/>
  <c r="M46" i="14"/>
  <c r="L46" i="14"/>
  <c r="N45" i="14"/>
  <c r="M45" i="14"/>
  <c r="L45" i="14"/>
  <c r="N44" i="14"/>
  <c r="M44" i="14"/>
  <c r="L44" i="14"/>
  <c r="N43" i="14"/>
  <c r="M43" i="14"/>
  <c r="L43" i="14"/>
  <c r="N42" i="14"/>
  <c r="M42" i="14"/>
  <c r="L42" i="14"/>
  <c r="N41" i="14"/>
  <c r="M41" i="14"/>
  <c r="L41" i="14"/>
  <c r="N40" i="14"/>
  <c r="M40" i="14"/>
  <c r="L40" i="14"/>
  <c r="N39" i="14"/>
  <c r="M39" i="14"/>
  <c r="L39" i="14"/>
  <c r="N38" i="14"/>
  <c r="M38" i="14"/>
  <c r="L38" i="14"/>
  <c r="N37" i="14"/>
  <c r="M37" i="14"/>
  <c r="L37" i="14"/>
  <c r="N36" i="14"/>
  <c r="M36" i="14"/>
  <c r="L36" i="14"/>
  <c r="N35" i="14"/>
  <c r="M35" i="14"/>
  <c r="L35" i="14"/>
  <c r="N34" i="14"/>
  <c r="M34" i="14"/>
  <c r="L34" i="14"/>
  <c r="N33" i="14"/>
  <c r="M33" i="14"/>
  <c r="L33" i="14"/>
  <c r="N32" i="14"/>
  <c r="M32" i="14"/>
  <c r="L32" i="14"/>
  <c r="N31" i="14"/>
  <c r="M31" i="14"/>
  <c r="L31" i="14"/>
  <c r="N30" i="14"/>
  <c r="M30" i="14"/>
  <c r="L30" i="14"/>
  <c r="N29" i="14"/>
  <c r="M29" i="14"/>
  <c r="L29" i="14"/>
  <c r="N28" i="14"/>
  <c r="M28" i="14"/>
  <c r="L28" i="14"/>
  <c r="N27" i="14"/>
  <c r="M27" i="14"/>
  <c r="L27" i="14"/>
  <c r="N26" i="14"/>
  <c r="M26" i="14"/>
  <c r="L26" i="14"/>
  <c r="N25" i="14"/>
  <c r="M25" i="14"/>
  <c r="L25" i="14"/>
  <c r="N24" i="14"/>
  <c r="M24" i="14"/>
  <c r="L24" i="14"/>
  <c r="N23" i="14"/>
  <c r="M23" i="14"/>
  <c r="L23" i="14"/>
  <c r="N22" i="14"/>
  <c r="M22" i="14"/>
  <c r="L22" i="14"/>
  <c r="N21" i="14"/>
  <c r="M21" i="14"/>
  <c r="L21" i="14"/>
  <c r="N20" i="14"/>
  <c r="M20" i="14"/>
  <c r="L20" i="14"/>
  <c r="N19" i="14"/>
  <c r="M19" i="14"/>
  <c r="L19" i="14"/>
  <c r="N18" i="14"/>
  <c r="M18" i="14"/>
  <c r="L18" i="14"/>
  <c r="N17" i="14"/>
  <c r="M17" i="14"/>
  <c r="L17" i="14"/>
  <c r="N16" i="14"/>
  <c r="M16" i="14"/>
  <c r="L16" i="14"/>
  <c r="N15" i="14"/>
  <c r="M15" i="14"/>
  <c r="L15" i="14"/>
  <c r="N14" i="14"/>
  <c r="M14" i="14"/>
  <c r="L14" i="14"/>
  <c r="N13" i="14"/>
  <c r="M13" i="14"/>
  <c r="L13" i="14"/>
  <c r="N12" i="14"/>
  <c r="M12" i="14"/>
  <c r="L12" i="14"/>
  <c r="N11" i="14"/>
  <c r="M11" i="14"/>
  <c r="L11" i="14"/>
  <c r="N10" i="14"/>
  <c r="M10" i="14"/>
  <c r="L10" i="14"/>
  <c r="N9" i="14"/>
  <c r="M9" i="14"/>
  <c r="L9" i="14"/>
  <c r="M8" i="14"/>
  <c r="O167" i="14"/>
  <c r="I166" i="14"/>
  <c r="I165" i="14"/>
  <c r="I164" i="14"/>
  <c r="I163" i="14"/>
  <c r="I162" i="14"/>
  <c r="I161" i="14"/>
  <c r="I160" i="14"/>
  <c r="I159" i="14"/>
  <c r="I158" i="14"/>
  <c r="I157" i="14"/>
  <c r="I156" i="14"/>
  <c r="I155" i="14"/>
  <c r="I154" i="14"/>
  <c r="I153" i="14"/>
  <c r="I152" i="14"/>
  <c r="I151" i="14"/>
  <c r="I150" i="14"/>
  <c r="I149" i="14"/>
  <c r="I148" i="14"/>
  <c r="I147" i="14"/>
  <c r="I146" i="14"/>
  <c r="I145" i="14"/>
  <c r="I144" i="14"/>
  <c r="I143" i="14"/>
  <c r="I142" i="14"/>
  <c r="I141" i="14"/>
  <c r="I140" i="14"/>
  <c r="I139" i="14"/>
  <c r="I138" i="14"/>
  <c r="I137" i="14"/>
  <c r="I136" i="14"/>
  <c r="I135" i="14"/>
  <c r="I134" i="14"/>
  <c r="I133" i="14"/>
  <c r="I132" i="14"/>
  <c r="I131" i="14"/>
  <c r="I130" i="14"/>
  <c r="I129" i="14"/>
  <c r="I128" i="14"/>
  <c r="M128" i="14" s="1"/>
  <c r="L126" i="14"/>
  <c r="N125" i="14"/>
  <c r="N126" i="14" s="1"/>
  <c r="M125" i="14"/>
  <c r="M127" i="14" s="1"/>
  <c r="L125" i="14"/>
  <c r="L127" i="14" s="1"/>
  <c r="N124" i="14"/>
  <c r="M124" i="14"/>
  <c r="L124" i="14"/>
  <c r="N123" i="14"/>
  <c r="M123" i="14"/>
  <c r="L123" i="14"/>
  <c r="O107" i="14"/>
  <c r="I106" i="14"/>
  <c r="I105" i="14"/>
  <c r="I104" i="14"/>
  <c r="I103" i="14"/>
  <c r="I102" i="14"/>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N68" i="14" s="1"/>
  <c r="M67" i="14"/>
  <c r="N65" i="14"/>
  <c r="N66" i="14" s="1"/>
  <c r="M65" i="14"/>
  <c r="M66" i="14" s="1"/>
  <c r="L65" i="14"/>
  <c r="L66" i="14" s="1"/>
  <c r="N64" i="14"/>
  <c r="M64" i="14"/>
  <c r="L64" i="14"/>
  <c r="N63" i="14"/>
  <c r="M63" i="14"/>
  <c r="L63" i="14"/>
  <c r="O47" i="14"/>
  <c r="O108" i="14" s="1"/>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I12" i="14"/>
  <c r="I11" i="14"/>
  <c r="I10" i="14"/>
  <c r="I9" i="14"/>
  <c r="I8" i="14"/>
  <c r="L8" i="14" s="1"/>
  <c r="N6" i="14"/>
  <c r="M6" i="14"/>
  <c r="L6" i="14"/>
  <c r="M68" i="14" l="1"/>
  <c r="N67" i="14"/>
  <c r="O109" i="14"/>
  <c r="O168" i="14" s="1"/>
  <c r="O169" i="14" s="1"/>
  <c r="N8" i="14"/>
  <c r="N47" i="14" s="1"/>
  <c r="N108" i="14" s="1"/>
  <c r="L128" i="14"/>
  <c r="L167" i="14" s="1"/>
  <c r="N167" i="14"/>
  <c r="M167" i="14"/>
  <c r="L107" i="14"/>
  <c r="M107" i="14"/>
  <c r="N107" i="14"/>
  <c r="L47" i="14"/>
  <c r="L108" i="14" s="1"/>
  <c r="L109" i="14" s="1"/>
  <c r="L168" i="14" s="1"/>
  <c r="M47" i="14"/>
  <c r="M108" i="14" s="1"/>
  <c r="L67" i="14"/>
  <c r="N127" i="14"/>
  <c r="M126" i="14"/>
  <c r="L169" i="14" l="1"/>
  <c r="M109" i="14"/>
  <c r="M168" i="14" s="1"/>
  <c r="M169" i="14" s="1"/>
  <c r="N109" i="14"/>
  <c r="N168" i="14" s="1"/>
  <c r="N169" i="14" s="1"/>
  <c r="D114" i="13" l="1"/>
  <c r="D62" i="13"/>
  <c r="D116" i="1"/>
  <c r="D59" i="1"/>
  <c r="J154" i="13" l="1"/>
  <c r="M154" i="13" s="1"/>
  <c r="H154" i="13"/>
  <c r="E154" i="13"/>
  <c r="C154" i="13"/>
  <c r="J152" i="13"/>
  <c r="M152" i="13" s="1"/>
  <c r="H152" i="13"/>
  <c r="E152" i="13"/>
  <c r="C152" i="13"/>
  <c r="J150" i="13"/>
  <c r="M150" i="13" s="1"/>
  <c r="H150" i="13"/>
  <c r="E150" i="13"/>
  <c r="C150" i="13"/>
  <c r="J148" i="13"/>
  <c r="M148" i="13" s="1"/>
  <c r="H148" i="13"/>
  <c r="E148" i="13"/>
  <c r="C148" i="13"/>
  <c r="J146" i="13"/>
  <c r="M146" i="13" s="1"/>
  <c r="H146" i="13"/>
  <c r="E146" i="13"/>
  <c r="C146" i="13"/>
  <c r="J144" i="13"/>
  <c r="M144" i="13" s="1"/>
  <c r="H144" i="13"/>
  <c r="E144" i="13"/>
  <c r="C144" i="13"/>
  <c r="J142" i="13"/>
  <c r="M142" i="13" s="1"/>
  <c r="H142" i="13"/>
  <c r="E142" i="13"/>
  <c r="C142" i="13"/>
  <c r="J140" i="13"/>
  <c r="M140" i="13" s="1"/>
  <c r="H140" i="13"/>
  <c r="E140" i="13"/>
  <c r="C140" i="13"/>
  <c r="J138" i="13"/>
  <c r="M138" i="13" s="1"/>
  <c r="H138" i="13"/>
  <c r="E138" i="13"/>
  <c r="C138" i="13"/>
  <c r="J136" i="13"/>
  <c r="M136" i="13" s="1"/>
  <c r="H136" i="13"/>
  <c r="E136" i="13"/>
  <c r="C136" i="13"/>
  <c r="J134" i="13"/>
  <c r="M134" i="13" s="1"/>
  <c r="H134" i="13"/>
  <c r="E134" i="13"/>
  <c r="C134" i="13"/>
  <c r="J132" i="13"/>
  <c r="M132" i="13" s="1"/>
  <c r="H132" i="13"/>
  <c r="E132" i="13"/>
  <c r="C132" i="13"/>
  <c r="J130" i="13"/>
  <c r="M130" i="13" s="1"/>
  <c r="H130" i="13"/>
  <c r="E130" i="13"/>
  <c r="C130" i="13"/>
  <c r="J128" i="13"/>
  <c r="M128" i="13" s="1"/>
  <c r="H128" i="13"/>
  <c r="E128" i="13"/>
  <c r="C128" i="13"/>
  <c r="J126" i="13"/>
  <c r="M126" i="13" s="1"/>
  <c r="H126" i="13"/>
  <c r="E126" i="13"/>
  <c r="C126" i="13"/>
  <c r="J124" i="13"/>
  <c r="M124" i="13" s="1"/>
  <c r="H124" i="13"/>
  <c r="E124" i="13"/>
  <c r="C124" i="13"/>
  <c r="J122" i="13"/>
  <c r="M122" i="13" s="1"/>
  <c r="H122" i="13"/>
  <c r="E122" i="13"/>
  <c r="C122" i="13"/>
  <c r="J120" i="13"/>
  <c r="M120" i="13" s="1"/>
  <c r="H120" i="13"/>
  <c r="E120" i="13"/>
  <c r="C120" i="13"/>
  <c r="J102" i="13"/>
  <c r="M102" i="13" s="1"/>
  <c r="J100" i="13"/>
  <c r="M100" i="13" s="1"/>
  <c r="J98" i="13"/>
  <c r="M98" i="13" s="1"/>
  <c r="J96" i="13"/>
  <c r="M96" i="13" s="1"/>
  <c r="J94" i="13"/>
  <c r="M94" i="13" s="1"/>
  <c r="J92" i="13"/>
  <c r="M92" i="13" s="1"/>
  <c r="J90" i="13"/>
  <c r="M90" i="13" s="1"/>
  <c r="J88" i="13"/>
  <c r="M88" i="13" s="1"/>
  <c r="J86" i="13"/>
  <c r="M86" i="13" s="1"/>
  <c r="J84" i="13"/>
  <c r="M84" i="13" s="1"/>
  <c r="J82" i="13"/>
  <c r="M82" i="13" s="1"/>
  <c r="J80" i="13"/>
  <c r="M80" i="13" s="1"/>
  <c r="J78" i="13"/>
  <c r="M78" i="13" s="1"/>
  <c r="J76" i="13"/>
  <c r="M76" i="13" s="1"/>
  <c r="J74" i="13"/>
  <c r="M74" i="13" s="1"/>
  <c r="J72" i="13"/>
  <c r="M72" i="13" s="1"/>
  <c r="J70" i="13"/>
  <c r="M70" i="13" s="1"/>
  <c r="J68" i="13"/>
  <c r="M68" i="13" s="1"/>
  <c r="J47" i="13"/>
  <c r="M47" i="13" s="1"/>
  <c r="J45" i="13"/>
  <c r="M45" i="13" s="1"/>
  <c r="J43" i="13"/>
  <c r="M43" i="13" s="1"/>
  <c r="J41" i="13"/>
  <c r="M41" i="13" s="1"/>
  <c r="J39" i="13"/>
  <c r="M39" i="13" s="1"/>
  <c r="J37" i="13"/>
  <c r="M37" i="13" s="1"/>
  <c r="J35" i="13"/>
  <c r="M35" i="13" s="1"/>
  <c r="J33" i="13"/>
  <c r="M33" i="13" s="1"/>
  <c r="J31" i="13"/>
  <c r="M31" i="13" s="1"/>
  <c r="J29" i="13"/>
  <c r="M29" i="13" s="1"/>
  <c r="J27" i="13"/>
  <c r="M27" i="13" s="1"/>
  <c r="J25" i="13"/>
  <c r="M25" i="13" s="1"/>
  <c r="J23" i="13"/>
  <c r="M23" i="13" s="1"/>
  <c r="J21" i="13"/>
  <c r="M21" i="13" s="1"/>
  <c r="J19" i="13"/>
  <c r="M19" i="13" s="1"/>
  <c r="J17" i="13"/>
  <c r="M17" i="13" s="1"/>
  <c r="J15" i="13"/>
  <c r="M15" i="13" s="1"/>
  <c r="J13" i="13"/>
  <c r="M13" i="13" s="1"/>
  <c r="J11" i="13"/>
  <c r="M11" i="13" s="1"/>
  <c r="J9" i="13"/>
  <c r="M9" i="13" s="1"/>
  <c r="H45" i="13"/>
  <c r="E45" i="13"/>
  <c r="C45" i="13"/>
  <c r="H43" i="13"/>
  <c r="E43" i="13"/>
  <c r="C43" i="13"/>
  <c r="H102" i="13"/>
  <c r="E102" i="13"/>
  <c r="C102" i="13"/>
  <c r="H100" i="13"/>
  <c r="E100" i="13"/>
  <c r="C100" i="13"/>
  <c r="H98" i="13"/>
  <c r="E98" i="13"/>
  <c r="C98" i="13"/>
  <c r="H96" i="13"/>
  <c r="E96" i="13"/>
  <c r="C96" i="13"/>
  <c r="H94" i="13"/>
  <c r="E94" i="13"/>
  <c r="C94" i="13"/>
  <c r="H92" i="13"/>
  <c r="E92" i="13"/>
  <c r="C92" i="13"/>
  <c r="H90" i="13"/>
  <c r="E90" i="13"/>
  <c r="C90" i="13"/>
  <c r="H88" i="13"/>
  <c r="E88" i="13"/>
  <c r="C88" i="13"/>
  <c r="H86" i="13"/>
  <c r="E86" i="13"/>
  <c r="C86" i="13"/>
  <c r="H84" i="13"/>
  <c r="E84" i="13"/>
  <c r="C84" i="13"/>
  <c r="H82" i="13"/>
  <c r="E82" i="13"/>
  <c r="C82" i="13"/>
  <c r="H80" i="13"/>
  <c r="E80" i="13"/>
  <c r="C80" i="13"/>
  <c r="H78" i="13"/>
  <c r="E78" i="13"/>
  <c r="C78" i="13"/>
  <c r="H76" i="13"/>
  <c r="E76" i="13"/>
  <c r="C76" i="13"/>
  <c r="H74" i="13"/>
  <c r="E74" i="13"/>
  <c r="C74" i="13"/>
  <c r="H72" i="13"/>
  <c r="E72" i="13"/>
  <c r="C72" i="13"/>
  <c r="H70" i="13"/>
  <c r="E70" i="13"/>
  <c r="C70" i="13"/>
  <c r="H68" i="13"/>
  <c r="E68" i="13"/>
  <c r="C68" i="13"/>
  <c r="H47" i="13"/>
  <c r="E47" i="13"/>
  <c r="C47" i="13"/>
  <c r="H41" i="13"/>
  <c r="E41" i="13"/>
  <c r="C41" i="13"/>
  <c r="H39" i="13"/>
  <c r="E39" i="13"/>
  <c r="C39" i="13"/>
  <c r="H37" i="13"/>
  <c r="E37" i="13"/>
  <c r="C37" i="13"/>
  <c r="H35" i="13"/>
  <c r="E35" i="13"/>
  <c r="C35" i="13"/>
  <c r="H33" i="13"/>
  <c r="E33" i="13"/>
  <c r="C33" i="13"/>
  <c r="H31" i="13"/>
  <c r="E31" i="13"/>
  <c r="C31" i="13"/>
  <c r="H29" i="13"/>
  <c r="E29" i="13"/>
  <c r="C29" i="13"/>
  <c r="H27" i="13"/>
  <c r="E27" i="13"/>
  <c r="C27" i="13"/>
  <c r="H25" i="13"/>
  <c r="E25" i="13"/>
  <c r="C25" i="13"/>
  <c r="H23" i="13"/>
  <c r="E23" i="13"/>
  <c r="C23" i="13"/>
  <c r="H21" i="13"/>
  <c r="E21" i="13"/>
  <c r="C21" i="13"/>
  <c r="H19" i="13"/>
  <c r="E19" i="13"/>
  <c r="C19" i="13"/>
  <c r="H17" i="13"/>
  <c r="E17" i="13"/>
  <c r="C17" i="13"/>
  <c r="H15" i="13"/>
  <c r="E15" i="13"/>
  <c r="C15" i="13"/>
  <c r="H13" i="13"/>
  <c r="E13" i="13"/>
  <c r="C13" i="13"/>
  <c r="H11" i="13"/>
  <c r="E11" i="13"/>
  <c r="E9" i="13"/>
  <c r="H9" i="13"/>
  <c r="C9" i="13"/>
  <c r="H171" i="12"/>
  <c r="Q171" i="12"/>
  <c r="P171" i="12"/>
  <c r="O171" i="12"/>
  <c r="N171" i="12"/>
  <c r="M171" i="12"/>
  <c r="L171" i="12"/>
  <c r="K171" i="12"/>
  <c r="J171" i="12"/>
  <c r="I171" i="12"/>
  <c r="D170" i="12"/>
  <c r="B170" i="12"/>
  <c r="D169" i="12"/>
  <c r="B169" i="12"/>
  <c r="D168" i="12"/>
  <c r="B168" i="12"/>
  <c r="D167" i="12"/>
  <c r="B167" i="12"/>
  <c r="D166" i="12"/>
  <c r="B166" i="12"/>
  <c r="D165" i="12"/>
  <c r="B165" i="12"/>
  <c r="D164" i="12"/>
  <c r="B164" i="12"/>
  <c r="D163" i="12"/>
  <c r="B163" i="12"/>
  <c r="D162" i="12"/>
  <c r="B162" i="12"/>
  <c r="D161" i="12"/>
  <c r="B161" i="12"/>
  <c r="D160" i="12"/>
  <c r="B160" i="12"/>
  <c r="D159" i="12"/>
  <c r="B159" i="12"/>
  <c r="D158" i="12"/>
  <c r="B158" i="12"/>
  <c r="D157" i="12"/>
  <c r="B157" i="12"/>
  <c r="D156" i="12"/>
  <c r="B156" i="12"/>
  <c r="D155" i="12"/>
  <c r="B155" i="12"/>
  <c r="D154" i="12"/>
  <c r="B154" i="12"/>
  <c r="D153" i="12"/>
  <c r="B153" i="12"/>
  <c r="D152" i="12"/>
  <c r="B152" i="12"/>
  <c r="D151" i="12"/>
  <c r="B151" i="12"/>
  <c r="D150" i="12"/>
  <c r="B150" i="12"/>
  <c r="D149" i="12"/>
  <c r="B149" i="12"/>
  <c r="D148" i="12"/>
  <c r="B148" i="12"/>
  <c r="D147" i="12"/>
  <c r="B147" i="12"/>
  <c r="D146" i="12"/>
  <c r="B146" i="12"/>
  <c r="D145" i="12"/>
  <c r="B145" i="12"/>
  <c r="D144" i="12"/>
  <c r="B144" i="12"/>
  <c r="D143" i="12"/>
  <c r="B143" i="12"/>
  <c r="D142" i="12"/>
  <c r="B142" i="12"/>
  <c r="D141" i="12"/>
  <c r="B141" i="12"/>
  <c r="D140" i="12"/>
  <c r="B140" i="12"/>
  <c r="D139" i="12"/>
  <c r="B139" i="12"/>
  <c r="D138" i="12"/>
  <c r="B138" i="12"/>
  <c r="D137" i="12"/>
  <c r="B137" i="12"/>
  <c r="D136" i="12"/>
  <c r="B136" i="12"/>
  <c r="D135" i="12"/>
  <c r="B135" i="12"/>
  <c r="D134" i="12"/>
  <c r="B134" i="12"/>
  <c r="D133" i="12"/>
  <c r="B133" i="12"/>
  <c r="Q132" i="12"/>
  <c r="P132" i="12"/>
  <c r="O132" i="12"/>
  <c r="N132" i="12"/>
  <c r="M132" i="12"/>
  <c r="L132" i="12"/>
  <c r="K132" i="12"/>
  <c r="J132" i="12"/>
  <c r="I132" i="12"/>
  <c r="H132" i="12"/>
  <c r="Q130" i="12"/>
  <c r="P130" i="12"/>
  <c r="O130" i="12"/>
  <c r="N130" i="12"/>
  <c r="M130" i="12"/>
  <c r="L130" i="12"/>
  <c r="K130" i="12"/>
  <c r="J130" i="12"/>
  <c r="I130" i="12"/>
  <c r="H130" i="12"/>
  <c r="Q108" i="12"/>
  <c r="P108" i="12"/>
  <c r="O108" i="12"/>
  <c r="N108" i="12"/>
  <c r="M108" i="12"/>
  <c r="L108" i="12"/>
  <c r="K108" i="12"/>
  <c r="J108" i="12"/>
  <c r="I108" i="12"/>
  <c r="H108" i="12"/>
  <c r="H47" i="12"/>
  <c r="H109" i="12" s="1"/>
  <c r="D107" i="12"/>
  <c r="B107" i="12"/>
  <c r="D106" i="12"/>
  <c r="B106" i="12"/>
  <c r="D105" i="12"/>
  <c r="B105" i="12"/>
  <c r="D104" i="12"/>
  <c r="B104" i="12"/>
  <c r="D103" i="12"/>
  <c r="B103" i="12"/>
  <c r="D102" i="12"/>
  <c r="B102" i="12"/>
  <c r="D101" i="12"/>
  <c r="B101" i="12"/>
  <c r="D100" i="12"/>
  <c r="B100" i="12"/>
  <c r="D99" i="12"/>
  <c r="B99" i="12"/>
  <c r="D98" i="12"/>
  <c r="B98" i="12"/>
  <c r="D97" i="12"/>
  <c r="B97" i="12"/>
  <c r="D96" i="12"/>
  <c r="B96" i="12"/>
  <c r="D95" i="12"/>
  <c r="B95" i="12"/>
  <c r="D94" i="12"/>
  <c r="B94" i="12"/>
  <c r="D93" i="12"/>
  <c r="B93" i="12"/>
  <c r="D92" i="12"/>
  <c r="B92" i="12"/>
  <c r="D91" i="12"/>
  <c r="B91" i="12"/>
  <c r="D90" i="12"/>
  <c r="B90" i="12"/>
  <c r="D89" i="12"/>
  <c r="B89" i="12"/>
  <c r="D88" i="12"/>
  <c r="B88" i="12"/>
  <c r="D87" i="12"/>
  <c r="B87" i="12"/>
  <c r="D86" i="12"/>
  <c r="B86" i="12"/>
  <c r="D85" i="12"/>
  <c r="B85" i="12"/>
  <c r="D84" i="12"/>
  <c r="B84" i="12"/>
  <c r="D83" i="12"/>
  <c r="B83" i="12"/>
  <c r="D82" i="12"/>
  <c r="B82" i="12"/>
  <c r="D81" i="12"/>
  <c r="B81" i="12"/>
  <c r="D80" i="12"/>
  <c r="B80" i="12"/>
  <c r="D79" i="12"/>
  <c r="B79" i="12"/>
  <c r="D78" i="12"/>
  <c r="B78" i="12"/>
  <c r="D77" i="12"/>
  <c r="B77" i="12"/>
  <c r="D76" i="12"/>
  <c r="B76" i="12"/>
  <c r="D75" i="12"/>
  <c r="B75" i="12"/>
  <c r="D74" i="12"/>
  <c r="B74" i="12"/>
  <c r="D73" i="12"/>
  <c r="B73" i="12"/>
  <c r="D72" i="12"/>
  <c r="B72" i="12"/>
  <c r="D71" i="12"/>
  <c r="B71" i="12"/>
  <c r="D70" i="12"/>
  <c r="B70" i="12"/>
  <c r="Q69" i="12"/>
  <c r="P69" i="12"/>
  <c r="O69" i="12"/>
  <c r="N69" i="12"/>
  <c r="M69" i="12"/>
  <c r="L69" i="12"/>
  <c r="K69" i="12"/>
  <c r="J69" i="12"/>
  <c r="I69" i="12"/>
  <c r="H69" i="12"/>
  <c r="Q67" i="12"/>
  <c r="P67" i="12"/>
  <c r="O67" i="12"/>
  <c r="N67" i="12"/>
  <c r="M67" i="12"/>
  <c r="L67" i="12"/>
  <c r="K67" i="12"/>
  <c r="J67" i="12"/>
  <c r="I67" i="12"/>
  <c r="H67" i="12"/>
  <c r="M104" i="13" l="1"/>
  <c r="M156" i="13"/>
  <c r="M49" i="13"/>
  <c r="M105" i="13" s="1"/>
  <c r="H110" i="12"/>
  <c r="H172" i="12" s="1"/>
  <c r="H173" i="12" s="1"/>
  <c r="M106" i="13" l="1"/>
  <c r="M157" i="13" s="1"/>
  <c r="M158" i="13" s="1"/>
  <c r="P47" i="12"/>
  <c r="P109" i="12" s="1"/>
  <c r="O47" i="12"/>
  <c r="O109" i="12" s="1"/>
  <c r="N47" i="12"/>
  <c r="N109" i="12" s="1"/>
  <c r="P8" i="12"/>
  <c r="O8" i="12"/>
  <c r="N8" i="12"/>
  <c r="P6" i="12"/>
  <c r="O6" i="12"/>
  <c r="N6" i="12"/>
  <c r="Q47" i="12"/>
  <c r="Q109" i="12" s="1"/>
  <c r="M47" i="12"/>
  <c r="M109" i="12" s="1"/>
  <c r="L47" i="12"/>
  <c r="L109" i="12" s="1"/>
  <c r="K47" i="12"/>
  <c r="K109" i="12" s="1"/>
  <c r="J47" i="12"/>
  <c r="J109" i="12" s="1"/>
  <c r="J110" i="12" s="1"/>
  <c r="J172" i="12" s="1"/>
  <c r="J173" i="12" s="1"/>
  <c r="I47" i="12"/>
  <c r="I109" i="12" s="1"/>
  <c r="D46" i="12"/>
  <c r="B46" i="12"/>
  <c r="D45" i="12"/>
  <c r="B45" i="12"/>
  <c r="D44" i="12"/>
  <c r="B44" i="12"/>
  <c r="D43" i="12"/>
  <c r="B43" i="12"/>
  <c r="D42" i="12"/>
  <c r="B42" i="12"/>
  <c r="D41" i="12"/>
  <c r="B41" i="12"/>
  <c r="D40" i="12"/>
  <c r="B40" i="12"/>
  <c r="D39" i="12"/>
  <c r="B39" i="12"/>
  <c r="D38" i="12"/>
  <c r="B38" i="12"/>
  <c r="D37" i="12"/>
  <c r="B37" i="12"/>
  <c r="D36" i="12"/>
  <c r="B36" i="12"/>
  <c r="D35" i="12"/>
  <c r="B35" i="12"/>
  <c r="D34" i="12"/>
  <c r="B34" i="12"/>
  <c r="D33" i="12"/>
  <c r="B33" i="12"/>
  <c r="D32" i="12"/>
  <c r="B32" i="12"/>
  <c r="D31" i="12"/>
  <c r="B31" i="12"/>
  <c r="D30" i="12"/>
  <c r="B30" i="12"/>
  <c r="D29" i="12"/>
  <c r="B29" i="12"/>
  <c r="D28" i="12"/>
  <c r="B28" i="12"/>
  <c r="D27" i="12"/>
  <c r="B27" i="12"/>
  <c r="D26" i="12"/>
  <c r="B26" i="12"/>
  <c r="D25" i="12"/>
  <c r="B25" i="12"/>
  <c r="D24" i="12"/>
  <c r="B24" i="12"/>
  <c r="D23" i="12"/>
  <c r="B23" i="12"/>
  <c r="D22" i="12"/>
  <c r="B22" i="12"/>
  <c r="D21" i="12"/>
  <c r="B21" i="12"/>
  <c r="D20" i="12"/>
  <c r="B20" i="12"/>
  <c r="D19" i="12"/>
  <c r="B19" i="12"/>
  <c r="D18" i="12"/>
  <c r="B18" i="12"/>
  <c r="D17" i="12"/>
  <c r="B17" i="12"/>
  <c r="D16" i="12"/>
  <c r="B16" i="12"/>
  <c r="D15" i="12"/>
  <c r="B15" i="12"/>
  <c r="D14" i="12"/>
  <c r="B14" i="12"/>
  <c r="D13" i="12"/>
  <c r="B13" i="12"/>
  <c r="D12" i="12"/>
  <c r="B12" i="12"/>
  <c r="D11" i="12"/>
  <c r="B11" i="12"/>
  <c r="D10" i="12"/>
  <c r="B10" i="12"/>
  <c r="D9" i="12"/>
  <c r="B9" i="12"/>
  <c r="Q8" i="12"/>
  <c r="M8" i="12"/>
  <c r="L8" i="12"/>
  <c r="K8" i="12"/>
  <c r="J8" i="12"/>
  <c r="I8" i="12"/>
  <c r="H8" i="12"/>
  <c r="Q6" i="12"/>
  <c r="M6" i="12"/>
  <c r="L6" i="12"/>
  <c r="K6" i="12"/>
  <c r="J6" i="12"/>
  <c r="I6" i="12"/>
  <c r="H6" i="12"/>
  <c r="Q119" i="8"/>
  <c r="P119" i="8"/>
  <c r="O119" i="8"/>
  <c r="N119" i="8"/>
  <c r="Q62" i="8"/>
  <c r="P62" i="8"/>
  <c r="O62" i="8"/>
  <c r="N62" i="8"/>
  <c r="I110" i="12" l="1"/>
  <c r="O110" i="12"/>
  <c r="O172" i="12" s="1"/>
  <c r="O173" i="12" s="1"/>
  <c r="P110" i="12"/>
  <c r="P172" i="12" s="1"/>
  <c r="P173" i="12" s="1"/>
  <c r="N110" i="12"/>
  <c r="N172" i="12" s="1"/>
  <c r="N173" i="12" s="1"/>
  <c r="L110" i="12"/>
  <c r="Q110" i="12"/>
  <c r="K110" i="12"/>
  <c r="M110" i="12"/>
  <c r="I9" i="8"/>
  <c r="M104" i="8"/>
  <c r="J13" i="6"/>
  <c r="Q172" i="12" l="1"/>
  <c r="Q173" i="12" s="1"/>
  <c r="L172" i="12"/>
  <c r="L173" i="12" s="1"/>
  <c r="M172" i="12"/>
  <c r="M173" i="12" s="1"/>
  <c r="K172" i="12"/>
  <c r="K173" i="12" s="1"/>
  <c r="I172" i="12"/>
  <c r="I173" i="12" s="1"/>
  <c r="C133" i="9"/>
  <c r="C134" i="9"/>
  <c r="C135" i="9"/>
  <c r="C72" i="9"/>
  <c r="C73" i="9"/>
  <c r="C12" i="9"/>
  <c r="C11" i="9"/>
  <c r="N6" i="2"/>
  <c r="C8"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S119" i="1"/>
  <c r="M119" i="1"/>
  <c r="L119" i="1"/>
  <c r="K119" i="1"/>
  <c r="J119" i="1"/>
  <c r="I119" i="1"/>
  <c r="S118" i="1"/>
  <c r="R118" i="1"/>
  <c r="Q118" i="1"/>
  <c r="P118" i="1"/>
  <c r="O118" i="1"/>
  <c r="N118" i="1"/>
  <c r="M118" i="1"/>
  <c r="L118" i="1"/>
  <c r="K118" i="1"/>
  <c r="J118" i="1"/>
  <c r="I118" i="1"/>
  <c r="H118" i="1"/>
  <c r="H120" i="1" s="1"/>
  <c r="S117" i="1"/>
  <c r="R117" i="1"/>
  <c r="Q117" i="1"/>
  <c r="P117" i="1"/>
  <c r="O117" i="1"/>
  <c r="N117" i="1"/>
  <c r="M117" i="1"/>
  <c r="L117" i="1"/>
  <c r="K117" i="1"/>
  <c r="J117" i="1"/>
  <c r="I117" i="1"/>
  <c r="H117" i="1"/>
  <c r="S116" i="1"/>
  <c r="R116" i="1"/>
  <c r="Q116" i="1"/>
  <c r="P116" i="1"/>
  <c r="O116" i="1"/>
  <c r="N116" i="1"/>
  <c r="M116" i="1"/>
  <c r="L116" i="1"/>
  <c r="K116" i="1"/>
  <c r="J116" i="1"/>
  <c r="I116" i="1"/>
  <c r="H116" i="1"/>
  <c r="N119" i="1" l="1"/>
  <c r="N120" i="1"/>
  <c r="H119" i="1"/>
  <c r="O119" i="1"/>
  <c r="P119" i="1"/>
  <c r="Q119" i="1"/>
  <c r="R119" i="1"/>
  <c r="I122" i="8" l="1"/>
  <c r="I65" i="8"/>
  <c r="M161" i="8" l="1"/>
  <c r="K161" i="8"/>
  <c r="J161" i="8"/>
  <c r="K104" i="8"/>
  <c r="J104" i="8"/>
  <c r="L159" i="8" l="1"/>
  <c r="R158" i="8"/>
  <c r="Q158" i="8"/>
  <c r="P158" i="8"/>
  <c r="O158" i="8"/>
  <c r="N158" i="8"/>
  <c r="M158" i="8"/>
  <c r="L158" i="8"/>
  <c r="K158" i="8"/>
  <c r="J158" i="8"/>
  <c r="D157" i="8"/>
  <c r="B157" i="8"/>
  <c r="D156" i="8"/>
  <c r="B156" i="8"/>
  <c r="D155" i="8"/>
  <c r="B155" i="8"/>
  <c r="D154" i="8"/>
  <c r="B154" i="8"/>
  <c r="D153" i="8"/>
  <c r="B153" i="8"/>
  <c r="D152" i="8"/>
  <c r="B152" i="8"/>
  <c r="D151" i="8"/>
  <c r="B151" i="8"/>
  <c r="D150" i="8"/>
  <c r="B150" i="8"/>
  <c r="D149" i="8"/>
  <c r="B149" i="8"/>
  <c r="D148" i="8"/>
  <c r="B148" i="8"/>
  <c r="D147" i="8"/>
  <c r="B147" i="8"/>
  <c r="D146" i="8"/>
  <c r="B146" i="8"/>
  <c r="D145" i="8"/>
  <c r="B145" i="8"/>
  <c r="D144" i="8"/>
  <c r="B144" i="8"/>
  <c r="D143" i="8"/>
  <c r="B143" i="8"/>
  <c r="D142" i="8"/>
  <c r="B142" i="8"/>
  <c r="D141" i="8"/>
  <c r="B141" i="8"/>
  <c r="D140" i="8"/>
  <c r="B140" i="8"/>
  <c r="D139" i="8"/>
  <c r="B139" i="8"/>
  <c r="D138" i="8"/>
  <c r="B138" i="8"/>
  <c r="D137" i="8"/>
  <c r="B137" i="8"/>
  <c r="D136" i="8"/>
  <c r="B136" i="8"/>
  <c r="D135" i="8"/>
  <c r="B135" i="8"/>
  <c r="D134" i="8"/>
  <c r="B134" i="8"/>
  <c r="D133" i="8"/>
  <c r="B133" i="8"/>
  <c r="D132" i="8"/>
  <c r="B132" i="8"/>
  <c r="D131" i="8"/>
  <c r="B131" i="8"/>
  <c r="D130" i="8"/>
  <c r="B130" i="8"/>
  <c r="D129" i="8"/>
  <c r="B129" i="8"/>
  <c r="D128" i="8"/>
  <c r="B128" i="8"/>
  <c r="D127" i="8"/>
  <c r="B127" i="8"/>
  <c r="D126" i="8"/>
  <c r="B126" i="8"/>
  <c r="D125" i="8"/>
  <c r="B125" i="8"/>
  <c r="D124" i="8"/>
  <c r="B124" i="8"/>
  <c r="D123" i="8"/>
  <c r="B123" i="8"/>
  <c r="I159" i="8"/>
  <c r="D122" i="8"/>
  <c r="B122" i="8"/>
  <c r="R118" i="8"/>
  <c r="Q118" i="8"/>
  <c r="P118" i="8"/>
  <c r="O118" i="8"/>
  <c r="N118" i="8"/>
  <c r="M118" i="8"/>
  <c r="L118" i="8"/>
  <c r="L119" i="8" s="1"/>
  <c r="K118" i="8"/>
  <c r="J118" i="8"/>
  <c r="I118" i="8"/>
  <c r="I119" i="8" s="1"/>
  <c r="R117" i="8"/>
  <c r="Q117" i="8"/>
  <c r="P117" i="8"/>
  <c r="O117" i="8"/>
  <c r="N117" i="8"/>
  <c r="M117" i="8"/>
  <c r="L117" i="8"/>
  <c r="K117" i="8"/>
  <c r="J117" i="8"/>
  <c r="I117" i="8"/>
  <c r="R116" i="8"/>
  <c r="Q116" i="8"/>
  <c r="P116" i="8"/>
  <c r="O116" i="8"/>
  <c r="N116" i="8"/>
  <c r="M116" i="8"/>
  <c r="L116" i="8"/>
  <c r="K116" i="8"/>
  <c r="J116" i="8"/>
  <c r="I116" i="8"/>
  <c r="B100" i="8"/>
  <c r="M61" i="8"/>
  <c r="L61" i="8"/>
  <c r="K61" i="8"/>
  <c r="J61" i="8"/>
  <c r="I61" i="8"/>
  <c r="I62" i="8" s="1"/>
  <c r="M60" i="8"/>
  <c r="L60" i="8"/>
  <c r="K60" i="8"/>
  <c r="J60" i="8"/>
  <c r="I60" i="8"/>
  <c r="M59" i="8"/>
  <c r="L59" i="8"/>
  <c r="K59" i="8"/>
  <c r="J59" i="8"/>
  <c r="I59" i="8"/>
  <c r="R61" i="8"/>
  <c r="Q61" i="8"/>
  <c r="P61" i="8"/>
  <c r="O61" i="8"/>
  <c r="R60" i="8"/>
  <c r="Q60" i="8"/>
  <c r="P60" i="8"/>
  <c r="O60" i="8"/>
  <c r="R59" i="8"/>
  <c r="Q59" i="8"/>
  <c r="P59" i="8"/>
  <c r="O59" i="8"/>
  <c r="N61" i="8"/>
  <c r="N60" i="8"/>
  <c r="N59" i="8"/>
  <c r="L102" i="8"/>
  <c r="R101" i="8"/>
  <c r="Q101" i="8"/>
  <c r="P101" i="8"/>
  <c r="O101" i="8"/>
  <c r="N101" i="8"/>
  <c r="M101" i="8"/>
  <c r="L101" i="8"/>
  <c r="K101" i="8"/>
  <c r="J101" i="8"/>
  <c r="D100" i="8"/>
  <c r="D99" i="8"/>
  <c r="B99" i="8"/>
  <c r="D98" i="8"/>
  <c r="B98" i="8"/>
  <c r="D97" i="8"/>
  <c r="B97" i="8"/>
  <c r="D96" i="8"/>
  <c r="B96" i="8"/>
  <c r="D95" i="8"/>
  <c r="B95" i="8"/>
  <c r="D94" i="8"/>
  <c r="B94" i="8"/>
  <c r="D93" i="8"/>
  <c r="B93" i="8"/>
  <c r="D92" i="8"/>
  <c r="B92" i="8"/>
  <c r="D91" i="8"/>
  <c r="B91" i="8"/>
  <c r="D90" i="8"/>
  <c r="B90" i="8"/>
  <c r="D89" i="8"/>
  <c r="B89" i="8"/>
  <c r="D88" i="8"/>
  <c r="B88" i="8"/>
  <c r="D87" i="8"/>
  <c r="B87" i="8"/>
  <c r="D86" i="8"/>
  <c r="B86" i="8"/>
  <c r="D85" i="8"/>
  <c r="B85" i="8"/>
  <c r="D84" i="8"/>
  <c r="B84" i="8"/>
  <c r="D83" i="8"/>
  <c r="B83" i="8"/>
  <c r="D82" i="8"/>
  <c r="B82" i="8"/>
  <c r="D81" i="8"/>
  <c r="B81" i="8"/>
  <c r="D80" i="8"/>
  <c r="B80" i="8"/>
  <c r="D79" i="8"/>
  <c r="B79" i="8"/>
  <c r="D78" i="8"/>
  <c r="B78" i="8"/>
  <c r="D77" i="8"/>
  <c r="B77" i="8"/>
  <c r="D76" i="8"/>
  <c r="B76" i="8"/>
  <c r="D75" i="8"/>
  <c r="B75" i="8"/>
  <c r="D74" i="8"/>
  <c r="B74" i="8"/>
  <c r="D73" i="8"/>
  <c r="B73" i="8"/>
  <c r="D72" i="8"/>
  <c r="B72" i="8"/>
  <c r="D71" i="8"/>
  <c r="B71" i="8"/>
  <c r="D70" i="8"/>
  <c r="B70" i="8"/>
  <c r="D69" i="8"/>
  <c r="B69" i="8"/>
  <c r="D68" i="8"/>
  <c r="B68" i="8"/>
  <c r="D67" i="8"/>
  <c r="B67" i="8"/>
  <c r="D66" i="8"/>
  <c r="B66" i="8"/>
  <c r="I102" i="8"/>
  <c r="D65" i="8"/>
  <c r="B65" i="8"/>
  <c r="M64" i="6"/>
  <c r="M63" i="6"/>
  <c r="M62" i="6"/>
  <c r="M124" i="6"/>
  <c r="M123" i="6"/>
  <c r="M122" i="6"/>
  <c r="Q165" i="6"/>
  <c r="P165" i="6"/>
  <c r="O165" i="6"/>
  <c r="N165" i="6"/>
  <c r="J164" i="6"/>
  <c r="M164" i="6" s="1"/>
  <c r="C164" i="6"/>
  <c r="J163" i="6"/>
  <c r="M163" i="6" s="1"/>
  <c r="C163" i="6"/>
  <c r="J162" i="6"/>
  <c r="M162" i="6" s="1"/>
  <c r="C162" i="6"/>
  <c r="J161" i="6"/>
  <c r="M161" i="6" s="1"/>
  <c r="C161" i="6"/>
  <c r="J160" i="6"/>
  <c r="M160" i="6" s="1"/>
  <c r="C160" i="6"/>
  <c r="J159" i="6"/>
  <c r="M159" i="6" s="1"/>
  <c r="C159" i="6"/>
  <c r="J158" i="6"/>
  <c r="M158" i="6" s="1"/>
  <c r="C158" i="6"/>
  <c r="J157" i="6"/>
  <c r="M157" i="6" s="1"/>
  <c r="C157" i="6"/>
  <c r="J156" i="6"/>
  <c r="M156" i="6" s="1"/>
  <c r="C156" i="6"/>
  <c r="J155" i="6"/>
  <c r="M155" i="6" s="1"/>
  <c r="C155" i="6"/>
  <c r="J154" i="6"/>
  <c r="M154" i="6" s="1"/>
  <c r="C154" i="6"/>
  <c r="J153" i="6"/>
  <c r="M153" i="6" s="1"/>
  <c r="C153" i="6"/>
  <c r="J152" i="6"/>
  <c r="M152" i="6" s="1"/>
  <c r="C152" i="6"/>
  <c r="J151" i="6"/>
  <c r="M151" i="6" s="1"/>
  <c r="C151" i="6"/>
  <c r="M150" i="6"/>
  <c r="J150" i="6"/>
  <c r="C150" i="6"/>
  <c r="J149" i="6"/>
  <c r="M149" i="6" s="1"/>
  <c r="C149" i="6"/>
  <c r="J148" i="6"/>
  <c r="M148" i="6" s="1"/>
  <c r="C148" i="6"/>
  <c r="J147" i="6"/>
  <c r="M147" i="6" s="1"/>
  <c r="C147" i="6"/>
  <c r="J146" i="6"/>
  <c r="M146" i="6" s="1"/>
  <c r="C146" i="6"/>
  <c r="J145" i="6"/>
  <c r="M145" i="6" s="1"/>
  <c r="C145" i="6"/>
  <c r="J144" i="6"/>
  <c r="M144" i="6" s="1"/>
  <c r="C144" i="6"/>
  <c r="J143" i="6"/>
  <c r="M143" i="6" s="1"/>
  <c r="C143" i="6"/>
  <c r="J142" i="6"/>
  <c r="M142" i="6" s="1"/>
  <c r="C142" i="6"/>
  <c r="J141" i="6"/>
  <c r="M141" i="6" s="1"/>
  <c r="C141" i="6"/>
  <c r="J140" i="6"/>
  <c r="M140" i="6" s="1"/>
  <c r="C140" i="6"/>
  <c r="J139" i="6"/>
  <c r="M139" i="6" s="1"/>
  <c r="C139" i="6"/>
  <c r="J138" i="6"/>
  <c r="M138" i="6" s="1"/>
  <c r="C138" i="6"/>
  <c r="J137" i="6"/>
  <c r="M137" i="6" s="1"/>
  <c r="C137" i="6"/>
  <c r="J136" i="6"/>
  <c r="M136" i="6" s="1"/>
  <c r="C136" i="6"/>
  <c r="J135" i="6"/>
  <c r="M135" i="6" s="1"/>
  <c r="C135" i="6"/>
  <c r="J134" i="6"/>
  <c r="M134" i="6" s="1"/>
  <c r="C134" i="6"/>
  <c r="J133" i="6"/>
  <c r="M133" i="6" s="1"/>
  <c r="C133" i="6"/>
  <c r="J132" i="6"/>
  <c r="M132" i="6" s="1"/>
  <c r="C132" i="6"/>
  <c r="J131" i="6"/>
  <c r="M131" i="6" s="1"/>
  <c r="C131" i="6"/>
  <c r="J130" i="6"/>
  <c r="M130" i="6" s="1"/>
  <c r="C130" i="6"/>
  <c r="J129" i="6"/>
  <c r="M129" i="6" s="1"/>
  <c r="C129" i="6"/>
  <c r="J128" i="6"/>
  <c r="M128" i="6" s="1"/>
  <c r="C128" i="6"/>
  <c r="J127" i="6"/>
  <c r="M127" i="6" s="1"/>
  <c r="C127" i="6"/>
  <c r="M125" i="6"/>
  <c r="P125" i="6"/>
  <c r="O125" i="6"/>
  <c r="N125" i="6"/>
  <c r="P124" i="6"/>
  <c r="P126" i="6" s="1"/>
  <c r="O124" i="6"/>
  <c r="O126" i="6" s="1"/>
  <c r="N124" i="6"/>
  <c r="N126" i="6" s="1"/>
  <c r="P123" i="6"/>
  <c r="O123" i="6"/>
  <c r="N123" i="6"/>
  <c r="P122" i="6"/>
  <c r="O122" i="6"/>
  <c r="N122" i="6"/>
  <c r="R119" i="8" l="1"/>
  <c r="R62" i="8"/>
  <c r="I158" i="8"/>
  <c r="L62" i="8"/>
  <c r="I101" i="8"/>
  <c r="M165" i="6"/>
  <c r="P65" i="6"/>
  <c r="O65" i="6"/>
  <c r="N65" i="6"/>
  <c r="P64" i="6"/>
  <c r="P66" i="6" s="1"/>
  <c r="O64" i="6"/>
  <c r="O66" i="6" s="1"/>
  <c r="P63" i="6"/>
  <c r="O63" i="6"/>
  <c r="P62" i="6"/>
  <c r="O62" i="6"/>
  <c r="N64" i="6"/>
  <c r="N66" i="6" s="1"/>
  <c r="N63" i="6"/>
  <c r="N62" i="6"/>
  <c r="Q105" i="6"/>
  <c r="P105" i="6"/>
  <c r="O105" i="6"/>
  <c r="N105" i="6"/>
  <c r="J104" i="6"/>
  <c r="M104" i="6" s="1"/>
  <c r="C104" i="6"/>
  <c r="J103" i="6"/>
  <c r="M103" i="6" s="1"/>
  <c r="C103" i="6"/>
  <c r="J102" i="6"/>
  <c r="M102" i="6" s="1"/>
  <c r="C102" i="6"/>
  <c r="J101" i="6"/>
  <c r="M101" i="6" s="1"/>
  <c r="C101" i="6"/>
  <c r="J100" i="6"/>
  <c r="M100" i="6" s="1"/>
  <c r="C100" i="6"/>
  <c r="J99" i="6"/>
  <c r="M99" i="6" s="1"/>
  <c r="C99" i="6"/>
  <c r="J98" i="6"/>
  <c r="M98" i="6" s="1"/>
  <c r="C98" i="6"/>
  <c r="J97" i="6"/>
  <c r="M97" i="6" s="1"/>
  <c r="C97" i="6"/>
  <c r="J96" i="6"/>
  <c r="M96" i="6" s="1"/>
  <c r="C96" i="6"/>
  <c r="J95" i="6"/>
  <c r="M95" i="6" s="1"/>
  <c r="C95" i="6"/>
  <c r="J94" i="6"/>
  <c r="M94" i="6" s="1"/>
  <c r="C94" i="6"/>
  <c r="J93" i="6"/>
  <c r="M93" i="6" s="1"/>
  <c r="C93" i="6"/>
  <c r="J92" i="6"/>
  <c r="M92" i="6" s="1"/>
  <c r="C92" i="6"/>
  <c r="J91" i="6"/>
  <c r="M91" i="6" s="1"/>
  <c r="C91" i="6"/>
  <c r="J90" i="6"/>
  <c r="M90" i="6" s="1"/>
  <c r="C90" i="6"/>
  <c r="J89" i="6"/>
  <c r="M89" i="6" s="1"/>
  <c r="C89" i="6"/>
  <c r="J88" i="6"/>
  <c r="M88" i="6" s="1"/>
  <c r="C88" i="6"/>
  <c r="J87" i="6"/>
  <c r="M87" i="6" s="1"/>
  <c r="C87" i="6"/>
  <c r="J86" i="6"/>
  <c r="M86" i="6" s="1"/>
  <c r="C86" i="6"/>
  <c r="J85" i="6"/>
  <c r="M85" i="6" s="1"/>
  <c r="C85" i="6"/>
  <c r="J84" i="6"/>
  <c r="M84" i="6" s="1"/>
  <c r="C84" i="6"/>
  <c r="J83" i="6"/>
  <c r="M83" i="6" s="1"/>
  <c r="C83" i="6"/>
  <c r="J82" i="6"/>
  <c r="M82" i="6" s="1"/>
  <c r="C82" i="6"/>
  <c r="J81" i="6"/>
  <c r="M81" i="6" s="1"/>
  <c r="C81" i="6"/>
  <c r="J80" i="6"/>
  <c r="M80" i="6" s="1"/>
  <c r="C80" i="6"/>
  <c r="J79" i="6"/>
  <c r="M79" i="6" s="1"/>
  <c r="C79" i="6"/>
  <c r="J78" i="6"/>
  <c r="M78" i="6" s="1"/>
  <c r="C78" i="6"/>
  <c r="J77" i="6"/>
  <c r="M77" i="6" s="1"/>
  <c r="C77" i="6"/>
  <c r="J76" i="6"/>
  <c r="M76" i="6" s="1"/>
  <c r="C76" i="6"/>
  <c r="J75" i="6"/>
  <c r="M75" i="6" s="1"/>
  <c r="C75" i="6"/>
  <c r="J74" i="6"/>
  <c r="M74" i="6" s="1"/>
  <c r="C74" i="6"/>
  <c r="J73" i="6"/>
  <c r="M73" i="6" s="1"/>
  <c r="C73" i="6"/>
  <c r="J72" i="6"/>
  <c r="M72" i="6" s="1"/>
  <c r="C72" i="6"/>
  <c r="J71" i="6"/>
  <c r="M71" i="6" s="1"/>
  <c r="C71" i="6"/>
  <c r="J70" i="6"/>
  <c r="M70" i="6" s="1"/>
  <c r="C70" i="6"/>
  <c r="J69" i="6"/>
  <c r="M69" i="6" s="1"/>
  <c r="C69" i="6"/>
  <c r="J68" i="6"/>
  <c r="M68" i="6" s="1"/>
  <c r="C68" i="6"/>
  <c r="J67" i="6"/>
  <c r="C67" i="6"/>
  <c r="M65" i="6"/>
  <c r="Q155" i="10"/>
  <c r="P155" i="10"/>
  <c r="O155" i="10"/>
  <c r="N155" i="10"/>
  <c r="M155" i="10"/>
  <c r="L155" i="10"/>
  <c r="K155" i="10"/>
  <c r="J155" i="10"/>
  <c r="I155" i="10"/>
  <c r="H155" i="10"/>
  <c r="E154" i="10"/>
  <c r="C154" i="10"/>
  <c r="E153" i="10"/>
  <c r="C153" i="10"/>
  <c r="E152" i="10"/>
  <c r="C152" i="10"/>
  <c r="E151" i="10"/>
  <c r="C151" i="10"/>
  <c r="E150" i="10"/>
  <c r="C150" i="10"/>
  <c r="E149" i="10"/>
  <c r="C149" i="10"/>
  <c r="E148" i="10"/>
  <c r="C148" i="10"/>
  <c r="E147" i="10"/>
  <c r="C147" i="10"/>
  <c r="E146" i="10"/>
  <c r="C146" i="10"/>
  <c r="E145" i="10"/>
  <c r="C145" i="10"/>
  <c r="E144" i="10"/>
  <c r="C144" i="10"/>
  <c r="E143" i="10"/>
  <c r="C143" i="10"/>
  <c r="E142" i="10"/>
  <c r="C142" i="10"/>
  <c r="E141" i="10"/>
  <c r="C141" i="10"/>
  <c r="E140" i="10"/>
  <c r="C140" i="10"/>
  <c r="E139" i="10"/>
  <c r="C139" i="10"/>
  <c r="E138" i="10"/>
  <c r="C138" i="10"/>
  <c r="E137" i="10"/>
  <c r="C137" i="10"/>
  <c r="E136" i="10"/>
  <c r="C136" i="10"/>
  <c r="E135" i="10"/>
  <c r="C135" i="10"/>
  <c r="E134" i="10"/>
  <c r="C134" i="10"/>
  <c r="E133" i="10"/>
  <c r="C133" i="10"/>
  <c r="E132" i="10"/>
  <c r="C132" i="10"/>
  <c r="E131" i="10"/>
  <c r="C131" i="10"/>
  <c r="E130" i="10"/>
  <c r="C130" i="10"/>
  <c r="E129" i="10"/>
  <c r="C129" i="10"/>
  <c r="E128" i="10"/>
  <c r="C128" i="10"/>
  <c r="E127" i="10"/>
  <c r="C127" i="10"/>
  <c r="E126" i="10"/>
  <c r="C126" i="10"/>
  <c r="E125" i="10"/>
  <c r="C125" i="10"/>
  <c r="E124" i="10"/>
  <c r="C124" i="10"/>
  <c r="E123" i="10"/>
  <c r="C123" i="10"/>
  <c r="E122" i="10"/>
  <c r="C122" i="10"/>
  <c r="E121" i="10"/>
  <c r="C121" i="10"/>
  <c r="E120" i="10"/>
  <c r="C120" i="10"/>
  <c r="Q118" i="10"/>
  <c r="P118" i="10"/>
  <c r="O118" i="10"/>
  <c r="N118" i="10"/>
  <c r="M118" i="10"/>
  <c r="L118" i="10"/>
  <c r="K118" i="10"/>
  <c r="J118" i="10"/>
  <c r="I118" i="10"/>
  <c r="H118" i="10"/>
  <c r="Q117" i="10"/>
  <c r="P117" i="10"/>
  <c r="O117" i="10"/>
  <c r="N117" i="10"/>
  <c r="M117" i="10"/>
  <c r="L117" i="10"/>
  <c r="K117" i="10"/>
  <c r="J117" i="10"/>
  <c r="I117" i="10"/>
  <c r="H117" i="10"/>
  <c r="Q116" i="10"/>
  <c r="P116" i="10"/>
  <c r="O116" i="10"/>
  <c r="N116" i="10"/>
  <c r="M116" i="10"/>
  <c r="L116" i="10"/>
  <c r="K116" i="10"/>
  <c r="J116" i="10"/>
  <c r="I116" i="10"/>
  <c r="H116" i="10"/>
  <c r="M115" i="10"/>
  <c r="L115" i="10"/>
  <c r="K115" i="10"/>
  <c r="J115" i="10"/>
  <c r="I115" i="10"/>
  <c r="H115" i="10"/>
  <c r="Q61" i="10"/>
  <c r="P61" i="10"/>
  <c r="O61" i="10"/>
  <c r="N61" i="10"/>
  <c r="M61" i="10"/>
  <c r="L61" i="10"/>
  <c r="K61" i="10"/>
  <c r="J61" i="10"/>
  <c r="I61" i="10"/>
  <c r="H61" i="10"/>
  <c r="Q59" i="10"/>
  <c r="P59" i="10"/>
  <c r="O59" i="10"/>
  <c r="N59" i="10"/>
  <c r="Q60" i="10"/>
  <c r="P60" i="10"/>
  <c r="O60" i="10"/>
  <c r="M60" i="10"/>
  <c r="L60" i="10"/>
  <c r="K60" i="10"/>
  <c r="J60" i="10"/>
  <c r="I60" i="10"/>
  <c r="M59" i="10"/>
  <c r="L59" i="10"/>
  <c r="K59" i="10"/>
  <c r="J59" i="10"/>
  <c r="I59" i="10"/>
  <c r="M58" i="10"/>
  <c r="L58" i="10"/>
  <c r="K58" i="10"/>
  <c r="J58" i="10"/>
  <c r="I58" i="10"/>
  <c r="H60" i="10"/>
  <c r="H59" i="10"/>
  <c r="H58" i="10"/>
  <c r="Q98" i="10"/>
  <c r="P98" i="10"/>
  <c r="O98" i="10"/>
  <c r="N98" i="10"/>
  <c r="M98" i="10"/>
  <c r="L98" i="10"/>
  <c r="K98" i="10"/>
  <c r="J98" i="10"/>
  <c r="I98" i="10"/>
  <c r="H98" i="10"/>
  <c r="E97" i="10"/>
  <c r="C97" i="10"/>
  <c r="E96" i="10"/>
  <c r="C96" i="10"/>
  <c r="E95" i="10"/>
  <c r="C95" i="10"/>
  <c r="E94" i="10"/>
  <c r="C94" i="10"/>
  <c r="E93" i="10"/>
  <c r="C93" i="10"/>
  <c r="E92" i="10"/>
  <c r="C92" i="10"/>
  <c r="E91" i="10"/>
  <c r="C91" i="10"/>
  <c r="E90" i="10"/>
  <c r="C90" i="10"/>
  <c r="E89" i="10"/>
  <c r="C89" i="10"/>
  <c r="E88" i="10"/>
  <c r="C88" i="10"/>
  <c r="E87" i="10"/>
  <c r="C87" i="10"/>
  <c r="E86" i="10"/>
  <c r="C86" i="10"/>
  <c r="E85" i="10"/>
  <c r="C85" i="10"/>
  <c r="E84" i="10"/>
  <c r="C84" i="10"/>
  <c r="E83" i="10"/>
  <c r="C83" i="10"/>
  <c r="E82" i="10"/>
  <c r="C82" i="10"/>
  <c r="E81" i="10"/>
  <c r="C81" i="10"/>
  <c r="E80" i="10"/>
  <c r="C80" i="10"/>
  <c r="E79" i="10"/>
  <c r="C79" i="10"/>
  <c r="E78" i="10"/>
  <c r="C78" i="10"/>
  <c r="E77" i="10"/>
  <c r="C77" i="10"/>
  <c r="E76" i="10"/>
  <c r="C76" i="10"/>
  <c r="E75" i="10"/>
  <c r="C75" i="10"/>
  <c r="E74" i="10"/>
  <c r="C74" i="10"/>
  <c r="E73" i="10"/>
  <c r="C73" i="10"/>
  <c r="E72" i="10"/>
  <c r="C72" i="10"/>
  <c r="E71" i="10"/>
  <c r="C71" i="10"/>
  <c r="E70" i="10"/>
  <c r="C70" i="10"/>
  <c r="E69" i="10"/>
  <c r="C69" i="10"/>
  <c r="E68" i="10"/>
  <c r="C68" i="10"/>
  <c r="E67" i="10"/>
  <c r="C67" i="10"/>
  <c r="E66" i="10"/>
  <c r="C66" i="10"/>
  <c r="E65" i="10"/>
  <c r="C65" i="10"/>
  <c r="E64" i="10"/>
  <c r="C64" i="10"/>
  <c r="E63" i="10"/>
  <c r="C63" i="10"/>
  <c r="C35" i="3"/>
  <c r="Q160" i="3"/>
  <c r="P160" i="3"/>
  <c r="O160" i="3"/>
  <c r="N160" i="3"/>
  <c r="M160" i="3"/>
  <c r="L160" i="3"/>
  <c r="K160" i="3"/>
  <c r="J160" i="3"/>
  <c r="I160" i="3"/>
  <c r="H160" i="3"/>
  <c r="G160" i="3"/>
  <c r="F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Q119" i="3"/>
  <c r="P119" i="3"/>
  <c r="O119" i="3"/>
  <c r="N119" i="3"/>
  <c r="M119" i="3"/>
  <c r="L119" i="3"/>
  <c r="K119" i="3"/>
  <c r="J119" i="3"/>
  <c r="I119" i="3"/>
  <c r="H119" i="3"/>
  <c r="G119" i="3"/>
  <c r="F119" i="3"/>
  <c r="Q118" i="3"/>
  <c r="P118" i="3"/>
  <c r="O118" i="3"/>
  <c r="N118" i="3"/>
  <c r="M118" i="3"/>
  <c r="L118" i="3"/>
  <c r="K118" i="3"/>
  <c r="J118" i="3"/>
  <c r="I118" i="3"/>
  <c r="H118" i="3"/>
  <c r="G118" i="3"/>
  <c r="F118" i="3"/>
  <c r="Q117" i="3"/>
  <c r="P117" i="3"/>
  <c r="O117" i="3"/>
  <c r="N117" i="3"/>
  <c r="M117" i="3"/>
  <c r="L117" i="3"/>
  <c r="K117" i="3"/>
  <c r="J117" i="3"/>
  <c r="I117" i="3"/>
  <c r="H117" i="3"/>
  <c r="G117" i="3"/>
  <c r="F117" i="3"/>
  <c r="Q116" i="3"/>
  <c r="P116" i="3"/>
  <c r="O116" i="3"/>
  <c r="N116" i="3"/>
  <c r="M116" i="3"/>
  <c r="L116" i="3"/>
  <c r="K116" i="3"/>
  <c r="J116" i="3"/>
  <c r="I116" i="3"/>
  <c r="H116" i="3"/>
  <c r="G116" i="3"/>
  <c r="F116" i="3"/>
  <c r="Q61" i="3"/>
  <c r="P61" i="3"/>
  <c r="O61" i="3"/>
  <c r="N61" i="3"/>
  <c r="M61" i="3"/>
  <c r="L61" i="3"/>
  <c r="K61" i="3"/>
  <c r="J61" i="3"/>
  <c r="I61" i="3"/>
  <c r="H61" i="3"/>
  <c r="G61" i="3"/>
  <c r="F61" i="3"/>
  <c r="Q60" i="3"/>
  <c r="P60" i="3"/>
  <c r="O60" i="3"/>
  <c r="N60" i="3"/>
  <c r="M60" i="3"/>
  <c r="L60" i="3"/>
  <c r="K60" i="3"/>
  <c r="J60" i="3"/>
  <c r="I60" i="3"/>
  <c r="H60" i="3"/>
  <c r="G60" i="3"/>
  <c r="F60" i="3"/>
  <c r="Q59" i="3"/>
  <c r="P59" i="3"/>
  <c r="O59" i="3"/>
  <c r="N59" i="3"/>
  <c r="M59" i="3"/>
  <c r="L59" i="3"/>
  <c r="K59" i="3"/>
  <c r="J59" i="3"/>
  <c r="I59" i="3"/>
  <c r="H59" i="3"/>
  <c r="G59" i="3"/>
  <c r="F59" i="3"/>
  <c r="Q103" i="3"/>
  <c r="P103" i="3"/>
  <c r="O103" i="3"/>
  <c r="N103" i="3"/>
  <c r="M103" i="3"/>
  <c r="L103" i="3"/>
  <c r="K103" i="3"/>
  <c r="J103" i="3"/>
  <c r="I103" i="3"/>
  <c r="H103" i="3"/>
  <c r="G103" i="3"/>
  <c r="F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Q62" i="3"/>
  <c r="P62" i="3"/>
  <c r="O62" i="3"/>
  <c r="N62" i="3"/>
  <c r="M62" i="3"/>
  <c r="L62" i="3"/>
  <c r="K62" i="3"/>
  <c r="J62" i="3"/>
  <c r="I62" i="3"/>
  <c r="H62" i="3"/>
  <c r="G62" i="3"/>
  <c r="F62" i="3"/>
  <c r="R170" i="9"/>
  <c r="Q170" i="9"/>
  <c r="P170" i="9"/>
  <c r="O170" i="9"/>
  <c r="N170" i="9"/>
  <c r="M170" i="9"/>
  <c r="L170" i="9"/>
  <c r="K170" i="9"/>
  <c r="J170" i="9"/>
  <c r="T169" i="9"/>
  <c r="S169" i="9"/>
  <c r="R169" i="9"/>
  <c r="H168" i="9"/>
  <c r="G168" i="9"/>
  <c r="E168" i="9"/>
  <c r="C168" i="9"/>
  <c r="H167" i="9"/>
  <c r="G167" i="9"/>
  <c r="E167" i="9"/>
  <c r="C167" i="9"/>
  <c r="H166" i="9"/>
  <c r="G166" i="9"/>
  <c r="E166" i="9"/>
  <c r="C166" i="9"/>
  <c r="H165" i="9"/>
  <c r="G165" i="9"/>
  <c r="E165" i="9"/>
  <c r="C165" i="9"/>
  <c r="H164" i="9"/>
  <c r="G164" i="9"/>
  <c r="E164" i="9"/>
  <c r="C164" i="9"/>
  <c r="H163" i="9"/>
  <c r="G163" i="9"/>
  <c r="E163" i="9"/>
  <c r="C163" i="9"/>
  <c r="H162" i="9"/>
  <c r="G162" i="9"/>
  <c r="E162" i="9"/>
  <c r="C162" i="9"/>
  <c r="H161" i="9"/>
  <c r="G161" i="9"/>
  <c r="E161" i="9"/>
  <c r="C161" i="9"/>
  <c r="H160" i="9"/>
  <c r="G160" i="9"/>
  <c r="E160" i="9"/>
  <c r="C160" i="9"/>
  <c r="H159" i="9"/>
  <c r="G159" i="9"/>
  <c r="E159" i="9"/>
  <c r="C159" i="9"/>
  <c r="H158" i="9"/>
  <c r="G158" i="9"/>
  <c r="E158" i="9"/>
  <c r="C158" i="9"/>
  <c r="H157" i="9"/>
  <c r="G157" i="9"/>
  <c r="E157" i="9"/>
  <c r="C157" i="9"/>
  <c r="H156" i="9"/>
  <c r="G156" i="9"/>
  <c r="E156" i="9"/>
  <c r="C156" i="9"/>
  <c r="H155" i="9"/>
  <c r="G155" i="9"/>
  <c r="E155" i="9"/>
  <c r="C155" i="9"/>
  <c r="H154" i="9"/>
  <c r="G154" i="9"/>
  <c r="E154" i="9"/>
  <c r="C154" i="9"/>
  <c r="H153" i="9"/>
  <c r="G153" i="9"/>
  <c r="E153" i="9"/>
  <c r="C153" i="9"/>
  <c r="H152" i="9"/>
  <c r="G152" i="9"/>
  <c r="E152" i="9"/>
  <c r="C152" i="9"/>
  <c r="H151" i="9"/>
  <c r="G151" i="9"/>
  <c r="E151" i="9"/>
  <c r="C151" i="9"/>
  <c r="H150" i="9"/>
  <c r="G150" i="9"/>
  <c r="E150" i="9"/>
  <c r="C150" i="9"/>
  <c r="H149" i="9"/>
  <c r="G149" i="9"/>
  <c r="E149" i="9"/>
  <c r="C149" i="9"/>
  <c r="H148" i="9"/>
  <c r="G148" i="9"/>
  <c r="E148" i="9"/>
  <c r="C148" i="9"/>
  <c r="H147" i="9"/>
  <c r="G147" i="9"/>
  <c r="E147" i="9"/>
  <c r="C147" i="9"/>
  <c r="H146" i="9"/>
  <c r="G146" i="9"/>
  <c r="E146" i="9"/>
  <c r="C146" i="9"/>
  <c r="H145" i="9"/>
  <c r="G145" i="9"/>
  <c r="E145" i="9"/>
  <c r="C145" i="9"/>
  <c r="H144" i="9"/>
  <c r="G144" i="9"/>
  <c r="E144" i="9"/>
  <c r="C144" i="9"/>
  <c r="H143" i="9"/>
  <c r="G143" i="9"/>
  <c r="E143" i="9"/>
  <c r="C143" i="9"/>
  <c r="H142" i="9"/>
  <c r="G142" i="9"/>
  <c r="E142" i="9"/>
  <c r="C142" i="9"/>
  <c r="H141" i="9"/>
  <c r="G141" i="9"/>
  <c r="E141" i="9"/>
  <c r="C141" i="9"/>
  <c r="H140" i="9"/>
  <c r="G140" i="9"/>
  <c r="E140" i="9"/>
  <c r="C140" i="9"/>
  <c r="H139" i="9"/>
  <c r="G139" i="9"/>
  <c r="E139" i="9"/>
  <c r="C139" i="9"/>
  <c r="H138" i="9"/>
  <c r="G138" i="9"/>
  <c r="E138" i="9"/>
  <c r="C138" i="9"/>
  <c r="H137" i="9"/>
  <c r="G137" i="9"/>
  <c r="E137" i="9"/>
  <c r="C137" i="9"/>
  <c r="H136" i="9"/>
  <c r="G136" i="9"/>
  <c r="E136" i="9"/>
  <c r="C136" i="9"/>
  <c r="H135" i="9"/>
  <c r="G135" i="9"/>
  <c r="E135" i="9"/>
  <c r="H134" i="9"/>
  <c r="G134" i="9"/>
  <c r="E134" i="9"/>
  <c r="H133" i="9"/>
  <c r="G133" i="9"/>
  <c r="E133" i="9"/>
  <c r="H132" i="9"/>
  <c r="G132" i="9"/>
  <c r="E132" i="9"/>
  <c r="C132" i="9"/>
  <c r="H131" i="9"/>
  <c r="G131" i="9"/>
  <c r="E131" i="9"/>
  <c r="C131" i="9"/>
  <c r="R128" i="9"/>
  <c r="Q128" i="9"/>
  <c r="P128" i="9"/>
  <c r="O128" i="9"/>
  <c r="N128" i="9"/>
  <c r="M128" i="9"/>
  <c r="L128" i="9"/>
  <c r="K128" i="9"/>
  <c r="J128" i="9"/>
  <c r="T127" i="9"/>
  <c r="S127" i="9"/>
  <c r="R127" i="9"/>
  <c r="Q127" i="9"/>
  <c r="P127" i="9"/>
  <c r="O127" i="9"/>
  <c r="N127" i="9"/>
  <c r="M127" i="9"/>
  <c r="L127" i="9"/>
  <c r="K127" i="9"/>
  <c r="J127" i="9"/>
  <c r="T126" i="9"/>
  <c r="S126" i="9"/>
  <c r="R126" i="9"/>
  <c r="Q126" i="9"/>
  <c r="P126" i="9"/>
  <c r="O126" i="9"/>
  <c r="N126" i="9"/>
  <c r="M126" i="9"/>
  <c r="L126" i="9"/>
  <c r="K126" i="9"/>
  <c r="J126" i="9"/>
  <c r="T125" i="9"/>
  <c r="S125" i="9"/>
  <c r="R125" i="9"/>
  <c r="Q125" i="9"/>
  <c r="P125" i="9"/>
  <c r="O125" i="9"/>
  <c r="N125" i="9"/>
  <c r="M125" i="9"/>
  <c r="L125" i="9"/>
  <c r="K125" i="9"/>
  <c r="J125" i="9"/>
  <c r="T66" i="9"/>
  <c r="S66" i="9"/>
  <c r="R66" i="9"/>
  <c r="T65" i="9"/>
  <c r="S65" i="9"/>
  <c r="R65" i="9"/>
  <c r="T64" i="9"/>
  <c r="S64" i="9"/>
  <c r="R64" i="9"/>
  <c r="Q66" i="9"/>
  <c r="P66" i="9"/>
  <c r="O66" i="9"/>
  <c r="N66" i="9"/>
  <c r="M66" i="9"/>
  <c r="L66" i="9"/>
  <c r="K66" i="9"/>
  <c r="Q65" i="9"/>
  <c r="P65" i="9"/>
  <c r="O65" i="9"/>
  <c r="N65" i="9"/>
  <c r="M65" i="9"/>
  <c r="L65" i="9"/>
  <c r="K65" i="9"/>
  <c r="Q64" i="9"/>
  <c r="P64" i="9"/>
  <c r="O64" i="9"/>
  <c r="N64" i="9"/>
  <c r="M64" i="9"/>
  <c r="L64" i="9"/>
  <c r="K64" i="9"/>
  <c r="J66" i="9"/>
  <c r="J65" i="9"/>
  <c r="J64" i="9"/>
  <c r="T109" i="9"/>
  <c r="T110" i="9" s="1"/>
  <c r="T171" i="9" s="1"/>
  <c r="T172" i="9" s="1"/>
  <c r="S109" i="9"/>
  <c r="S110" i="9" s="1"/>
  <c r="S171" i="9" s="1"/>
  <c r="S172" i="9" s="1"/>
  <c r="R107" i="9"/>
  <c r="R108" i="9"/>
  <c r="Q108" i="9"/>
  <c r="P108" i="9"/>
  <c r="O108" i="9"/>
  <c r="N108" i="9"/>
  <c r="M108" i="9"/>
  <c r="L108" i="9"/>
  <c r="K108" i="9"/>
  <c r="J108" i="9"/>
  <c r="T107" i="9"/>
  <c r="S107" i="9"/>
  <c r="H106" i="9"/>
  <c r="G106" i="9"/>
  <c r="E106" i="9"/>
  <c r="C106" i="9"/>
  <c r="H105" i="9"/>
  <c r="G105" i="9"/>
  <c r="E105" i="9"/>
  <c r="C105" i="9"/>
  <c r="H104" i="9"/>
  <c r="G104" i="9"/>
  <c r="E104" i="9"/>
  <c r="C104" i="9"/>
  <c r="H103" i="9"/>
  <c r="G103" i="9"/>
  <c r="E103" i="9"/>
  <c r="C103" i="9"/>
  <c r="H102" i="9"/>
  <c r="G102" i="9"/>
  <c r="E102" i="9"/>
  <c r="C102" i="9"/>
  <c r="H101" i="9"/>
  <c r="G101" i="9"/>
  <c r="E101" i="9"/>
  <c r="C101" i="9"/>
  <c r="H100" i="9"/>
  <c r="G100" i="9"/>
  <c r="E100" i="9"/>
  <c r="C100" i="9"/>
  <c r="H99" i="9"/>
  <c r="G99" i="9"/>
  <c r="E99" i="9"/>
  <c r="C99" i="9"/>
  <c r="H98" i="9"/>
  <c r="G98" i="9"/>
  <c r="E98" i="9"/>
  <c r="C98" i="9"/>
  <c r="H97" i="9"/>
  <c r="G97" i="9"/>
  <c r="E97" i="9"/>
  <c r="C97" i="9"/>
  <c r="H96" i="9"/>
  <c r="G96" i="9"/>
  <c r="E96" i="9"/>
  <c r="C96" i="9"/>
  <c r="H95" i="9"/>
  <c r="G95" i="9"/>
  <c r="E95" i="9"/>
  <c r="C95" i="9"/>
  <c r="H94" i="9"/>
  <c r="G94" i="9"/>
  <c r="E94" i="9"/>
  <c r="C94" i="9"/>
  <c r="H93" i="9"/>
  <c r="G93" i="9"/>
  <c r="E93" i="9"/>
  <c r="C93" i="9"/>
  <c r="H92" i="9"/>
  <c r="G92" i="9"/>
  <c r="E92" i="9"/>
  <c r="C92" i="9"/>
  <c r="H91" i="9"/>
  <c r="G91" i="9"/>
  <c r="E91" i="9"/>
  <c r="C91" i="9"/>
  <c r="H90" i="9"/>
  <c r="G90" i="9"/>
  <c r="E90" i="9"/>
  <c r="C90" i="9"/>
  <c r="H89" i="9"/>
  <c r="G89" i="9"/>
  <c r="E89" i="9"/>
  <c r="C89" i="9"/>
  <c r="H88" i="9"/>
  <c r="G88" i="9"/>
  <c r="E88" i="9"/>
  <c r="C88" i="9"/>
  <c r="H87" i="9"/>
  <c r="G87" i="9"/>
  <c r="E87" i="9"/>
  <c r="C87" i="9"/>
  <c r="H86" i="9"/>
  <c r="G86" i="9"/>
  <c r="E86" i="9"/>
  <c r="C86" i="9"/>
  <c r="H85" i="9"/>
  <c r="G85" i="9"/>
  <c r="E85" i="9"/>
  <c r="C85" i="9"/>
  <c r="H84" i="9"/>
  <c r="G84" i="9"/>
  <c r="E84" i="9"/>
  <c r="C84" i="9"/>
  <c r="H83" i="9"/>
  <c r="G83" i="9"/>
  <c r="E83" i="9"/>
  <c r="C83" i="9"/>
  <c r="H82" i="9"/>
  <c r="G82" i="9"/>
  <c r="E82" i="9"/>
  <c r="C82" i="9"/>
  <c r="H81" i="9"/>
  <c r="G81" i="9"/>
  <c r="E81" i="9"/>
  <c r="C81" i="9"/>
  <c r="H80" i="9"/>
  <c r="G80" i="9"/>
  <c r="E80" i="9"/>
  <c r="C80" i="9"/>
  <c r="H79" i="9"/>
  <c r="G79" i="9"/>
  <c r="E79" i="9"/>
  <c r="C79" i="9"/>
  <c r="H78" i="9"/>
  <c r="G78" i="9"/>
  <c r="E78" i="9"/>
  <c r="C78" i="9"/>
  <c r="H77" i="9"/>
  <c r="G77" i="9"/>
  <c r="E77" i="9"/>
  <c r="C77" i="9"/>
  <c r="H76" i="9"/>
  <c r="G76" i="9"/>
  <c r="E76" i="9"/>
  <c r="C76" i="9"/>
  <c r="H75" i="9"/>
  <c r="G75" i="9"/>
  <c r="E75" i="9"/>
  <c r="C75" i="9"/>
  <c r="H74" i="9"/>
  <c r="G74" i="9"/>
  <c r="E74" i="9"/>
  <c r="C74" i="9"/>
  <c r="H73" i="9"/>
  <c r="G73" i="9"/>
  <c r="E73" i="9"/>
  <c r="H72" i="9"/>
  <c r="G72" i="9"/>
  <c r="E72" i="9"/>
  <c r="H71" i="9"/>
  <c r="G71" i="9"/>
  <c r="E71" i="9"/>
  <c r="C71" i="9"/>
  <c r="H70" i="9"/>
  <c r="G70" i="9"/>
  <c r="E70" i="9"/>
  <c r="C70" i="9"/>
  <c r="R67" i="9"/>
  <c r="Q67" i="9"/>
  <c r="P67" i="9"/>
  <c r="O67" i="9"/>
  <c r="N67" i="9"/>
  <c r="M67" i="9"/>
  <c r="L67" i="9"/>
  <c r="K67" i="9"/>
  <c r="J67" i="9"/>
  <c r="O159" i="2"/>
  <c r="N159" i="2"/>
  <c r="M159" i="2"/>
  <c r="L159" i="2"/>
  <c r="K159" i="2"/>
  <c r="J159" i="2"/>
  <c r="I159" i="2"/>
  <c r="H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G159" i="2"/>
  <c r="E121" i="2"/>
  <c r="O119" i="2"/>
  <c r="N119" i="2"/>
  <c r="M119" i="2"/>
  <c r="L119" i="2"/>
  <c r="K119" i="2"/>
  <c r="J119" i="2"/>
  <c r="I119" i="2"/>
  <c r="H119" i="2"/>
  <c r="G119" i="2"/>
  <c r="O118" i="2"/>
  <c r="N118" i="2"/>
  <c r="M118" i="2"/>
  <c r="L118" i="2"/>
  <c r="K118" i="2"/>
  <c r="J118" i="2"/>
  <c r="I118" i="2"/>
  <c r="H118" i="2"/>
  <c r="G118" i="2"/>
  <c r="O117" i="2"/>
  <c r="N117" i="2"/>
  <c r="M117" i="2"/>
  <c r="L117" i="2"/>
  <c r="K117" i="2"/>
  <c r="J117" i="2"/>
  <c r="I117" i="2"/>
  <c r="H117" i="2"/>
  <c r="G117" i="2"/>
  <c r="O116" i="2"/>
  <c r="N116" i="2"/>
  <c r="M116" i="2"/>
  <c r="L116" i="2"/>
  <c r="K116" i="2"/>
  <c r="J116" i="2"/>
  <c r="I116" i="2"/>
  <c r="H116" i="2"/>
  <c r="G116" i="2"/>
  <c r="O61" i="2"/>
  <c r="N61" i="2"/>
  <c r="M61" i="2"/>
  <c r="L61" i="2"/>
  <c r="K61" i="2"/>
  <c r="J61" i="2"/>
  <c r="I61" i="2"/>
  <c r="H61" i="2"/>
  <c r="O60" i="2"/>
  <c r="N60" i="2"/>
  <c r="M60" i="2"/>
  <c r="L60" i="2"/>
  <c r="K60" i="2"/>
  <c r="J60" i="2"/>
  <c r="I60" i="2"/>
  <c r="H60" i="2"/>
  <c r="O59" i="2"/>
  <c r="N59" i="2"/>
  <c r="M59" i="2"/>
  <c r="L59" i="2"/>
  <c r="K59" i="2"/>
  <c r="J59" i="2"/>
  <c r="I59" i="2"/>
  <c r="H59" i="2"/>
  <c r="G61" i="2"/>
  <c r="G60" i="2"/>
  <c r="G59" i="2"/>
  <c r="O102" i="2"/>
  <c r="N102" i="2"/>
  <c r="M102" i="2"/>
  <c r="L102" i="2"/>
  <c r="K102" i="2"/>
  <c r="J102" i="2"/>
  <c r="I102" i="2"/>
  <c r="H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G102" i="2"/>
  <c r="E64" i="2"/>
  <c r="O62" i="2"/>
  <c r="N62" i="2"/>
  <c r="M62" i="2"/>
  <c r="L62" i="2"/>
  <c r="K62" i="2"/>
  <c r="J62" i="2"/>
  <c r="I62" i="2"/>
  <c r="H62" i="2"/>
  <c r="G62" i="2"/>
  <c r="E32" i="5"/>
  <c r="R155" i="5"/>
  <c r="Q155" i="5"/>
  <c r="P155" i="5"/>
  <c r="O155" i="5"/>
  <c r="N155" i="5"/>
  <c r="M155" i="5"/>
  <c r="L155" i="5"/>
  <c r="K155" i="5"/>
  <c r="J155" i="5"/>
  <c r="I155" i="5"/>
  <c r="H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R115" i="5"/>
  <c r="Q115" i="5"/>
  <c r="P115" i="5"/>
  <c r="O115" i="5"/>
  <c r="N115" i="5"/>
  <c r="M115" i="5"/>
  <c r="L115" i="5"/>
  <c r="K115" i="5"/>
  <c r="J115" i="5"/>
  <c r="I115" i="5"/>
  <c r="H115" i="5"/>
  <c r="R114" i="5"/>
  <c r="Q114" i="5"/>
  <c r="P114" i="5"/>
  <c r="O114" i="5"/>
  <c r="N114" i="5"/>
  <c r="M114" i="5"/>
  <c r="L114" i="5"/>
  <c r="K114" i="5"/>
  <c r="J114" i="5"/>
  <c r="I114" i="5"/>
  <c r="H114" i="5"/>
  <c r="R113" i="5"/>
  <c r="Q113" i="5"/>
  <c r="P113" i="5"/>
  <c r="O113" i="5"/>
  <c r="N113" i="5"/>
  <c r="M113" i="5"/>
  <c r="L113" i="5"/>
  <c r="K113" i="5"/>
  <c r="J113" i="5"/>
  <c r="I113" i="5"/>
  <c r="H113" i="5"/>
  <c r="R112" i="5"/>
  <c r="Q112" i="5"/>
  <c r="P112" i="5"/>
  <c r="O112" i="5"/>
  <c r="N112" i="5"/>
  <c r="M112" i="5"/>
  <c r="L112" i="5"/>
  <c r="K112" i="5"/>
  <c r="J112" i="5"/>
  <c r="I112" i="5"/>
  <c r="H112" i="5"/>
  <c r="R60" i="5"/>
  <c r="Q60" i="5"/>
  <c r="P60" i="5"/>
  <c r="O60" i="5"/>
  <c r="N60" i="5"/>
  <c r="M60" i="5"/>
  <c r="L60" i="5"/>
  <c r="K60" i="5"/>
  <c r="J60" i="5"/>
  <c r="I60" i="5"/>
  <c r="R59" i="5"/>
  <c r="Q59" i="5"/>
  <c r="P59" i="5"/>
  <c r="O59" i="5"/>
  <c r="N59" i="5"/>
  <c r="M59" i="5"/>
  <c r="L59" i="5"/>
  <c r="K59" i="5"/>
  <c r="J59" i="5"/>
  <c r="I59" i="5"/>
  <c r="R58" i="5"/>
  <c r="Q58" i="5"/>
  <c r="P58" i="5"/>
  <c r="O58" i="5"/>
  <c r="N58" i="5"/>
  <c r="M58" i="5"/>
  <c r="L58" i="5"/>
  <c r="K58" i="5"/>
  <c r="J58" i="5"/>
  <c r="I58" i="5"/>
  <c r="H58" i="5"/>
  <c r="H60" i="5"/>
  <c r="H59" i="5"/>
  <c r="R101" i="5"/>
  <c r="Q101" i="5"/>
  <c r="P101" i="5"/>
  <c r="O101" i="5"/>
  <c r="N101" i="5"/>
  <c r="M101" i="5"/>
  <c r="L101" i="5"/>
  <c r="K101" i="5"/>
  <c r="J101" i="5"/>
  <c r="I101" i="5"/>
  <c r="H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C63" i="5"/>
  <c r="R61" i="5"/>
  <c r="Q61" i="5"/>
  <c r="P61" i="5"/>
  <c r="O61" i="5"/>
  <c r="N61" i="5"/>
  <c r="M61" i="5"/>
  <c r="L61" i="5"/>
  <c r="K61" i="5"/>
  <c r="J61" i="5"/>
  <c r="I61" i="5"/>
  <c r="H61" i="5"/>
  <c r="M67" i="6" l="1"/>
  <c r="M105" i="6" s="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S159" i="1"/>
  <c r="R159" i="1"/>
  <c r="Q159" i="1"/>
  <c r="P159" i="1"/>
  <c r="O159" i="1"/>
  <c r="N159" i="1"/>
  <c r="M159" i="1"/>
  <c r="L159" i="1"/>
  <c r="K159" i="1"/>
  <c r="J159" i="1"/>
  <c r="I159" i="1"/>
  <c r="H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S61" i="1"/>
  <c r="R61" i="1"/>
  <c r="Q61" i="1"/>
  <c r="P61" i="1"/>
  <c r="P62" i="1" s="1"/>
  <c r="O61" i="1"/>
  <c r="O62" i="1" s="1"/>
  <c r="N61" i="1"/>
  <c r="M61" i="1"/>
  <c r="M62" i="1" s="1"/>
  <c r="L61" i="1"/>
  <c r="L62" i="1" s="1"/>
  <c r="K61" i="1"/>
  <c r="J61" i="1"/>
  <c r="I61" i="1"/>
  <c r="H61" i="1"/>
  <c r="H63" i="1" s="1"/>
  <c r="S60" i="1"/>
  <c r="R60" i="1"/>
  <c r="Q60" i="1"/>
  <c r="P60" i="1"/>
  <c r="O60" i="1"/>
  <c r="N60" i="1"/>
  <c r="M60" i="1"/>
  <c r="L60" i="1"/>
  <c r="K60" i="1"/>
  <c r="J60" i="1"/>
  <c r="I60" i="1"/>
  <c r="H60" i="1"/>
  <c r="S59" i="1"/>
  <c r="R59" i="1"/>
  <c r="Q59" i="1"/>
  <c r="P59" i="1"/>
  <c r="O59" i="1"/>
  <c r="N59" i="1"/>
  <c r="M59" i="1"/>
  <c r="L59" i="1"/>
  <c r="K59" i="1"/>
  <c r="J59" i="1"/>
  <c r="I59" i="1"/>
  <c r="H59" i="1"/>
  <c r="S102" i="1"/>
  <c r="R102" i="1"/>
  <c r="Q102" i="1"/>
  <c r="P102" i="1"/>
  <c r="O102" i="1"/>
  <c r="N102" i="1"/>
  <c r="M102" i="1"/>
  <c r="L102" i="1"/>
  <c r="K102" i="1"/>
  <c r="J102" i="1"/>
  <c r="I102" i="1"/>
  <c r="H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E64" i="1"/>
  <c r="C64" i="1"/>
  <c r="N62" i="1" l="1"/>
  <c r="N63" i="1"/>
  <c r="Q62" i="1"/>
  <c r="H62" i="1"/>
  <c r="I62" i="1"/>
  <c r="K62" i="1"/>
  <c r="J62" i="1"/>
  <c r="R62" i="1"/>
  <c r="S62" i="1"/>
  <c r="Q46" i="8"/>
  <c r="Q103" i="8" s="1"/>
  <c r="Q6" i="8"/>
  <c r="J36" i="6"/>
  <c r="M36" i="6" s="1"/>
  <c r="C36" i="6"/>
  <c r="J35" i="6"/>
  <c r="M35" i="6" s="1"/>
  <c r="C35" i="6"/>
  <c r="J34" i="6"/>
  <c r="M34" i="6" s="1"/>
  <c r="C34" i="6"/>
  <c r="J28" i="6"/>
  <c r="M28" i="6" s="1"/>
  <c r="C28" i="6"/>
  <c r="J27" i="6"/>
  <c r="M27" i="6" s="1"/>
  <c r="C27" i="6"/>
  <c r="J26" i="6"/>
  <c r="M26" i="6" s="1"/>
  <c r="C26" i="6"/>
  <c r="J25" i="6"/>
  <c r="M25" i="6" s="1"/>
  <c r="C25" i="6"/>
  <c r="J24" i="6"/>
  <c r="M24" i="6" s="1"/>
  <c r="C24" i="6"/>
  <c r="J23" i="6"/>
  <c r="M23" i="6" s="1"/>
  <c r="C23" i="6"/>
  <c r="J22" i="6"/>
  <c r="M22" i="6" s="1"/>
  <c r="C22" i="6"/>
  <c r="J21" i="6"/>
  <c r="M21" i="6" s="1"/>
  <c r="C21" i="6"/>
  <c r="J20" i="6"/>
  <c r="M20" i="6" s="1"/>
  <c r="C20" i="6"/>
  <c r="J19" i="6"/>
  <c r="M19" i="6" s="1"/>
  <c r="C19" i="6"/>
  <c r="J18" i="6"/>
  <c r="M18" i="6" s="1"/>
  <c r="C18" i="6"/>
  <c r="J17" i="6"/>
  <c r="M17" i="6" s="1"/>
  <c r="C17" i="6"/>
  <c r="E26" i="10"/>
  <c r="C26" i="10"/>
  <c r="E25" i="10"/>
  <c r="C25" i="10"/>
  <c r="E24" i="10"/>
  <c r="C24" i="10"/>
  <c r="E33" i="10"/>
  <c r="C33" i="10"/>
  <c r="E32" i="10"/>
  <c r="C32" i="10"/>
  <c r="E31" i="10"/>
  <c r="C31" i="10"/>
  <c r="E30" i="10"/>
  <c r="C30" i="10"/>
  <c r="E29" i="10"/>
  <c r="C29" i="10"/>
  <c r="E28" i="10"/>
  <c r="C28" i="10"/>
  <c r="E27" i="10"/>
  <c r="C27" i="10"/>
  <c r="E23" i="10"/>
  <c r="C23" i="10"/>
  <c r="E22" i="10"/>
  <c r="C22" i="10"/>
  <c r="E21" i="10"/>
  <c r="C21" i="10"/>
  <c r="L44" i="10"/>
  <c r="K44" i="10"/>
  <c r="L7" i="10"/>
  <c r="K7" i="10"/>
  <c r="H29" i="9"/>
  <c r="G29" i="9"/>
  <c r="E29" i="9"/>
  <c r="C29" i="9"/>
  <c r="H28" i="9"/>
  <c r="G28" i="9"/>
  <c r="E28" i="9"/>
  <c r="C28" i="9"/>
  <c r="H27" i="9"/>
  <c r="G27" i="9"/>
  <c r="E27" i="9"/>
  <c r="C27" i="9"/>
  <c r="H26" i="9"/>
  <c r="G26" i="9"/>
  <c r="E26" i="9"/>
  <c r="C26" i="9"/>
  <c r="H25" i="9"/>
  <c r="G25" i="9"/>
  <c r="E25" i="9"/>
  <c r="C25" i="9"/>
  <c r="H24" i="9"/>
  <c r="G24" i="9"/>
  <c r="E24" i="9"/>
  <c r="C24" i="9"/>
  <c r="H23" i="9"/>
  <c r="G23" i="9"/>
  <c r="E23" i="9"/>
  <c r="C23" i="9"/>
  <c r="H37" i="9"/>
  <c r="G37" i="9"/>
  <c r="E37" i="9"/>
  <c r="C37" i="9"/>
  <c r="H36" i="9"/>
  <c r="G36" i="9"/>
  <c r="E36" i="9"/>
  <c r="C36" i="9"/>
  <c r="H35" i="9"/>
  <c r="G35" i="9"/>
  <c r="E35" i="9"/>
  <c r="C35" i="9"/>
  <c r="H34" i="9"/>
  <c r="G34" i="9"/>
  <c r="E34" i="9"/>
  <c r="C34" i="9"/>
  <c r="H33" i="9"/>
  <c r="G33" i="9"/>
  <c r="E33" i="9"/>
  <c r="C33" i="9"/>
  <c r="H32" i="9"/>
  <c r="G32" i="9"/>
  <c r="E32" i="9"/>
  <c r="C32" i="9"/>
  <c r="H31" i="9"/>
  <c r="G31" i="9"/>
  <c r="E31" i="9"/>
  <c r="C31" i="9"/>
  <c r="H30" i="9"/>
  <c r="G30" i="9"/>
  <c r="E30" i="9"/>
  <c r="C30" i="9"/>
  <c r="P48" i="9"/>
  <c r="O48" i="9"/>
  <c r="O109" i="9" s="1"/>
  <c r="O110" i="9" s="1"/>
  <c r="O171" i="9" s="1"/>
  <c r="O172" i="9" s="1"/>
  <c r="P6" i="9"/>
  <c r="O6" i="9"/>
  <c r="Q104" i="8" l="1"/>
  <c r="Q160" i="8" s="1"/>
  <c r="Q161" i="8" s="1"/>
  <c r="K99" i="10"/>
  <c r="K100" i="10" s="1"/>
  <c r="K156" i="10" s="1"/>
  <c r="K157" i="10" s="1"/>
  <c r="L99" i="10"/>
  <c r="L100" i="10" s="1"/>
  <c r="L156" i="10" s="1"/>
  <c r="L157" i="10" s="1"/>
  <c r="P109" i="9"/>
  <c r="P110" i="9" s="1"/>
  <c r="P171" i="9" s="1"/>
  <c r="P172" i="9" s="1"/>
  <c r="E38" i="2"/>
  <c r="E37" i="2"/>
  <c r="E36" i="2"/>
  <c r="E35" i="2"/>
  <c r="E34" i="2"/>
  <c r="E33" i="2"/>
  <c r="M46" i="2"/>
  <c r="M6" i="2"/>
  <c r="E29" i="2"/>
  <c r="E28" i="2"/>
  <c r="E27" i="2"/>
  <c r="E26" i="2"/>
  <c r="E25" i="2"/>
  <c r="E24" i="2"/>
  <c r="E23" i="2"/>
  <c r="E22" i="2"/>
  <c r="C31" i="1"/>
  <c r="C30" i="1"/>
  <c r="C29" i="1"/>
  <c r="C28" i="1"/>
  <c r="C27" i="1"/>
  <c r="C26" i="1"/>
  <c r="C25" i="1"/>
  <c r="C24" i="1"/>
  <c r="Q46" i="1"/>
  <c r="Q103" i="1" s="1"/>
  <c r="Q104" i="1" s="1"/>
  <c r="Q160" i="1" s="1"/>
  <c r="Q161" i="1" s="1"/>
  <c r="P46" i="1"/>
  <c r="P103" i="1" s="1"/>
  <c r="P104" i="1" s="1"/>
  <c r="P160" i="1" s="1"/>
  <c r="P161" i="1" s="1"/>
  <c r="Q6" i="1"/>
  <c r="P6" i="1"/>
  <c r="Q47" i="5"/>
  <c r="Q6" i="5"/>
  <c r="M103" i="2" l="1"/>
  <c r="M104" i="2" s="1"/>
  <c r="M160" i="2" s="1"/>
  <c r="M161" i="2" s="1"/>
  <c r="Q102" i="5"/>
  <c r="Q103" i="5" s="1"/>
  <c r="Q156" i="5" s="1"/>
  <c r="Q157" i="5" s="1"/>
  <c r="C48" i="3"/>
  <c r="C47" i="3"/>
  <c r="C46" i="3"/>
  <c r="C45" i="3"/>
  <c r="C44" i="3"/>
  <c r="C43" i="3"/>
  <c r="C42" i="3"/>
  <c r="C41" i="3"/>
  <c r="C40" i="3"/>
  <c r="C39" i="3"/>
  <c r="C38" i="3"/>
  <c r="C37" i="3"/>
  <c r="C36" i="3"/>
  <c r="C34" i="3"/>
  <c r="C33" i="3"/>
  <c r="C32" i="3"/>
  <c r="C31" i="3"/>
  <c r="C30" i="3"/>
  <c r="C29" i="3"/>
  <c r="C28" i="3"/>
  <c r="C27" i="3"/>
  <c r="C26" i="3"/>
  <c r="C25" i="3"/>
  <c r="C24" i="3"/>
  <c r="C23" i="3"/>
  <c r="C22" i="3"/>
  <c r="C21" i="3"/>
  <c r="C20" i="3"/>
  <c r="C19" i="3"/>
  <c r="C18" i="3"/>
  <c r="C17" i="3"/>
  <c r="C16" i="3"/>
  <c r="C15" i="3"/>
  <c r="C14" i="3"/>
  <c r="C13" i="3"/>
  <c r="C12" i="3"/>
  <c r="C11" i="3"/>
  <c r="C10" i="3"/>
  <c r="C9" i="3"/>
  <c r="C8" i="3"/>
  <c r="C43" i="10"/>
  <c r="C42" i="10"/>
  <c r="C41" i="10"/>
  <c r="C40" i="10"/>
  <c r="C39" i="10"/>
  <c r="C38" i="10"/>
  <c r="C37" i="10"/>
  <c r="C36" i="10"/>
  <c r="C35" i="10"/>
  <c r="C34" i="10"/>
  <c r="C20" i="10"/>
  <c r="C19" i="10"/>
  <c r="C18" i="10"/>
  <c r="C17" i="10"/>
  <c r="C16" i="10"/>
  <c r="C15" i="10"/>
  <c r="C14" i="10"/>
  <c r="C13" i="10"/>
  <c r="C12" i="10"/>
  <c r="C11" i="10"/>
  <c r="C10" i="10"/>
  <c r="C9" i="10"/>
  <c r="C45" i="6"/>
  <c r="C44" i="6"/>
  <c r="C43" i="6"/>
  <c r="C42" i="6"/>
  <c r="C41" i="6"/>
  <c r="C40" i="6"/>
  <c r="C39" i="6"/>
  <c r="C38" i="6"/>
  <c r="C37" i="6"/>
  <c r="C33" i="6"/>
  <c r="C32" i="6"/>
  <c r="C31" i="6"/>
  <c r="C30" i="6"/>
  <c r="C29" i="6"/>
  <c r="C16" i="6"/>
  <c r="C15" i="6"/>
  <c r="C14" i="6"/>
  <c r="C13" i="6"/>
  <c r="C12" i="6"/>
  <c r="C10" i="6"/>
  <c r="C9" i="6"/>
  <c r="L47" i="8" l="1"/>
  <c r="L103" i="8" s="1"/>
  <c r="L104" i="8" s="1"/>
  <c r="L160" i="8" l="1"/>
  <c r="L161" i="8" s="1"/>
  <c r="L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C8" i="5"/>
  <c r="P47" i="5"/>
  <c r="O47" i="5"/>
  <c r="P6" i="5"/>
  <c r="O6" i="5"/>
  <c r="E9" i="5"/>
  <c r="E10" i="5"/>
  <c r="E11" i="5"/>
  <c r="E12" i="5"/>
  <c r="E13" i="5"/>
  <c r="E14" i="5"/>
  <c r="E15" i="5"/>
  <c r="E16" i="5"/>
  <c r="E17" i="5"/>
  <c r="E18" i="5"/>
  <c r="E19" i="5"/>
  <c r="E20" i="5"/>
  <c r="E21" i="5"/>
  <c r="E22" i="5"/>
  <c r="E23" i="5"/>
  <c r="E24" i="5"/>
  <c r="E25" i="5"/>
  <c r="E26" i="5"/>
  <c r="E27" i="5"/>
  <c r="E28" i="5"/>
  <c r="E29" i="5"/>
  <c r="E30" i="5"/>
  <c r="E31" i="5"/>
  <c r="E33" i="5"/>
  <c r="E34" i="5"/>
  <c r="E35" i="5"/>
  <c r="E36" i="5"/>
  <c r="E37" i="5"/>
  <c r="E38" i="5"/>
  <c r="E39" i="5"/>
  <c r="E40" i="5"/>
  <c r="E41" i="5"/>
  <c r="E42" i="5"/>
  <c r="E43" i="5"/>
  <c r="E44" i="5"/>
  <c r="E45" i="5"/>
  <c r="E46" i="5"/>
  <c r="E8" i="5"/>
  <c r="O102" i="5" l="1"/>
  <c r="O103" i="5" s="1"/>
  <c r="O156" i="5" s="1"/>
  <c r="O157" i="5" s="1"/>
  <c r="P102" i="5"/>
  <c r="P103" i="5" s="1"/>
  <c r="P156" i="5" s="1"/>
  <c r="P157" i="5" s="1"/>
  <c r="C9" i="1"/>
  <c r="C10" i="1"/>
  <c r="C11" i="1"/>
  <c r="C12" i="1"/>
  <c r="C13" i="1"/>
  <c r="C14" i="1"/>
  <c r="C15" i="1"/>
  <c r="C16" i="1"/>
  <c r="C17" i="1"/>
  <c r="C18" i="1"/>
  <c r="C19" i="1"/>
  <c r="C20" i="1"/>
  <c r="C21" i="1"/>
  <c r="C22" i="1"/>
  <c r="C23" i="1"/>
  <c r="C32" i="1"/>
  <c r="C33" i="1"/>
  <c r="C34" i="1"/>
  <c r="C35" i="1"/>
  <c r="C36" i="1"/>
  <c r="C37" i="1"/>
  <c r="C38" i="1"/>
  <c r="C39" i="1"/>
  <c r="C40" i="1"/>
  <c r="C41" i="1"/>
  <c r="C42" i="1"/>
  <c r="C43" i="1"/>
  <c r="C44" i="1"/>
  <c r="C45" i="1"/>
  <c r="C8" i="1"/>
  <c r="O46" i="1"/>
  <c r="O103" i="1" s="1"/>
  <c r="O104" i="1" s="1"/>
  <c r="O160" i="1" s="1"/>
  <c r="O161" i="1" s="1"/>
  <c r="O6" i="1"/>
  <c r="G10" i="9"/>
  <c r="G11" i="9"/>
  <c r="G12" i="9"/>
  <c r="G13" i="9"/>
  <c r="G14" i="9"/>
  <c r="G15" i="9"/>
  <c r="G16" i="9"/>
  <c r="G17" i="9"/>
  <c r="G18" i="9"/>
  <c r="G19" i="9"/>
  <c r="G20" i="9"/>
  <c r="G21" i="9"/>
  <c r="G22" i="9"/>
  <c r="G38" i="9"/>
  <c r="G39" i="9"/>
  <c r="G40" i="9"/>
  <c r="G41" i="9"/>
  <c r="G42" i="9"/>
  <c r="G43" i="9"/>
  <c r="G44" i="9"/>
  <c r="G45" i="9"/>
  <c r="G46" i="9"/>
  <c r="G9" i="9"/>
  <c r="H10" i="9"/>
  <c r="H11" i="9"/>
  <c r="H12" i="9"/>
  <c r="H13" i="9"/>
  <c r="H14" i="9"/>
  <c r="H15" i="9"/>
  <c r="H16" i="9"/>
  <c r="H17" i="9"/>
  <c r="H18" i="9"/>
  <c r="H19" i="9"/>
  <c r="H20" i="9"/>
  <c r="H21" i="9"/>
  <c r="H22" i="9"/>
  <c r="H38" i="9"/>
  <c r="H39" i="9"/>
  <c r="H40" i="9"/>
  <c r="H41" i="9"/>
  <c r="H42" i="9"/>
  <c r="H43" i="9"/>
  <c r="H44" i="9"/>
  <c r="H45" i="9"/>
  <c r="H46" i="9"/>
  <c r="H9" i="9"/>
  <c r="C13" i="9"/>
  <c r="C14" i="9"/>
  <c r="C15" i="9"/>
  <c r="C16" i="9"/>
  <c r="C17" i="9"/>
  <c r="C18" i="9"/>
  <c r="C19" i="9"/>
  <c r="C20" i="9"/>
  <c r="C21" i="9"/>
  <c r="C22" i="9"/>
  <c r="C38" i="9"/>
  <c r="C39" i="9"/>
  <c r="C40" i="9"/>
  <c r="C41" i="9"/>
  <c r="C42" i="9"/>
  <c r="C43" i="9"/>
  <c r="C44" i="9"/>
  <c r="C45" i="9"/>
  <c r="C46" i="9"/>
  <c r="C10" i="9"/>
  <c r="C9" i="9"/>
  <c r="P46" i="8" l="1"/>
  <c r="P103" i="8" s="1"/>
  <c r="P104" i="8" l="1"/>
  <c r="P160" i="8" s="1"/>
  <c r="P161" i="8" s="1"/>
  <c r="E13" i="9"/>
  <c r="H46" i="1" l="1"/>
  <c r="H103" i="1" s="1"/>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9" i="8"/>
  <c r="E9" i="9"/>
  <c r="E10" i="9"/>
  <c r="E11" i="9"/>
  <c r="E12" i="9"/>
  <c r="E14" i="9"/>
  <c r="E15" i="9"/>
  <c r="E16" i="9"/>
  <c r="E17" i="9"/>
  <c r="E18" i="9"/>
  <c r="E19" i="9"/>
  <c r="E20" i="9"/>
  <c r="E21" i="9"/>
  <c r="E22" i="9"/>
  <c r="E38" i="9"/>
  <c r="E39" i="9"/>
  <c r="E40" i="9"/>
  <c r="E41" i="9"/>
  <c r="E42" i="9"/>
  <c r="E43" i="9"/>
  <c r="E44" i="9"/>
  <c r="E45" i="9"/>
  <c r="E46" i="9"/>
  <c r="H104" i="1" l="1"/>
  <c r="H160" i="1" s="1"/>
  <c r="H161" i="1" s="1"/>
  <c r="O46" i="8"/>
  <c r="O103" i="8" s="1"/>
  <c r="N46" i="8"/>
  <c r="N103" i="8" s="1"/>
  <c r="O6" i="8"/>
  <c r="N6" i="8"/>
  <c r="N48" i="9"/>
  <c r="M48" i="9"/>
  <c r="M109" i="9" s="1"/>
  <c r="M110" i="9" s="1"/>
  <c r="M171" i="9" s="1"/>
  <c r="M172" i="9" s="1"/>
  <c r="N6" i="9"/>
  <c r="M6" i="9"/>
  <c r="N104" i="8" l="1"/>
  <c r="N160" i="8" s="1"/>
  <c r="N161" i="8" s="1"/>
  <c r="O104" i="8"/>
  <c r="O160" i="8" s="1"/>
  <c r="O161" i="8" s="1"/>
  <c r="N109" i="9"/>
  <c r="N110" i="9" s="1"/>
  <c r="N171" i="9" s="1"/>
  <c r="N172" i="9" s="1"/>
  <c r="I7" i="10" l="1"/>
  <c r="J7" i="10"/>
  <c r="M7" i="10"/>
  <c r="H7" i="10"/>
  <c r="R48" i="9" l="1"/>
  <c r="R109" i="9" s="1"/>
  <c r="R110" i="9" s="1"/>
  <c r="R171" i="9" s="1"/>
  <c r="R172" i="9" s="1"/>
  <c r="R47" i="9"/>
  <c r="S47" i="9"/>
  <c r="T47" i="9"/>
  <c r="M46" i="8" l="1"/>
  <c r="L46" i="8"/>
  <c r="I47" i="8"/>
  <c r="I103" i="8" s="1"/>
  <c r="J46" i="8"/>
  <c r="I104" i="8" l="1"/>
  <c r="I160" i="8" s="1"/>
  <c r="I161" i="8" s="1"/>
  <c r="R6" i="8"/>
  <c r="P6" i="8"/>
  <c r="I6" i="8"/>
  <c r="M6" i="6"/>
  <c r="O6" i="6"/>
  <c r="P6" i="6"/>
  <c r="N6" i="6"/>
  <c r="N7" i="10"/>
  <c r="P7" i="10"/>
  <c r="Q7" i="10"/>
  <c r="O7" i="10"/>
  <c r="G6" i="3"/>
  <c r="H6" i="3"/>
  <c r="I6" i="3"/>
  <c r="J6" i="3"/>
  <c r="K6" i="3"/>
  <c r="L6" i="3"/>
  <c r="M6" i="3"/>
  <c r="N6" i="3"/>
  <c r="O6" i="3"/>
  <c r="P6" i="3"/>
  <c r="Q6" i="3"/>
  <c r="F6" i="3"/>
  <c r="K6" i="9"/>
  <c r="L6" i="9"/>
  <c r="Q6" i="9"/>
  <c r="R6" i="9"/>
  <c r="J6" i="9"/>
  <c r="H6" i="2"/>
  <c r="I6" i="2"/>
  <c r="J6" i="2"/>
  <c r="K6" i="2"/>
  <c r="L6" i="2"/>
  <c r="O6" i="2"/>
  <c r="G6" i="2"/>
  <c r="I6" i="5"/>
  <c r="J6" i="5"/>
  <c r="K6" i="5"/>
  <c r="L6" i="5"/>
  <c r="M6" i="5"/>
  <c r="N6" i="5"/>
  <c r="R6" i="5"/>
  <c r="H6" i="5"/>
  <c r="I6" i="1"/>
  <c r="J6" i="1"/>
  <c r="K6" i="1"/>
  <c r="L6" i="1"/>
  <c r="M6" i="1"/>
  <c r="N6" i="1"/>
  <c r="R6" i="1"/>
  <c r="S6" i="1"/>
  <c r="H6" i="1"/>
  <c r="E8" i="1" l="1"/>
  <c r="I44" i="10"/>
  <c r="J44" i="10"/>
  <c r="M44" i="10"/>
  <c r="N44" i="10"/>
  <c r="O44" i="10"/>
  <c r="P44" i="10"/>
  <c r="Q44" i="10"/>
  <c r="H44" i="10"/>
  <c r="E43" i="10"/>
  <c r="E42" i="10"/>
  <c r="E41" i="10"/>
  <c r="E40" i="10"/>
  <c r="E39" i="10"/>
  <c r="E38" i="10"/>
  <c r="E37" i="10"/>
  <c r="E36" i="10"/>
  <c r="E35" i="10"/>
  <c r="E34" i="10"/>
  <c r="E20" i="10"/>
  <c r="E19" i="10"/>
  <c r="E18" i="10"/>
  <c r="E17" i="10"/>
  <c r="E16" i="10"/>
  <c r="E15" i="10"/>
  <c r="E14" i="10"/>
  <c r="E13" i="10"/>
  <c r="E12" i="10"/>
  <c r="E11" i="10"/>
  <c r="E10" i="10"/>
  <c r="E9" i="10"/>
  <c r="R46" i="8"/>
  <c r="R103" i="8" s="1"/>
  <c r="K46" i="8"/>
  <c r="I46" i="8"/>
  <c r="Q46" i="6"/>
  <c r="P46" i="6"/>
  <c r="N46" i="6"/>
  <c r="O46" i="6"/>
  <c r="M49" i="3"/>
  <c r="Q49" i="3"/>
  <c r="P49" i="3"/>
  <c r="O49" i="3"/>
  <c r="N49" i="3"/>
  <c r="L49" i="3"/>
  <c r="K49" i="3"/>
  <c r="J49" i="3"/>
  <c r="I49" i="3"/>
  <c r="H49" i="3"/>
  <c r="G49" i="3"/>
  <c r="F49" i="3"/>
  <c r="Q48" i="9"/>
  <c r="Q109" i="9" s="1"/>
  <c r="Q110" i="9" s="1"/>
  <c r="Q171" i="9" s="1"/>
  <c r="Q172" i="9" s="1"/>
  <c r="L48" i="9"/>
  <c r="K48" i="9"/>
  <c r="J48" i="9"/>
  <c r="O46" i="2"/>
  <c r="N46" i="2"/>
  <c r="L46" i="2"/>
  <c r="K46" i="2"/>
  <c r="J46" i="2"/>
  <c r="I46" i="2"/>
  <c r="H46" i="2"/>
  <c r="G46" i="2"/>
  <c r="R47" i="5"/>
  <c r="N47" i="5"/>
  <c r="M47" i="5"/>
  <c r="L47" i="5"/>
  <c r="K47" i="5"/>
  <c r="J47" i="5"/>
  <c r="I47" i="5"/>
  <c r="H47" i="5"/>
  <c r="S46" i="1"/>
  <c r="S103" i="1" s="1"/>
  <c r="S104" i="1" s="1"/>
  <c r="S160" i="1" s="1"/>
  <c r="S161" i="1" s="1"/>
  <c r="R46" i="1"/>
  <c r="R103" i="1" s="1"/>
  <c r="R104" i="1" s="1"/>
  <c r="R160" i="1" s="1"/>
  <c r="R161" i="1" s="1"/>
  <c r="N46" i="1"/>
  <c r="N103" i="1" s="1"/>
  <c r="N104" i="1" s="1"/>
  <c r="N160" i="1" s="1"/>
  <c r="N161" i="1" s="1"/>
  <c r="M46" i="1"/>
  <c r="M103" i="1" s="1"/>
  <c r="M104" i="1" s="1"/>
  <c r="M160" i="1" s="1"/>
  <c r="M161" i="1" s="1"/>
  <c r="L46" i="1"/>
  <c r="L103" i="1" s="1"/>
  <c r="L104" i="1" s="1"/>
  <c r="L160" i="1" s="1"/>
  <c r="L161" i="1" s="1"/>
  <c r="K46" i="1"/>
  <c r="K103" i="1" s="1"/>
  <c r="J46" i="1"/>
  <c r="J103" i="1" s="1"/>
  <c r="J104" i="1" s="1"/>
  <c r="J160" i="1" s="1"/>
  <c r="J161" i="1" s="1"/>
  <c r="I46" i="1"/>
  <c r="I103" i="1" s="1"/>
  <c r="I104" i="1" s="1"/>
  <c r="I160" i="1" s="1"/>
  <c r="I161" i="1" s="1"/>
  <c r="D10" i="8"/>
  <c r="J45" i="6"/>
  <c r="M45" i="6" s="1"/>
  <c r="J44" i="6"/>
  <c r="M44" i="6" s="1"/>
  <c r="J43" i="6"/>
  <c r="M43" i="6" s="1"/>
  <c r="J42" i="6"/>
  <c r="M42" i="6" s="1"/>
  <c r="J41" i="6"/>
  <c r="M41" i="6" s="1"/>
  <c r="J40" i="6"/>
  <c r="M40" i="6" s="1"/>
  <c r="J39" i="6"/>
  <c r="M39" i="6" s="1"/>
  <c r="J38" i="6"/>
  <c r="M38" i="6" s="1"/>
  <c r="J37" i="6"/>
  <c r="M37" i="6" s="1"/>
  <c r="J33" i="6"/>
  <c r="M33" i="6" s="1"/>
  <c r="J32" i="6"/>
  <c r="M32" i="6" s="1"/>
  <c r="J31" i="6"/>
  <c r="M31" i="6" s="1"/>
  <c r="J30" i="6"/>
  <c r="M30" i="6" s="1"/>
  <c r="J29" i="6"/>
  <c r="M29" i="6" s="1"/>
  <c r="J16" i="6"/>
  <c r="M16" i="6" s="1"/>
  <c r="J15" i="6"/>
  <c r="M15" i="6" s="1"/>
  <c r="J14" i="6"/>
  <c r="M14" i="6" s="1"/>
  <c r="M13" i="6"/>
  <c r="J12" i="6"/>
  <c r="M12" i="6" s="1"/>
  <c r="J11" i="6"/>
  <c r="M11" i="6" s="1"/>
  <c r="J10" i="6"/>
  <c r="M10" i="6" s="1"/>
  <c r="J9" i="6"/>
  <c r="M9" i="6" s="1"/>
  <c r="J8" i="6"/>
  <c r="M8" i="6" s="1"/>
  <c r="K104" i="1" l="1"/>
  <c r="K160" i="1" s="1"/>
  <c r="K161" i="1" s="1"/>
  <c r="R104" i="8"/>
  <c r="R160" i="8" s="1"/>
  <c r="R161" i="8" s="1"/>
  <c r="O106" i="6"/>
  <c r="O107" i="6" s="1"/>
  <c r="O166" i="6" s="1"/>
  <c r="O167" i="6" s="1"/>
  <c r="P106" i="6"/>
  <c r="P107" i="6" s="1"/>
  <c r="P166" i="6" s="1"/>
  <c r="P167" i="6" s="1"/>
  <c r="Q106" i="6"/>
  <c r="Q107" i="6" s="1"/>
  <c r="Q166" i="6" s="1"/>
  <c r="Q167" i="6" s="1"/>
  <c r="N106" i="6"/>
  <c r="N107" i="6" s="1"/>
  <c r="N166" i="6" s="1"/>
  <c r="N167" i="6" s="1"/>
  <c r="P99" i="10"/>
  <c r="P100" i="10" s="1"/>
  <c r="P156" i="10" s="1"/>
  <c r="P157" i="10" s="1"/>
  <c r="O99" i="10"/>
  <c r="O100" i="10" s="1"/>
  <c r="O156" i="10" s="1"/>
  <c r="O157" i="10" s="1"/>
  <c r="N99" i="10"/>
  <c r="N100" i="10" s="1"/>
  <c r="N156" i="10" s="1"/>
  <c r="N157" i="10" s="1"/>
  <c r="Q99" i="10"/>
  <c r="Q100" i="10" s="1"/>
  <c r="Q156" i="10" s="1"/>
  <c r="Q157" i="10" s="1"/>
  <c r="M99" i="10"/>
  <c r="M100" i="10" s="1"/>
  <c r="M156" i="10" s="1"/>
  <c r="M157" i="10" s="1"/>
  <c r="J99" i="10"/>
  <c r="J100" i="10" s="1"/>
  <c r="J156" i="10" s="1"/>
  <c r="J157" i="10" s="1"/>
  <c r="H99" i="10"/>
  <c r="H100" i="10" s="1"/>
  <c r="H156" i="10" s="1"/>
  <c r="H157" i="10" s="1"/>
  <c r="I99" i="10"/>
  <c r="I100" i="10" s="1"/>
  <c r="I156" i="10" s="1"/>
  <c r="I157" i="10" s="1"/>
  <c r="H104" i="3"/>
  <c r="H105" i="3" s="1"/>
  <c r="H161" i="3" s="1"/>
  <c r="H162" i="3" s="1"/>
  <c r="I104" i="3"/>
  <c r="I105" i="3" s="1"/>
  <c r="I161" i="3" s="1"/>
  <c r="I162" i="3" s="1"/>
  <c r="Q104" i="3"/>
  <c r="Q105" i="3" s="1"/>
  <c r="Q161" i="3" s="1"/>
  <c r="Q162" i="3" s="1"/>
  <c r="L104" i="3"/>
  <c r="L105" i="3" s="1"/>
  <c r="L161" i="3" s="1"/>
  <c r="L162" i="3" s="1"/>
  <c r="P104" i="3"/>
  <c r="P105" i="3" s="1"/>
  <c r="P161" i="3" s="1"/>
  <c r="P162" i="3" s="1"/>
  <c r="K104" i="3"/>
  <c r="K105" i="3" s="1"/>
  <c r="K161" i="3" s="1"/>
  <c r="K162" i="3" s="1"/>
  <c r="N104" i="3"/>
  <c r="N105" i="3" s="1"/>
  <c r="N161" i="3" s="1"/>
  <c r="N162" i="3" s="1"/>
  <c r="G104" i="3"/>
  <c r="G105" i="3" s="1"/>
  <c r="G161" i="3" s="1"/>
  <c r="G162" i="3" s="1"/>
  <c r="J104" i="3"/>
  <c r="J105" i="3" s="1"/>
  <c r="J161" i="3" s="1"/>
  <c r="J162" i="3" s="1"/>
  <c r="M104" i="3"/>
  <c r="M105" i="3" s="1"/>
  <c r="M161" i="3" s="1"/>
  <c r="M162" i="3" s="1"/>
  <c r="F104" i="3"/>
  <c r="F105" i="3" s="1"/>
  <c r="F161" i="3" s="1"/>
  <c r="F162" i="3" s="1"/>
  <c r="O104" i="3"/>
  <c r="O105" i="3" s="1"/>
  <c r="O161" i="3" s="1"/>
  <c r="O162" i="3" s="1"/>
  <c r="L109" i="9"/>
  <c r="L110" i="9" s="1"/>
  <c r="L171" i="9" s="1"/>
  <c r="L172" i="9" s="1"/>
  <c r="J109" i="9"/>
  <c r="J110" i="9" s="1"/>
  <c r="J171" i="9" s="1"/>
  <c r="J172" i="9" s="1"/>
  <c r="K109" i="9"/>
  <c r="K110" i="9" s="1"/>
  <c r="K171" i="9" s="1"/>
  <c r="K172" i="9" s="1"/>
  <c r="I103" i="2"/>
  <c r="I104" i="2" s="1"/>
  <c r="I160" i="2" s="1"/>
  <c r="I161" i="2" s="1"/>
  <c r="J103" i="2"/>
  <c r="J104" i="2" s="1"/>
  <c r="J160" i="2" s="1"/>
  <c r="J161" i="2" s="1"/>
  <c r="K103" i="2"/>
  <c r="K104" i="2" s="1"/>
  <c r="K160" i="2" s="1"/>
  <c r="K161" i="2" s="1"/>
  <c r="L103" i="2"/>
  <c r="L104" i="2" s="1"/>
  <c r="L160" i="2" s="1"/>
  <c r="L161" i="2" s="1"/>
  <c r="N103" i="2"/>
  <c r="N104" i="2" s="1"/>
  <c r="N160" i="2" s="1"/>
  <c r="N161" i="2" s="1"/>
  <c r="O103" i="2"/>
  <c r="O104" i="2" s="1"/>
  <c r="O160" i="2" s="1"/>
  <c r="O161" i="2" s="1"/>
  <c r="G103" i="2"/>
  <c r="G104" i="2" s="1"/>
  <c r="G160" i="2" s="1"/>
  <c r="G161" i="2" s="1"/>
  <c r="H103" i="2"/>
  <c r="H104" i="2" s="1"/>
  <c r="H160" i="2" s="1"/>
  <c r="H161" i="2" s="1"/>
  <c r="L102" i="5"/>
  <c r="L103" i="5" s="1"/>
  <c r="L156" i="5" s="1"/>
  <c r="L157" i="5" s="1"/>
  <c r="K102" i="5"/>
  <c r="K103" i="5" s="1"/>
  <c r="K156" i="5" s="1"/>
  <c r="K157" i="5" s="1"/>
  <c r="M102" i="5"/>
  <c r="M103" i="5" s="1"/>
  <c r="M156" i="5" s="1"/>
  <c r="M157" i="5" s="1"/>
  <c r="N102" i="5"/>
  <c r="N103" i="5" s="1"/>
  <c r="N156" i="5" s="1"/>
  <c r="N157" i="5" s="1"/>
  <c r="R102" i="5"/>
  <c r="R103" i="5" s="1"/>
  <c r="R156" i="5" s="1"/>
  <c r="R157" i="5" s="1"/>
  <c r="J102" i="5"/>
  <c r="J103" i="5" s="1"/>
  <c r="J156" i="5" s="1"/>
  <c r="J157" i="5" s="1"/>
  <c r="H102" i="5"/>
  <c r="H103" i="5" s="1"/>
  <c r="H156" i="5" s="1"/>
  <c r="H157" i="5" s="1"/>
  <c r="I102" i="5"/>
  <c r="I103" i="5" s="1"/>
  <c r="I156" i="5" s="1"/>
  <c r="I157" i="5" s="1"/>
  <c r="M46" i="6"/>
  <c r="E45" i="2"/>
  <c r="E44" i="2"/>
  <c r="E43" i="2"/>
  <c r="E42" i="2"/>
  <c r="E41" i="2"/>
  <c r="E40" i="2"/>
  <c r="E39" i="2"/>
  <c r="E32" i="2"/>
  <c r="E31" i="2"/>
  <c r="E30" i="2"/>
  <c r="E21" i="2"/>
  <c r="E20" i="2"/>
  <c r="E19" i="2"/>
  <c r="E18" i="2"/>
  <c r="E17" i="2"/>
  <c r="E16" i="2"/>
  <c r="E15" i="2"/>
  <c r="E14" i="2"/>
  <c r="E13" i="2"/>
  <c r="E12" i="2"/>
  <c r="E11" i="2"/>
  <c r="E10" i="2"/>
  <c r="E9" i="2"/>
  <c r="E8" i="2"/>
  <c r="M106" i="6" l="1"/>
  <c r="M107" i="6" s="1"/>
  <c r="M166" i="6" s="1"/>
  <c r="M16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Carruthers, Marc A. (FHWA)</author>
  </authors>
  <commentList>
    <comment ref="I9" authorId="0" shapeId="0" xr:uid="{B404E741-17F8-4D29-BBC9-74941B2282D6}">
      <text>
        <r>
          <rPr>
            <sz val="9"/>
            <color indexed="81"/>
            <rFont val="Tahoma"/>
            <family val="2"/>
          </rPr>
          <t xml:space="preserve">For quantity computations involving length and marking width, copy this formula and past it in the cell you are wanting to use.  </t>
        </r>
      </text>
    </comment>
    <comment ref="I65" authorId="0" shapeId="0" xr:uid="{04CC5B4E-BEAA-4D18-8DCF-20A542692780}">
      <text>
        <r>
          <rPr>
            <sz val="9"/>
            <color indexed="81"/>
            <rFont val="Tahoma"/>
            <family val="2"/>
          </rPr>
          <t xml:space="preserve">For quantity computations involving length and marking width, copy this formula and past it in the cell you are wanting to use.  </t>
        </r>
      </text>
    </comment>
    <comment ref="I122" authorId="0" shapeId="0" xr:uid="{A136C4BC-488C-448A-98BF-7922D1BF5DBA}">
      <text>
        <r>
          <rPr>
            <sz val="9"/>
            <color indexed="81"/>
            <rFont val="Tahoma"/>
            <family val="2"/>
          </rPr>
          <t xml:space="preserve">For quantity computations involving length and marking width, copy this formula and past it in the cell you are wanting to use.  </t>
        </r>
      </text>
    </comment>
  </commentList>
</comments>
</file>

<file path=xl/sharedStrings.xml><?xml version="1.0" encoding="utf-8"?>
<sst xmlns="http://schemas.openxmlformats.org/spreadsheetml/2006/main" count="1219" uniqueCount="168">
  <si>
    <t>Pay Item</t>
  </si>
  <si>
    <t>STATION</t>
  </si>
  <si>
    <t>Sheet</t>
  </si>
  <si>
    <t>SHEET 1</t>
  </si>
  <si>
    <t>SOIL EROSION CONTROL SUMMARY</t>
  </si>
  <si>
    <t>REMARKS</t>
  </si>
  <si>
    <t>SHEET 2</t>
  </si>
  <si>
    <t>SHEET 3</t>
  </si>
  <si>
    <t>DRAINAGE SUMMARY</t>
  </si>
  <si>
    <t>SIDE</t>
  </si>
  <si>
    <t>RT</t>
  </si>
  <si>
    <t>LT</t>
  </si>
  <si>
    <t>SHEET</t>
  </si>
  <si>
    <t>CLEARING AND REMOVALS SUMMARY</t>
  </si>
  <si>
    <t>EARTHWORK SUMMARY</t>
  </si>
  <si>
    <t>Sheet 1</t>
  </si>
  <si>
    <t>Sheet 2</t>
  </si>
  <si>
    <t>Sheet 3</t>
  </si>
  <si>
    <t xml:space="preserve">SHEET </t>
  </si>
  <si>
    <t>LOCATION</t>
  </si>
  <si>
    <t>MUTCD NO.</t>
  </si>
  <si>
    <t>SIGN TEXT</t>
  </si>
  <si>
    <t>PANEL SIZE</t>
  </si>
  <si>
    <t>COLOR COMBINATION</t>
  </si>
  <si>
    <t>QUANTITY</t>
  </si>
  <si>
    <t>SUPPORT (NO PAY)</t>
  </si>
  <si>
    <t>WIDTH</t>
  </si>
  <si>
    <t>HEIGHT</t>
  </si>
  <si>
    <t>AREA</t>
  </si>
  <si>
    <t>(in)</t>
  </si>
  <si>
    <t>(sqft)</t>
  </si>
  <si>
    <t>Black on Yellow</t>
  </si>
  <si>
    <t>SHEET  2</t>
  </si>
  <si>
    <t>SHEET  1</t>
  </si>
  <si>
    <t>ft</t>
  </si>
  <si>
    <t>*</t>
  </si>
  <si>
    <t>For information only</t>
  </si>
  <si>
    <t xml:space="preserve">Total </t>
  </si>
  <si>
    <t>White</t>
  </si>
  <si>
    <t>Yellow</t>
  </si>
  <si>
    <t xml:space="preserve">Subtotal Sheet 1 </t>
  </si>
  <si>
    <t xml:space="preserve">Subtotal this Sheet </t>
  </si>
  <si>
    <t xml:space="preserve">Rounded Total </t>
  </si>
  <si>
    <t>Detail No.</t>
  </si>
  <si>
    <t>No Pay Item</t>
  </si>
  <si>
    <t>Subtotal Previous Sheets</t>
  </si>
  <si>
    <t>LEGEND</t>
  </si>
  <si>
    <t>Input quantity or delete item number.</t>
  </si>
  <si>
    <t>Rounded total below calculated total.  Increase rounded total quantity.</t>
  </si>
  <si>
    <t>Locked Cell (formula)</t>
  </si>
  <si>
    <t xml:space="preserve">Subtotal Previous Sheets </t>
  </si>
  <si>
    <t>Black on Orange</t>
  </si>
  <si>
    <t>Black on White</t>
  </si>
  <si>
    <t>White on Red</t>
  </si>
  <si>
    <t>Green on White</t>
  </si>
  <si>
    <t>White on Green</t>
  </si>
  <si>
    <t>White on Blue/Red</t>
  </si>
  <si>
    <t>Yellow on Blue</t>
  </si>
  <si>
    <t>White on Brown</t>
  </si>
  <si>
    <t>White on Blue/Green</t>
  </si>
  <si>
    <t>Black on Fluorescent Yellow-Green</t>
  </si>
  <si>
    <t>Black/Red on White</t>
  </si>
  <si>
    <t>White on Black</t>
  </si>
  <si>
    <t>Blue/Green on White</t>
  </si>
  <si>
    <t>Green/Black on White</t>
  </si>
  <si>
    <t>Red/Black/White on Yellow</t>
  </si>
  <si>
    <t>Red/White on Blue</t>
  </si>
  <si>
    <t>White on Blue</t>
  </si>
  <si>
    <t>Red/Blue/White on Green</t>
  </si>
  <si>
    <t>BARRIER SUMMARY</t>
  </si>
  <si>
    <t>TERMINAL SECTION</t>
  </si>
  <si>
    <t>BEGIN</t>
  </si>
  <si>
    <t>END</t>
  </si>
  <si>
    <t xml:space="preserve">Subtotal This sheet </t>
  </si>
  <si>
    <t xml:space="preserve">Subtotal This Sheet </t>
  </si>
  <si>
    <t xml:space="preserve">Subtotal this sheet </t>
  </si>
  <si>
    <t>Red on White</t>
  </si>
  <si>
    <t>CL</t>
  </si>
  <si>
    <t>MILE POST</t>
  </si>
  <si>
    <t>No Pay</t>
  </si>
  <si>
    <t>Blue</t>
  </si>
  <si>
    <t>TYPE I ROUGHNESS</t>
  </si>
  <si>
    <t>TYPE II ROUGHNESS</t>
  </si>
  <si>
    <t>TYPE III ROUGHNESS</t>
  </si>
  <si>
    <t>TYPE IV ROUGHNESS</t>
  </si>
  <si>
    <t>Schedule A</t>
  </si>
  <si>
    <t>Schedule B</t>
  </si>
  <si>
    <t>Schedule C</t>
  </si>
  <si>
    <t>Schedule D</t>
  </si>
  <si>
    <t>Schedule E</t>
  </si>
  <si>
    <t>Schedule F</t>
  </si>
  <si>
    <t>Schedule G</t>
  </si>
  <si>
    <t>ROUTE NUMBER</t>
  </si>
  <si>
    <t>MILE TO MILE</t>
  </si>
  <si>
    <t>STATION TO STATION</t>
  </si>
  <si>
    <t>ROUTE LENGTH</t>
  </si>
  <si>
    <t>ROUTE WIDTH *</t>
  </si>
  <si>
    <t>* Route width varies and is best estimate "average" from field measurements</t>
  </si>
  <si>
    <t>INCH</t>
  </si>
  <si>
    <t>ROUTE NAME</t>
  </si>
  <si>
    <t>Blue Ridge Parkway</t>
  </si>
  <si>
    <t>PAVEMENT / SURFACE SUMMARY</t>
  </si>
  <si>
    <t>Route Number</t>
  </si>
  <si>
    <t>Route Name</t>
  </si>
  <si>
    <t>Route Width</t>
  </si>
  <si>
    <t>0001A</t>
  </si>
  <si>
    <t>Sqft</t>
  </si>
  <si>
    <t>Ft</t>
  </si>
  <si>
    <t>** Area from RIP Report when specified in "Remarks" column.</t>
  </si>
  <si>
    <t>AREA **
(PARKING AREAS)</t>
  </si>
  <si>
    <t>ROUTE NUMBR</t>
  </si>
  <si>
    <t>DOUBLE OR 
SINGLE LINE</t>
  </si>
  <si>
    <t>D</t>
  </si>
  <si>
    <t>S</t>
  </si>
  <si>
    <t>MARKING 
WIDTH *</t>
  </si>
  <si>
    <t>* All pavement marking lengths are in 4-inch width equivalents.</t>
  </si>
  <si>
    <t>** Number of coats/applications of pavement markings depends on pavement marking type and is defined in FP-14 Section 634 or project specific specifications</t>
  </si>
  <si>
    <t>Rounded Total</t>
  </si>
  <si>
    <t>Subtotal This Sheet</t>
  </si>
  <si>
    <t>Split Subtotal This Sheet</t>
  </si>
  <si>
    <t>Note: "Station to Station" or "Mile to Mile" limits exclude terminal sections.</t>
  </si>
  <si>
    <t>NOTE: Construct and erect all signs in accordance with the "Manual on Uniform Traffic Control Devices" (MUTCD), latest edition.</t>
  </si>
  <si>
    <t>Note: Construct and erect all signs in accordance with the "Manual on Uniform Traffic Control Devices" (MUTCD), latest edition.</t>
  </si>
  <si>
    <t>Inch</t>
  </si>
  <si>
    <t>PAVEMENT MARKING SUMMARY</t>
  </si>
  <si>
    <t>Subtotal Sheet 1</t>
  </si>
  <si>
    <t>Total</t>
  </si>
  <si>
    <t>SHEET  3</t>
  </si>
  <si>
    <r>
      <rPr>
        <sz val="11"/>
        <rFont val="Verdana"/>
        <family val="2"/>
      </rPr>
      <t>*</t>
    </r>
    <r>
      <rPr>
        <sz val="9"/>
        <rFont val="Verdana"/>
        <family val="2"/>
      </rPr>
      <t xml:space="preserve"> </t>
    </r>
    <r>
      <rPr>
        <sz val="8"/>
        <rFont val="Verdana"/>
        <family val="2"/>
      </rPr>
      <t>For information only</t>
    </r>
  </si>
  <si>
    <t>Green</t>
  </si>
  <si>
    <r>
      <rPr>
        <sz val="12"/>
        <rFont val="Verdana"/>
        <family val="2"/>
      </rPr>
      <t>*</t>
    </r>
    <r>
      <rPr>
        <sz val="10"/>
        <rFont val="Verdana"/>
        <family val="2"/>
      </rPr>
      <t xml:space="preserve"> </t>
    </r>
    <r>
      <rPr>
        <sz val="9"/>
        <rFont val="Verdana"/>
        <family val="2"/>
      </rPr>
      <t>For information only</t>
    </r>
  </si>
  <si>
    <t>15702-4000</t>
  </si>
  <si>
    <t>CLOSURE TYPE</t>
  </si>
  <si>
    <t>SHOULDER</t>
  </si>
  <si>
    <t>NONE</t>
  </si>
  <si>
    <t>DETAIL, STANDARD DRAWING, OR PLAN SHEET NO.</t>
  </si>
  <si>
    <t>PARTIAL - SEE REMARKS</t>
  </si>
  <si>
    <t>OTHER - SEE REMARKS</t>
  </si>
  <si>
    <t>SINGLE LANE</t>
  </si>
  <si>
    <t>MULTIPLE LANES</t>
  </si>
  <si>
    <t>PERMANENT SIGN SUMMARY</t>
  </si>
  <si>
    <t>CONSTRUCTION SIGN SUMMARY</t>
  </si>
  <si>
    <t>TEMPORARY TRAFFIC CONTROL SUMMARY</t>
  </si>
  <si>
    <t>MILEAGE SUMMARY</t>
  </si>
  <si>
    <t>SCHEDULE</t>
  </si>
  <si>
    <t>LAT</t>
  </si>
  <si>
    <t>LONG</t>
  </si>
  <si>
    <t>LATITUDE &amp; LONGITUDE</t>
  </si>
  <si>
    <t>LENGTH</t>
  </si>
  <si>
    <t>(Miles)</t>
  </si>
  <si>
    <t>LANE MILES</t>
  </si>
  <si>
    <t>N/A</t>
  </si>
  <si>
    <t>NUMBER
OF
LANES</t>
  </si>
  <si>
    <t>(Sqft)</t>
  </si>
  <si>
    <t xml:space="preserve">PARKING
AREA * </t>
  </si>
  <si>
    <t xml:space="preserve">* Lane miles for parking areas calculated using 11-ft nominal lane width.  </t>
  </si>
  <si>
    <t>Subtotal  This Sheet</t>
  </si>
  <si>
    <t>A</t>
  </si>
  <si>
    <t>B</t>
  </si>
  <si>
    <t>C</t>
  </si>
  <si>
    <t>E</t>
  </si>
  <si>
    <t>F</t>
  </si>
  <si>
    <t>G</t>
  </si>
  <si>
    <t>SUPPORT 
(NO PAY)</t>
  </si>
  <si>
    <t>0100</t>
  </si>
  <si>
    <t>Test Lane</t>
  </si>
  <si>
    <t>FT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</si>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</sst>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
    <numFmt numFmtId="165" formatCode="0\+00.00"/>
    <numFmt numFmtId="166" formatCode="0\+00.0"/>
    <numFmt numFmtId="167" formatCode="#,##0.0"/>
    <numFmt numFmtId="168" formatCode="0\+00"/>
    <numFmt numFmtId="169" formatCode="#####\-####"/>
    <numFmt numFmtId="170" formatCode="###\+##"/>
  </numFmts>
  <fonts count="24" x14ac:knownFonts="1">
    <font>
      <sz val="10"/>
      <name val="Arial"/>
    </font>
    <font>
      <sz val="8"/>
      <name val="Verdana"/>
      <family val="2"/>
    </font>
    <font>
      <b/>
      <sz val="8"/>
      <name val="Verdana"/>
      <family val="2"/>
    </font>
    <font>
      <b/>
      <sz val="8"/>
      <name val="Arial"/>
      <family val="2"/>
    </font>
    <font>
      <sz val="8"/>
      <name val="Arial"/>
      <family val="2"/>
    </font>
    <font>
      <b/>
      <sz val="10"/>
      <name val="Verdana"/>
      <family val="2"/>
    </font>
    <font>
      <sz val="10"/>
      <name val="Verdana"/>
      <family val="2"/>
    </font>
    <font>
      <b/>
      <sz val="12"/>
      <name val="Verdana"/>
      <family val="2"/>
    </font>
    <font>
      <sz val="8"/>
      <color indexed="8"/>
      <name val="Verdana"/>
      <family val="2"/>
    </font>
    <font>
      <sz val="26"/>
      <name val="Arial"/>
      <family val="2"/>
    </font>
    <font>
      <sz val="14"/>
      <name val="Arial"/>
      <family val="2"/>
    </font>
    <font>
      <sz val="12"/>
      <name val="Verdana"/>
      <family val="2"/>
    </font>
    <font>
      <sz val="10"/>
      <name val="Arial"/>
      <family val="2"/>
    </font>
    <font>
      <b/>
      <sz val="18"/>
      <name val="Verdana"/>
      <family val="2"/>
    </font>
    <font>
      <b/>
      <sz val="16"/>
      <name val="Verdana"/>
      <family val="2"/>
    </font>
    <font>
      <u/>
      <sz val="10"/>
      <name val="Verdana"/>
      <family val="2"/>
    </font>
    <font>
      <b/>
      <sz val="10"/>
      <name val="Arial"/>
      <family val="2"/>
    </font>
    <font>
      <sz val="8"/>
      <color rgb="FF000000"/>
      <name val="Tahoma"/>
      <family val="2"/>
    </font>
    <font>
      <b/>
      <sz val="6"/>
      <name val="Verdana"/>
      <family val="2"/>
    </font>
    <font>
      <sz val="6"/>
      <name val="Arial"/>
      <family val="2"/>
    </font>
    <font>
      <sz val="9"/>
      <color indexed="81"/>
      <name val="Tahoma"/>
      <family val="2"/>
    </font>
    <font>
      <b/>
      <sz val="18"/>
      <name val="Arial"/>
      <family val="2"/>
    </font>
    <font>
      <sz val="9"/>
      <name val="Verdana"/>
      <family val="2"/>
    </font>
    <font>
      <sz val="11"/>
      <name val="Verdana"/>
      <family val="2"/>
    </font>
  </fonts>
  <fills count="11">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CC7472"/>
        <bgColor indexed="64"/>
      </patternFill>
    </fill>
    <fill>
      <patternFill patternType="solid">
        <fgColor theme="0" tint="-0.14999847407452621"/>
        <bgColor indexed="64"/>
      </patternFill>
    </fill>
    <fill>
      <patternFill patternType="solid">
        <fgColor rgb="FFD99795"/>
        <bgColor indexed="64"/>
      </patternFill>
    </fill>
    <fill>
      <patternFill patternType="solid">
        <fgColor theme="3" tint="0.59999389629810485"/>
        <bgColor indexed="64"/>
      </patternFill>
    </fill>
    <fill>
      <patternFill patternType="solid">
        <fgColor theme="0" tint="-0.14996795556505021"/>
        <bgColor indexed="64"/>
      </patternFill>
    </fill>
    <fill>
      <patternFill patternType="solid">
        <fgColor theme="0"/>
        <bgColor indexed="64"/>
      </patternFill>
    </fill>
    <fill>
      <patternFill patternType="solid">
        <fgColor rgb="FFD3D3D3"/>
        <bgColor indexed="64"/>
      </patternFill>
    </fill>
  </fills>
  <borders count="104">
    <border>
      <left/>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double">
        <color indexed="64"/>
      </top>
      <bottom/>
      <diagonal/>
    </border>
    <border>
      <left/>
      <right style="thin">
        <color indexed="64"/>
      </right>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style="thin">
        <color indexed="64"/>
      </left>
      <right style="medium">
        <color indexed="64"/>
      </right>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right style="medium">
        <color indexed="64"/>
      </right>
      <top/>
      <bottom/>
      <diagonal/>
    </border>
    <border>
      <left style="medium">
        <color indexed="64"/>
      </left>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double">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ck">
        <color indexed="64"/>
      </left>
      <right/>
      <top/>
      <bottom style="thin">
        <color indexed="64"/>
      </bottom>
      <diagonal/>
    </border>
    <border>
      <left style="thick">
        <color indexed="64"/>
      </left>
      <right/>
      <top style="double">
        <color indexed="64"/>
      </top>
      <bottom style="thin">
        <color indexed="64"/>
      </bottom>
      <diagonal/>
    </border>
    <border>
      <left/>
      <right style="thin">
        <color indexed="64"/>
      </right>
      <top style="double">
        <color indexed="64"/>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top style="double">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thin">
        <color indexed="64"/>
      </top>
      <bottom style="double">
        <color indexed="64"/>
      </bottom>
      <diagonal/>
    </border>
    <border>
      <left style="thick">
        <color indexed="64"/>
      </left>
      <right/>
      <top style="thin">
        <color indexed="64"/>
      </top>
      <bottom style="thin">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bottom style="double">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diagonalUp="1" diagonalDown="1">
      <left style="thin">
        <color indexed="64"/>
      </left>
      <right style="thin">
        <color indexed="64"/>
      </right>
      <top style="double">
        <color indexed="64"/>
      </top>
      <bottom style="thin">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auto="1"/>
      </right>
      <top style="double">
        <color auto="1"/>
      </top>
      <bottom style="medium">
        <color auto="1"/>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style="double">
        <color indexed="64"/>
      </top>
      <bottom/>
      <diagonal/>
    </border>
  </borders>
  <cellStyleXfs count="4">
    <xf numFmtId="0" fontId="0" fillId="0" borderId="0"/>
    <xf numFmtId="44" fontId="12" fillId="0" borderId="0" applyFont="0" applyFill="0" applyBorder="0" applyAlignment="0" applyProtection="0"/>
    <xf numFmtId="9" fontId="12" fillId="0" borderId="0" applyFont="0" applyFill="0" applyBorder="0" applyAlignment="0" applyProtection="0"/>
    <xf numFmtId="0" fontId="12" fillId="0" borderId="0"/>
  </cellStyleXfs>
  <cellXfs count="1080">
    <xf numFmtId="0" fontId="0" fillId="0" borderId="0" xfId="0"/>
    <xf numFmtId="0" fontId="0" fillId="0" borderId="0" xfId="0" applyFill="1"/>
    <xf numFmtId="0" fontId="0" fillId="0" borderId="0" xfId="0" applyFill="1" applyBorder="1"/>
    <xf numFmtId="0" fontId="0" fillId="0" borderId="0" xfId="0" applyFill="1" applyProtection="1"/>
    <xf numFmtId="0" fontId="0" fillId="0" borderId="0" xfId="0" applyProtection="1"/>
    <xf numFmtId="0" fontId="0" fillId="2" borderId="0" xfId="0" applyFill="1"/>
    <xf numFmtId="0" fontId="6" fillId="2" borderId="0" xfId="0" applyFont="1" applyFill="1" applyProtection="1"/>
    <xf numFmtId="0" fontId="6" fillId="0" borderId="0" xfId="0" applyFont="1" applyFill="1" applyProtection="1"/>
    <xf numFmtId="0" fontId="6" fillId="0" borderId="0" xfId="0" applyFont="1" applyProtection="1"/>
    <xf numFmtId="0" fontId="6" fillId="2" borderId="0" xfId="0" applyFont="1" applyFill="1"/>
    <xf numFmtId="0" fontId="6" fillId="0" borderId="0" xfId="0" applyFont="1"/>
    <xf numFmtId="0" fontId="0" fillId="2" borderId="0" xfId="0" applyFill="1" applyBorder="1" applyAlignment="1">
      <alignment horizontal="center"/>
    </xf>
    <xf numFmtId="1" fontId="1" fillId="2" borderId="0" xfId="0" applyNumberFormat="1" applyFont="1" applyFill="1" applyBorder="1" applyAlignment="1">
      <alignment horizontal="center"/>
    </xf>
    <xf numFmtId="1" fontId="6" fillId="2" borderId="0" xfId="0" applyNumberFormat="1" applyFont="1" applyFill="1" applyBorder="1"/>
    <xf numFmtId="0" fontId="0" fillId="2" borderId="0" xfId="0" applyFill="1" applyBorder="1"/>
    <xf numFmtId="0" fontId="0" fillId="2" borderId="0" xfId="0" applyFill="1" applyBorder="1" applyAlignment="1" applyProtection="1">
      <alignment horizontal="center"/>
      <protection hidden="1"/>
    </xf>
    <xf numFmtId="1" fontId="1" fillId="2" borderId="0" xfId="0" applyNumberFormat="1" applyFont="1" applyFill="1" applyBorder="1" applyAlignment="1" applyProtection="1">
      <alignment horizontal="center"/>
      <protection hidden="1"/>
    </xf>
    <xf numFmtId="1" fontId="6" fillId="2" borderId="0" xfId="0" applyNumberFormat="1" applyFont="1" applyFill="1" applyBorder="1" applyProtection="1">
      <protection hidden="1"/>
    </xf>
    <xf numFmtId="0" fontId="0" fillId="2" borderId="0" xfId="0" applyFill="1" applyBorder="1" applyProtection="1">
      <protection hidden="1"/>
    </xf>
    <xf numFmtId="165" fontId="1" fillId="0" borderId="0" xfId="0" applyNumberFormat="1" applyFont="1" applyBorder="1" applyAlignment="1" applyProtection="1">
      <alignment horizontal="center"/>
      <protection hidden="1"/>
    </xf>
    <xf numFmtId="166" fontId="1" fillId="2" borderId="0" xfId="0" applyNumberFormat="1" applyFont="1"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166" fontId="4" fillId="2" borderId="0" xfId="0" applyNumberFormat="1" applyFont="1" applyFill="1" applyBorder="1" applyAlignment="1" applyProtection="1">
      <alignment horizontal="center"/>
      <protection hidden="1"/>
    </xf>
    <xf numFmtId="0" fontId="4" fillId="2" borderId="0" xfId="0" applyFont="1" applyFill="1" applyBorder="1" applyAlignment="1" applyProtection="1">
      <alignment horizontal="center"/>
      <protection hidden="1"/>
    </xf>
    <xf numFmtId="0" fontId="12" fillId="2" borderId="0" xfId="0" applyFont="1" applyFill="1" applyAlignment="1"/>
    <xf numFmtId="1" fontId="11" fillId="2" borderId="0" xfId="0" applyNumberFormat="1" applyFont="1" applyFill="1" applyBorder="1" applyAlignment="1">
      <alignment horizontal="center"/>
    </xf>
    <xf numFmtId="0" fontId="0" fillId="0" borderId="0" xfId="0"/>
    <xf numFmtId="0" fontId="0" fillId="0" borderId="0" xfId="0" applyFill="1"/>
    <xf numFmtId="0" fontId="6" fillId="2" borderId="0" xfId="0" applyFont="1" applyFill="1"/>
    <xf numFmtId="0" fontId="6" fillId="0" borderId="0" xfId="0" applyFont="1"/>
    <xf numFmtId="0" fontId="13" fillId="2" borderId="0" xfId="0" applyFont="1" applyFill="1" applyAlignment="1">
      <alignment horizontal="center"/>
    </xf>
    <xf numFmtId="0" fontId="6" fillId="2" borderId="0" xfId="0" applyFont="1" applyFill="1" applyAlignment="1">
      <alignment vertical="center"/>
    </xf>
    <xf numFmtId="0" fontId="6" fillId="0" borderId="0" xfId="0" applyFont="1" applyAlignment="1">
      <alignment vertical="center"/>
    </xf>
    <xf numFmtId="0" fontId="0" fillId="0" borderId="0" xfId="0" applyBorder="1"/>
    <xf numFmtId="0" fontId="7" fillId="2" borderId="0" xfId="0" applyFont="1" applyFill="1" applyBorder="1" applyAlignment="1">
      <alignment horizontal="center" vertical="center"/>
    </xf>
    <xf numFmtId="0" fontId="6" fillId="0" borderId="0" xfId="0" applyFont="1" applyAlignment="1">
      <alignment horizontal="center" vertical="center"/>
    </xf>
    <xf numFmtId="0" fontId="1" fillId="2" borderId="0" xfId="0" applyFont="1" applyFill="1" applyBorder="1" applyAlignment="1">
      <alignment vertical="center"/>
    </xf>
    <xf numFmtId="0" fontId="0" fillId="0" borderId="0" xfId="0" applyFill="1" applyBorder="1"/>
    <xf numFmtId="0" fontId="1" fillId="0" borderId="0" xfId="0" applyFont="1" applyFill="1" applyBorder="1" applyAlignment="1" applyProtection="1">
      <alignment horizontal="right" vertical="center"/>
    </xf>
    <xf numFmtId="0" fontId="1" fillId="0" borderId="1" xfId="0" applyFont="1" applyFill="1" applyBorder="1" applyAlignment="1" applyProtection="1">
      <alignment horizontal="center"/>
      <protection locked="0"/>
    </xf>
    <xf numFmtId="0" fontId="12" fillId="0" borderId="0" xfId="0" applyFont="1" applyProtection="1"/>
    <xf numFmtId="0" fontId="12" fillId="0" borderId="0" xfId="0" applyFont="1"/>
    <xf numFmtId="3" fontId="1" fillId="2" borderId="18" xfId="0" applyNumberFormat="1" applyFont="1" applyFill="1" applyBorder="1" applyAlignment="1" applyProtection="1">
      <alignment horizontal="center"/>
      <protection locked="0"/>
    </xf>
    <xf numFmtId="0" fontId="1" fillId="0" borderId="1" xfId="0" applyFont="1" applyFill="1" applyBorder="1" applyAlignment="1">
      <alignment horizontal="center"/>
    </xf>
    <xf numFmtId="0" fontId="1" fillId="0" borderId="2" xfId="0" applyFont="1" applyFill="1" applyBorder="1" applyAlignment="1">
      <alignment horizontal="center"/>
    </xf>
    <xf numFmtId="1" fontId="1" fillId="0" borderId="31" xfId="0" applyNumberFormat="1" applyFont="1" applyFill="1" applyBorder="1" applyAlignment="1" applyProtection="1">
      <alignment horizontal="center"/>
      <protection locked="0"/>
    </xf>
    <xf numFmtId="1" fontId="1" fillId="0" borderId="32" xfId="0" applyNumberFormat="1" applyFont="1" applyFill="1" applyBorder="1" applyAlignment="1" applyProtection="1">
      <alignment horizontal="center"/>
      <protection locked="0"/>
    </xf>
    <xf numFmtId="0" fontId="6" fillId="0" borderId="0" xfId="0" applyFont="1" applyFill="1"/>
    <xf numFmtId="168" fontId="1" fillId="2" borderId="65" xfId="0" applyNumberFormat="1" applyFont="1" applyFill="1" applyBorder="1" applyAlignment="1" applyProtection="1">
      <alignment horizontal="center" wrapText="1"/>
      <protection locked="0"/>
    </xf>
    <xf numFmtId="168" fontId="1" fillId="2" borderId="29" xfId="0" applyNumberFormat="1" applyFont="1" applyFill="1" applyBorder="1" applyAlignment="1" applyProtection="1">
      <alignment horizontal="center" wrapText="1"/>
      <protection locked="0"/>
    </xf>
    <xf numFmtId="3" fontId="1" fillId="2" borderId="36" xfId="0" applyNumberFormat="1" applyFont="1" applyFill="1" applyBorder="1" applyAlignment="1" applyProtection="1">
      <alignment horizontal="center"/>
      <protection locked="0"/>
    </xf>
    <xf numFmtId="3" fontId="1" fillId="2" borderId="44" xfId="0" applyNumberFormat="1" applyFont="1" applyFill="1" applyBorder="1" applyAlignment="1" applyProtection="1">
      <alignment horizontal="center"/>
      <protection locked="0"/>
    </xf>
    <xf numFmtId="168" fontId="1" fillId="2" borderId="67" xfId="0" applyNumberFormat="1" applyFont="1" applyFill="1" applyBorder="1" applyAlignment="1" applyProtection="1">
      <alignment horizontal="center" wrapText="1"/>
      <protection locked="0"/>
    </xf>
    <xf numFmtId="168" fontId="1" fillId="2" borderId="47" xfId="0" applyNumberFormat="1" applyFont="1" applyFill="1" applyBorder="1" applyAlignment="1" applyProtection="1">
      <alignment horizontal="center" wrapText="1"/>
      <protection locked="0"/>
    </xf>
    <xf numFmtId="0" fontId="1" fillId="0" borderId="16" xfId="0" applyFont="1" applyFill="1" applyBorder="1" applyAlignment="1" applyProtection="1">
      <alignment horizontal="center" vertical="center" wrapText="1"/>
      <protection locked="0"/>
    </xf>
    <xf numFmtId="168" fontId="1" fillId="2" borderId="45" xfId="0" applyNumberFormat="1" applyFont="1" applyFill="1" applyBorder="1" applyAlignment="1" applyProtection="1">
      <alignment horizontal="center" wrapText="1"/>
      <protection locked="0"/>
    </xf>
    <xf numFmtId="168" fontId="1" fillId="2" borderId="28" xfId="0" applyNumberFormat="1" applyFont="1" applyFill="1" applyBorder="1" applyAlignment="1" applyProtection="1">
      <alignment horizontal="center" wrapText="1"/>
      <protection locked="0"/>
    </xf>
    <xf numFmtId="0" fontId="1" fillId="2" borderId="54" xfId="0" applyFont="1" applyFill="1" applyBorder="1" applyAlignment="1">
      <alignment vertical="center"/>
    </xf>
    <xf numFmtId="3" fontId="1" fillId="2" borderId="44" xfId="0" applyNumberFormat="1" applyFont="1" applyFill="1" applyBorder="1" applyAlignment="1" applyProtection="1">
      <alignment horizontal="center" vertical="center"/>
      <protection locked="0"/>
    </xf>
    <xf numFmtId="3" fontId="1" fillId="2" borderId="73" xfId="0" applyNumberFormat="1"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3" fontId="1" fillId="2" borderId="25" xfId="0" applyNumberFormat="1" applyFont="1" applyFill="1" applyBorder="1" applyAlignment="1" applyProtection="1">
      <alignment horizontal="center"/>
      <protection locked="0"/>
    </xf>
    <xf numFmtId="3" fontId="1" fillId="2" borderId="46" xfId="0" applyNumberFormat="1" applyFont="1" applyFill="1" applyBorder="1" applyAlignment="1" applyProtection="1">
      <alignment horizontal="center"/>
      <protection locked="0"/>
    </xf>
    <xf numFmtId="0" fontId="1" fillId="0" borderId="24" xfId="0" applyFont="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12" fillId="2" borderId="0" xfId="0" applyFont="1" applyFill="1"/>
    <xf numFmtId="0" fontId="1" fillId="0" borderId="0" xfId="0" applyFont="1" applyBorder="1" applyAlignment="1" applyProtection="1">
      <alignment horizontal="center"/>
      <protection hidden="1"/>
    </xf>
    <xf numFmtId="0" fontId="2" fillId="0" borderId="0" xfId="0" applyFont="1" applyBorder="1" applyAlignment="1" applyProtection="1">
      <alignment horizontal="center" vertical="center" wrapText="1"/>
      <protection hidden="1"/>
    </xf>
    <xf numFmtId="0" fontId="1" fillId="0" borderId="0" xfId="0" applyFont="1" applyBorder="1" applyAlignment="1" applyProtection="1">
      <alignment horizontal="center" vertical="center"/>
      <protection hidden="1"/>
    </xf>
    <xf numFmtId="164" fontId="1" fillId="0" borderId="0" xfId="0" applyNumberFormat="1" applyFont="1" applyBorder="1" applyAlignment="1" applyProtection="1">
      <alignment horizontal="center"/>
      <protection hidden="1"/>
    </xf>
    <xf numFmtId="3" fontId="1" fillId="0" borderId="0" xfId="0" applyNumberFormat="1" applyFont="1" applyFill="1" applyBorder="1" applyAlignment="1" applyProtection="1">
      <alignment horizontal="center"/>
      <protection hidden="1"/>
    </xf>
    <xf numFmtId="0" fontId="1" fillId="2" borderId="0" xfId="0" applyFont="1" applyFill="1" applyBorder="1" applyAlignment="1" applyProtection="1">
      <alignment horizontal="center" vertical="center"/>
      <protection hidden="1"/>
    </xf>
    <xf numFmtId="164" fontId="1" fillId="2" borderId="0" xfId="0" applyNumberFormat="1" applyFont="1" applyFill="1" applyBorder="1" applyAlignment="1" applyProtection="1">
      <alignment horizontal="center"/>
      <protection hidden="1"/>
    </xf>
    <xf numFmtId="0" fontId="6" fillId="2" borderId="0" xfId="0" applyFont="1" applyFill="1" applyBorder="1" applyProtection="1">
      <protection hidden="1"/>
    </xf>
    <xf numFmtId="164" fontId="4" fillId="2" borderId="0" xfId="0" applyNumberFormat="1" applyFont="1" applyFill="1" applyBorder="1" applyAlignment="1" applyProtection="1">
      <alignment horizontal="center"/>
      <protection hidden="1"/>
    </xf>
    <xf numFmtId="164" fontId="1" fillId="0" borderId="0" xfId="0" applyNumberFormat="1" applyFont="1" applyBorder="1" applyAlignment="1" applyProtection="1">
      <alignment horizontal="center" vertical="center"/>
      <protection hidden="1"/>
    </xf>
    <xf numFmtId="1" fontId="1" fillId="0" borderId="0" xfId="0" applyNumberFormat="1" applyFont="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1" fontId="1" fillId="0" borderId="0" xfId="0" applyNumberFormat="1" applyFont="1" applyBorder="1" applyAlignment="1" applyProtection="1">
      <alignment horizontal="center"/>
      <protection hidden="1"/>
    </xf>
    <xf numFmtId="1" fontId="6" fillId="0" borderId="0" xfId="0" applyNumberFormat="1" applyFont="1" applyFill="1" applyBorder="1" applyProtection="1">
      <protection hidden="1"/>
    </xf>
    <xf numFmtId="167" fontId="1" fillId="2" borderId="25" xfId="0" applyNumberFormat="1" applyFont="1" applyFill="1" applyBorder="1" applyAlignment="1" applyProtection="1">
      <alignment horizontal="center" vertical="center"/>
      <protection locked="0"/>
    </xf>
    <xf numFmtId="0" fontId="5" fillId="0" borderId="0" xfId="0" applyFont="1" applyFill="1" applyProtection="1"/>
    <xf numFmtId="0" fontId="6" fillId="3" borderId="0" xfId="0" applyFont="1" applyFill="1" applyProtection="1"/>
    <xf numFmtId="0" fontId="6" fillId="4" borderId="0" xfId="0" applyFont="1" applyFill="1" applyProtection="1"/>
    <xf numFmtId="0" fontId="1" fillId="5" borderId="2" xfId="0" applyFont="1" applyFill="1" applyBorder="1" applyAlignment="1" applyProtection="1">
      <alignment horizontal="centerContinuous"/>
    </xf>
    <xf numFmtId="0" fontId="6" fillId="5" borderId="0" xfId="0" applyFont="1" applyFill="1" applyProtection="1"/>
    <xf numFmtId="0" fontId="1" fillId="5" borderId="2" xfId="0" applyFont="1" applyFill="1" applyBorder="1" applyAlignment="1">
      <alignment horizontal="center" vertical="center" wrapText="1"/>
    </xf>
    <xf numFmtId="0" fontId="1" fillId="5" borderId="2" xfId="0" applyFont="1" applyFill="1" applyBorder="1" applyAlignment="1">
      <alignment horizontal="center"/>
    </xf>
    <xf numFmtId="164" fontId="1" fillId="5" borderId="24" xfId="0" applyNumberFormat="1" applyFont="1" applyFill="1" applyBorder="1" applyAlignment="1">
      <alignment horizontal="center"/>
    </xf>
    <xf numFmtId="164" fontId="1" fillId="5" borderId="36" xfId="0" applyNumberFormat="1" applyFont="1" applyFill="1" applyBorder="1" applyAlignment="1">
      <alignment horizontal="center"/>
    </xf>
    <xf numFmtId="164" fontId="1" fillId="5" borderId="4" xfId="0" applyNumberFormat="1" applyFont="1" applyFill="1" applyBorder="1" applyAlignment="1">
      <alignment horizontal="center"/>
    </xf>
    <xf numFmtId="164" fontId="1" fillId="5" borderId="25" xfId="0" applyNumberFormat="1" applyFont="1" applyFill="1" applyBorder="1" applyAlignment="1">
      <alignment horizontal="center"/>
    </xf>
    <xf numFmtId="164" fontId="1" fillId="5" borderId="44" xfId="0" applyNumberFormat="1" applyFont="1" applyFill="1" applyBorder="1" applyAlignment="1">
      <alignment horizontal="center"/>
    </xf>
    <xf numFmtId="0" fontId="6" fillId="0" borderId="0" xfId="0" applyFont="1" applyProtection="1">
      <protection locked="0"/>
    </xf>
    <xf numFmtId="0" fontId="6" fillId="0" borderId="0" xfId="0" applyFont="1" applyFill="1" applyProtection="1">
      <protection locked="0"/>
    </xf>
    <xf numFmtId="1" fontId="0" fillId="0" borderId="0" xfId="0" applyNumberFormat="1" applyFill="1" applyProtection="1">
      <protection locked="0"/>
    </xf>
    <xf numFmtId="0" fontId="0" fillId="0" borderId="0" xfId="0" applyProtection="1">
      <protection locked="0"/>
    </xf>
    <xf numFmtId="0" fontId="6" fillId="2" borderId="0" xfId="0" applyFont="1" applyFill="1" applyProtection="1">
      <protection locked="0"/>
    </xf>
    <xf numFmtId="0" fontId="0" fillId="2" borderId="0" xfId="0" applyFill="1" applyProtection="1">
      <protection locked="0"/>
    </xf>
    <xf numFmtId="168" fontId="1" fillId="5" borderId="23" xfId="0" applyNumberFormat="1" applyFont="1" applyFill="1" applyBorder="1" applyAlignment="1" applyProtection="1">
      <alignment horizontal="center" wrapText="1"/>
    </xf>
    <xf numFmtId="168" fontId="1" fillId="5" borderId="33" xfId="0" applyNumberFormat="1" applyFont="1" applyFill="1" applyBorder="1" applyAlignment="1" applyProtection="1">
      <alignment horizontal="center" wrapText="1"/>
    </xf>
    <xf numFmtId="168" fontId="1" fillId="5" borderId="48" xfId="0" applyNumberFormat="1" applyFont="1" applyFill="1" applyBorder="1" applyAlignment="1" applyProtection="1">
      <alignment horizontal="center" wrapText="1"/>
    </xf>
    <xf numFmtId="164" fontId="1" fillId="5" borderId="24" xfId="0" applyNumberFormat="1" applyFont="1" applyFill="1" applyBorder="1" applyAlignment="1">
      <alignment horizontal="center" vertical="center"/>
    </xf>
    <xf numFmtId="164" fontId="1" fillId="5" borderId="25" xfId="0" applyNumberFormat="1" applyFont="1" applyFill="1" applyBorder="1" applyAlignment="1">
      <alignment horizontal="center" vertical="center"/>
    </xf>
    <xf numFmtId="164" fontId="1" fillId="5" borderId="20" xfId="0" applyNumberFormat="1" applyFont="1" applyFill="1" applyBorder="1" applyAlignment="1">
      <alignment horizontal="center"/>
    </xf>
    <xf numFmtId="168" fontId="1" fillId="5" borderId="33" xfId="0" applyNumberFormat="1" applyFont="1" applyFill="1" applyBorder="1" applyAlignment="1" applyProtection="1">
      <alignment horizontal="center" vertical="center"/>
    </xf>
    <xf numFmtId="0" fontId="1" fillId="5" borderId="2" xfId="0" applyFont="1" applyFill="1" applyBorder="1" applyAlignment="1">
      <alignment horizontal="center" vertical="center"/>
    </xf>
    <xf numFmtId="167" fontId="1" fillId="5" borderId="24" xfId="0" applyNumberFormat="1" applyFont="1" applyFill="1" applyBorder="1" applyAlignment="1">
      <alignment horizontal="center" vertical="center"/>
    </xf>
    <xf numFmtId="167" fontId="1" fillId="5" borderId="36" xfId="0" applyNumberFormat="1" applyFont="1" applyFill="1" applyBorder="1" applyAlignment="1">
      <alignment horizontal="center" vertical="center"/>
    </xf>
    <xf numFmtId="0" fontId="1" fillId="0" borderId="23" xfId="0" applyFont="1" applyFill="1" applyBorder="1" applyAlignment="1" applyProtection="1">
      <alignment horizontal="right" vertical="center"/>
    </xf>
    <xf numFmtId="0" fontId="1" fillId="0" borderId="28" xfId="0" applyFont="1" applyFill="1" applyBorder="1" applyAlignment="1" applyProtection="1">
      <alignment horizontal="right" vertical="center"/>
    </xf>
    <xf numFmtId="0" fontId="1" fillId="0" borderId="50" xfId="0" applyFont="1" applyFill="1" applyBorder="1" applyAlignment="1" applyProtection="1">
      <alignment horizontal="center" vertical="center"/>
    </xf>
    <xf numFmtId="0" fontId="1" fillId="0" borderId="33" xfId="0" applyFont="1" applyFill="1" applyBorder="1" applyAlignment="1" applyProtection="1">
      <alignment horizontal="right" vertical="center"/>
    </xf>
    <xf numFmtId="0" fontId="1" fillId="0" borderId="29" xfId="0" applyFont="1" applyFill="1" applyBorder="1" applyAlignment="1" applyProtection="1">
      <alignment horizontal="right" vertical="center"/>
    </xf>
    <xf numFmtId="167" fontId="1" fillId="5" borderId="10" xfId="0" applyNumberFormat="1" applyFont="1" applyFill="1" applyBorder="1" applyAlignment="1">
      <alignment horizontal="center" vertical="center"/>
    </xf>
    <xf numFmtId="167" fontId="1" fillId="5" borderId="25" xfId="0" applyNumberFormat="1" applyFont="1" applyFill="1" applyBorder="1" applyAlignment="1">
      <alignment horizontal="center" vertical="center"/>
    </xf>
    <xf numFmtId="0" fontId="1" fillId="5" borderId="11" xfId="0" applyFont="1" applyFill="1" applyBorder="1" applyAlignment="1">
      <alignment horizontal="center"/>
    </xf>
    <xf numFmtId="1" fontId="1" fillId="5" borderId="36" xfId="0" applyNumberFormat="1" applyFont="1" applyFill="1" applyBorder="1" applyAlignment="1">
      <alignment horizontal="center" vertical="center"/>
    </xf>
    <xf numFmtId="1" fontId="1" fillId="5" borderId="44" xfId="0" applyNumberFormat="1" applyFont="1" applyFill="1" applyBorder="1" applyAlignment="1">
      <alignment horizontal="center" vertical="center"/>
    </xf>
    <xf numFmtId="1" fontId="1" fillId="5" borderId="20" xfId="0" applyNumberFormat="1" applyFont="1" applyFill="1" applyBorder="1" applyAlignment="1">
      <alignment horizontal="center" vertical="center"/>
    </xf>
    <xf numFmtId="0" fontId="0" fillId="0" borderId="0" xfId="0" applyFont="1"/>
    <xf numFmtId="167" fontId="1" fillId="5" borderId="44" xfId="0" applyNumberFormat="1" applyFont="1" applyFill="1" applyBorder="1" applyAlignment="1">
      <alignment horizontal="center" vertical="center"/>
    </xf>
    <xf numFmtId="169" fontId="1" fillId="0" borderId="1" xfId="0" applyNumberFormat="1" applyFont="1" applyFill="1" applyBorder="1" applyAlignment="1" applyProtection="1">
      <alignment horizontal="center" vertical="center" wrapText="1"/>
      <protection locked="0"/>
    </xf>
    <xf numFmtId="169" fontId="1" fillId="0" borderId="1" xfId="0" applyNumberFormat="1" applyFont="1" applyBorder="1" applyAlignment="1" applyProtection="1">
      <alignment horizontal="center" vertical="center" wrapText="1"/>
      <protection locked="0"/>
    </xf>
    <xf numFmtId="0" fontId="6" fillId="6" borderId="0" xfId="0" applyFont="1" applyFill="1" applyProtection="1"/>
    <xf numFmtId="169" fontId="1" fillId="0" borderId="1" xfId="0" applyNumberFormat="1" applyFont="1" applyFill="1" applyBorder="1" applyAlignment="1" applyProtection="1">
      <alignment horizontal="center"/>
      <protection locked="0"/>
    </xf>
    <xf numFmtId="169" fontId="8" fillId="0" borderId="0" xfId="0" applyNumberFormat="1" applyFont="1" applyAlignment="1" applyProtection="1">
      <alignment horizontal="center"/>
      <protection locked="0"/>
    </xf>
    <xf numFmtId="169" fontId="1" fillId="0" borderId="1" xfId="0" applyNumberFormat="1" applyFont="1" applyFill="1" applyBorder="1" applyAlignment="1" applyProtection="1">
      <alignment horizontal="centerContinuous"/>
      <protection locked="0"/>
    </xf>
    <xf numFmtId="1" fontId="11" fillId="0" borderId="14" xfId="0" applyNumberFormat="1" applyFont="1" applyFill="1" applyBorder="1" applyAlignment="1">
      <alignment horizontal="center" vertical="center"/>
    </xf>
    <xf numFmtId="1" fontId="1" fillId="0" borderId="31" xfId="0" applyNumberFormat="1" applyFont="1" applyFill="1" applyBorder="1" applyAlignment="1" applyProtection="1">
      <alignment horizontal="center" vertical="center"/>
      <protection locked="0"/>
    </xf>
    <xf numFmtId="1" fontId="1" fillId="0" borderId="32" xfId="0" applyNumberFormat="1" applyFont="1" applyFill="1" applyBorder="1" applyAlignment="1" applyProtection="1">
      <alignment horizontal="center" vertical="center"/>
      <protection locked="0"/>
    </xf>
    <xf numFmtId="169" fontId="1" fillId="0" borderId="1" xfId="0" applyNumberFormat="1" applyFont="1" applyFill="1" applyBorder="1" applyAlignment="1" applyProtection="1">
      <alignment horizontal="center" vertical="center" wrapText="1"/>
    </xf>
    <xf numFmtId="0" fontId="12" fillId="0" borderId="0" xfId="0" applyFont="1" applyFill="1"/>
    <xf numFmtId="0" fontId="12" fillId="0" borderId="0" xfId="0" applyFont="1" applyBorder="1"/>
    <xf numFmtId="0" fontId="2" fillId="0" borderId="8" xfId="0" applyFont="1" applyFill="1" applyBorder="1" applyAlignment="1">
      <alignment horizontal="center" vertical="center" textRotation="90" wrapText="1"/>
    </xf>
    <xf numFmtId="169" fontId="1" fillId="0" borderId="1" xfId="0" applyNumberFormat="1" applyFont="1" applyFill="1" applyBorder="1" applyAlignment="1" applyProtection="1">
      <alignment horizontal="center" wrapText="1"/>
      <protection locked="0"/>
    </xf>
    <xf numFmtId="169" fontId="1" fillId="0" borderId="1" xfId="0" applyNumberFormat="1" applyFont="1" applyBorder="1" applyAlignment="1" applyProtection="1">
      <alignment horizontal="center" vertical="center"/>
      <protection locked="0"/>
    </xf>
    <xf numFmtId="0" fontId="12" fillId="0" borderId="0" xfId="0" applyFont="1" applyFill="1" applyBorder="1"/>
    <xf numFmtId="0" fontId="1" fillId="2" borderId="69" xfId="0" applyFont="1" applyFill="1" applyBorder="1" applyAlignment="1">
      <alignment vertical="center"/>
    </xf>
    <xf numFmtId="3" fontId="1" fillId="5" borderId="28" xfId="0" applyNumberFormat="1" applyFont="1" applyFill="1" applyBorder="1" applyAlignment="1" applyProtection="1">
      <alignment horizontal="center" vertical="center"/>
    </xf>
    <xf numFmtId="3" fontId="1" fillId="5" borderId="24" xfId="0" applyNumberFormat="1" applyFont="1" applyFill="1" applyBorder="1" applyAlignment="1" applyProtection="1">
      <alignment horizontal="center" vertical="center"/>
    </xf>
    <xf numFmtId="3" fontId="1" fillId="5" borderId="26" xfId="0" applyNumberFormat="1" applyFont="1" applyFill="1" applyBorder="1" applyAlignment="1" applyProtection="1">
      <alignment horizontal="center" vertical="center"/>
    </xf>
    <xf numFmtId="3" fontId="1" fillId="0" borderId="31" xfId="0" applyNumberFormat="1" applyFont="1" applyFill="1" applyBorder="1" applyAlignment="1" applyProtection="1">
      <alignment horizontal="center"/>
      <protection locked="0"/>
    </xf>
    <xf numFmtId="3" fontId="1" fillId="0" borderId="32" xfId="0" applyNumberFormat="1" applyFont="1" applyFill="1" applyBorder="1" applyAlignment="1" applyProtection="1">
      <alignment horizontal="center"/>
      <protection locked="0"/>
    </xf>
    <xf numFmtId="3" fontId="1" fillId="5" borderId="25" xfId="0" applyNumberFormat="1" applyFont="1" applyFill="1" applyBorder="1" applyAlignment="1" applyProtection="1">
      <alignment horizontal="center" vertical="center"/>
    </xf>
    <xf numFmtId="167" fontId="1" fillId="2" borderId="23" xfId="0" applyNumberFormat="1" applyFont="1" applyFill="1" applyBorder="1" applyAlignment="1" applyProtection="1">
      <alignment horizontal="center"/>
      <protection locked="0"/>
    </xf>
    <xf numFmtId="167" fontId="1" fillId="2" borderId="24" xfId="0" applyNumberFormat="1" applyFont="1" applyFill="1" applyBorder="1" applyAlignment="1" applyProtection="1">
      <alignment horizontal="center"/>
      <protection locked="0"/>
    </xf>
    <xf numFmtId="167" fontId="1" fillId="2" borderId="28" xfId="0" applyNumberFormat="1" applyFont="1" applyFill="1" applyBorder="1" applyAlignment="1" applyProtection="1">
      <alignment horizontal="center"/>
      <protection locked="0"/>
    </xf>
    <xf numFmtId="167" fontId="1" fillId="2" borderId="33" xfId="0" applyNumberFormat="1" applyFont="1" applyFill="1" applyBorder="1" applyAlignment="1" applyProtection="1">
      <alignment horizontal="center"/>
      <protection locked="0"/>
    </xf>
    <xf numFmtId="167" fontId="1" fillId="2" borderId="25" xfId="0" applyNumberFormat="1" applyFont="1" applyFill="1" applyBorder="1" applyAlignment="1" applyProtection="1">
      <alignment horizontal="center"/>
      <protection locked="0"/>
    </xf>
    <xf numFmtId="167" fontId="1" fillId="2" borderId="29" xfId="0" applyNumberFormat="1" applyFont="1" applyFill="1" applyBorder="1" applyAlignment="1" applyProtection="1">
      <alignment horizontal="center"/>
      <protection locked="0"/>
    </xf>
    <xf numFmtId="167" fontId="1" fillId="2" borderId="0" xfId="0" applyNumberFormat="1" applyFont="1" applyFill="1" applyBorder="1" applyAlignment="1" applyProtection="1">
      <alignment horizontal="center"/>
      <protection locked="0"/>
    </xf>
    <xf numFmtId="167" fontId="1" fillId="2" borderId="1" xfId="0" applyNumberFormat="1" applyFont="1" applyFill="1" applyBorder="1" applyAlignment="1" applyProtection="1">
      <alignment horizontal="center"/>
      <protection locked="0"/>
    </xf>
    <xf numFmtId="167" fontId="1" fillId="2" borderId="3" xfId="0" applyNumberFormat="1" applyFont="1" applyFill="1" applyBorder="1" applyAlignment="1" applyProtection="1">
      <alignment horizontal="center"/>
      <protection locked="0"/>
    </xf>
    <xf numFmtId="3" fontId="1" fillId="5" borderId="24" xfId="0" applyNumberFormat="1" applyFont="1" applyFill="1" applyBorder="1" applyAlignment="1">
      <alignment horizontal="center" vertical="center"/>
    </xf>
    <xf numFmtId="167" fontId="1" fillId="5" borderId="23" xfId="0" applyNumberFormat="1" applyFont="1" applyFill="1" applyBorder="1" applyAlignment="1">
      <alignment horizontal="center" vertical="center"/>
    </xf>
    <xf numFmtId="167" fontId="1" fillId="5" borderId="4" xfId="0" applyNumberFormat="1" applyFont="1" applyFill="1" applyBorder="1" applyAlignment="1">
      <alignment horizontal="center" vertical="center"/>
    </xf>
    <xf numFmtId="167" fontId="1" fillId="5" borderId="20" xfId="0" applyNumberFormat="1" applyFont="1" applyFill="1" applyBorder="1" applyAlignment="1">
      <alignment horizontal="center" vertical="center"/>
    </xf>
    <xf numFmtId="167" fontId="1" fillId="2" borderId="4" xfId="0" applyNumberFormat="1" applyFont="1" applyFill="1" applyBorder="1" applyAlignment="1" applyProtection="1">
      <alignment horizontal="center"/>
      <protection locked="0"/>
    </xf>
    <xf numFmtId="167" fontId="1" fillId="5" borderId="28" xfId="0" applyNumberFormat="1" applyFont="1" applyFill="1" applyBorder="1" applyAlignment="1">
      <alignment horizontal="center" vertical="center"/>
    </xf>
    <xf numFmtId="167" fontId="1" fillId="0" borderId="24" xfId="0" applyNumberFormat="1" applyFont="1" applyBorder="1" applyAlignment="1" applyProtection="1">
      <alignment horizontal="center"/>
      <protection locked="0"/>
    </xf>
    <xf numFmtId="167" fontId="1" fillId="5" borderId="29" xfId="0" applyNumberFormat="1" applyFont="1" applyFill="1" applyBorder="1" applyAlignment="1">
      <alignment horizontal="center" vertical="center"/>
    </xf>
    <xf numFmtId="167" fontId="1" fillId="5" borderId="5" xfId="0" applyNumberFormat="1" applyFont="1" applyFill="1" applyBorder="1" applyAlignment="1">
      <alignment horizontal="center" vertical="center"/>
    </xf>
    <xf numFmtId="3" fontId="1" fillId="5" borderId="24" xfId="0" applyNumberFormat="1" applyFont="1" applyFill="1" applyBorder="1" applyAlignment="1">
      <alignment horizontal="center"/>
    </xf>
    <xf numFmtId="3" fontId="1" fillId="5" borderId="25" xfId="0" applyNumberFormat="1" applyFont="1" applyFill="1" applyBorder="1" applyAlignment="1">
      <alignment horizontal="center"/>
    </xf>
    <xf numFmtId="3" fontId="1" fillId="5" borderId="44" xfId="0" applyNumberFormat="1" applyFont="1" applyFill="1" applyBorder="1" applyAlignment="1">
      <alignment horizontal="center"/>
    </xf>
    <xf numFmtId="3" fontId="1" fillId="5" borderId="1" xfId="0" applyNumberFormat="1" applyFont="1" applyFill="1" applyBorder="1" applyAlignment="1">
      <alignment horizont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Continuous"/>
    </xf>
    <xf numFmtId="0" fontId="2" fillId="0" borderId="16" xfId="0" applyFont="1" applyFill="1" applyBorder="1" applyAlignment="1">
      <alignment horizontal="center" vertical="center" wrapText="1"/>
    </xf>
    <xf numFmtId="0" fontId="2" fillId="0" borderId="1" xfId="0" applyFont="1" applyFill="1" applyBorder="1" applyAlignment="1" applyProtection="1">
      <alignment horizontal="center"/>
      <protection locked="0"/>
    </xf>
    <xf numFmtId="0" fontId="2" fillId="0" borderId="16"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protection locked="0"/>
    </xf>
    <xf numFmtId="0" fontId="2" fillId="0" borderId="38" xfId="0" applyFont="1" applyFill="1" applyBorder="1" applyAlignment="1">
      <alignment horizontal="center"/>
    </xf>
    <xf numFmtId="0" fontId="2" fillId="0" borderId="3" xfId="0" applyFont="1" applyFill="1" applyBorder="1" applyAlignment="1">
      <alignment horizontal="center"/>
    </xf>
    <xf numFmtId="0" fontId="2" fillId="0" borderId="16" xfId="0" applyFont="1" applyBorder="1" applyAlignment="1" applyProtection="1">
      <alignment horizontal="center"/>
      <protection locked="0"/>
    </xf>
    <xf numFmtId="169" fontId="2" fillId="0" borderId="1"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protection locked="0"/>
    </xf>
    <xf numFmtId="0" fontId="2" fillId="0" borderId="15" xfId="0" applyFont="1" applyFill="1" applyBorder="1" applyAlignment="1" applyProtection="1">
      <alignment horizontal="center"/>
      <protection locked="0"/>
    </xf>
    <xf numFmtId="3" fontId="6" fillId="2" borderId="0" xfId="0" quotePrefix="1" applyNumberFormat="1" applyFont="1" applyFill="1" applyAlignment="1">
      <alignment horizontal="right" vertical="center"/>
    </xf>
    <xf numFmtId="3" fontId="0" fillId="0" borderId="0" xfId="0" applyNumberFormat="1"/>
    <xf numFmtId="167" fontId="6" fillId="2" borderId="0" xfId="0" quotePrefix="1" applyNumberFormat="1" applyFont="1" applyFill="1" applyAlignment="1">
      <alignment horizontal="right" vertical="center"/>
    </xf>
    <xf numFmtId="167" fontId="0" fillId="0" borderId="0" xfId="0" applyNumberFormat="1"/>
    <xf numFmtId="0" fontId="1" fillId="2" borderId="0" xfId="0" quotePrefix="1" applyFont="1" applyFill="1" applyAlignment="1">
      <alignment horizontal="left" vertical="center"/>
    </xf>
    <xf numFmtId="2" fontId="6" fillId="2" borderId="0" xfId="0" quotePrefix="1" applyNumberFormat="1" applyFont="1" applyFill="1" applyAlignment="1">
      <alignment horizontal="right" vertical="center"/>
    </xf>
    <xf numFmtId="2" fontId="0" fillId="0" borderId="0" xfId="0" applyNumberFormat="1"/>
    <xf numFmtId="0" fontId="6" fillId="2" borderId="0" xfId="0" applyFont="1" applyFill="1" applyBorder="1" applyAlignment="1">
      <alignment vertical="center"/>
    </xf>
    <xf numFmtId="3" fontId="15" fillId="2" borderId="0" xfId="0" applyNumberFormat="1" applyFont="1" applyFill="1" applyBorder="1" applyAlignment="1"/>
    <xf numFmtId="167" fontId="15" fillId="2" borderId="0" xfId="0" applyNumberFormat="1" applyFont="1" applyFill="1" applyBorder="1" applyAlignment="1"/>
    <xf numFmtId="2" fontId="15" fillId="2" borderId="0" xfId="0" applyNumberFormat="1" applyFont="1" applyFill="1" applyBorder="1" applyAlignment="1"/>
    <xf numFmtId="0" fontId="6" fillId="0" borderId="0" xfId="0" applyFont="1" applyBorder="1" applyAlignment="1">
      <alignment vertical="center"/>
    </xf>
    <xf numFmtId="0" fontId="1" fillId="2" borderId="0" xfId="0" applyFont="1" applyFill="1" applyBorder="1" applyAlignment="1"/>
    <xf numFmtId="0" fontId="1" fillId="0" borderId="1" xfId="0" applyFont="1" applyBorder="1" applyAlignment="1">
      <alignment horizontal="center" vertical="center"/>
    </xf>
    <xf numFmtId="0" fontId="1" fillId="2" borderId="24" xfId="0" applyFont="1" applyFill="1" applyBorder="1" applyAlignment="1" applyProtection="1">
      <alignment horizontal="center" vertical="center"/>
      <protection locked="0"/>
    </xf>
    <xf numFmtId="168" fontId="1" fillId="2" borderId="24" xfId="0" applyNumberFormat="1" applyFont="1" applyFill="1" applyBorder="1" applyAlignment="1" applyProtection="1">
      <alignment horizontal="center" wrapText="1"/>
      <protection locked="0"/>
    </xf>
    <xf numFmtId="164" fontId="1" fillId="2" borderId="24" xfId="0" applyNumberFormat="1" applyFont="1" applyFill="1" applyBorder="1" applyAlignment="1" applyProtection="1">
      <alignment horizontal="center"/>
      <protection locked="0"/>
    </xf>
    <xf numFmtId="3" fontId="1" fillId="2" borderId="24" xfId="0" applyNumberFormat="1" applyFont="1" applyFill="1" applyBorder="1" applyAlignment="1" applyProtection="1">
      <alignment horizontal="center"/>
      <protection locked="0"/>
    </xf>
    <xf numFmtId="0" fontId="1" fillId="2" borderId="36" xfId="0" applyFont="1" applyFill="1" applyBorder="1" applyAlignment="1" applyProtection="1">
      <alignment horizontal="center"/>
      <protection locked="0"/>
    </xf>
    <xf numFmtId="168" fontId="1" fillId="2" borderId="25" xfId="0" applyNumberFormat="1" applyFont="1" applyFill="1" applyBorder="1" applyAlignment="1" applyProtection="1">
      <alignment horizontal="center" wrapText="1"/>
      <protection locked="0"/>
    </xf>
    <xf numFmtId="168" fontId="1" fillId="5" borderId="25" xfId="0" applyNumberFormat="1" applyFont="1" applyFill="1" applyBorder="1" applyAlignment="1" applyProtection="1">
      <alignment horizontal="center" wrapText="1"/>
    </xf>
    <xf numFmtId="164" fontId="1" fillId="2" borderId="25" xfId="0" applyNumberFormat="1" applyFont="1" applyFill="1" applyBorder="1" applyAlignment="1" applyProtection="1">
      <alignment horizontal="center"/>
      <protection locked="0"/>
    </xf>
    <xf numFmtId="0" fontId="1" fillId="2" borderId="44" xfId="0" applyFont="1" applyFill="1" applyBorder="1" applyAlignment="1" applyProtection="1">
      <alignment horizontal="center"/>
      <protection locked="0"/>
    </xf>
    <xf numFmtId="0" fontId="1" fillId="2" borderId="25" xfId="0" applyFont="1" applyFill="1" applyBorder="1" applyAlignment="1" applyProtection="1">
      <alignment horizontal="center" vertical="center"/>
      <protection locked="0"/>
    </xf>
    <xf numFmtId="0" fontId="0" fillId="0" borderId="46" xfId="0" applyBorder="1" applyAlignment="1" applyProtection="1">
      <alignment horizontal="center" vertical="center"/>
      <protection locked="0"/>
    </xf>
    <xf numFmtId="168" fontId="1" fillId="2" borderId="46" xfId="0" applyNumberFormat="1" applyFont="1" applyFill="1" applyBorder="1" applyAlignment="1" applyProtection="1">
      <alignment horizontal="center" wrapText="1"/>
      <protection locked="0"/>
    </xf>
    <xf numFmtId="164" fontId="1" fillId="2" borderId="46" xfId="0" applyNumberFormat="1" applyFont="1" applyFill="1" applyBorder="1" applyAlignment="1" applyProtection="1">
      <alignment horizontal="center"/>
      <protection locked="0"/>
    </xf>
    <xf numFmtId="0" fontId="1" fillId="2" borderId="73" xfId="0" applyFont="1" applyFill="1" applyBorder="1" applyAlignment="1" applyProtection="1">
      <alignment horizontal="center"/>
      <protection locked="0"/>
    </xf>
    <xf numFmtId="3" fontId="1" fillId="7" borderId="24" xfId="0" applyNumberFormat="1" applyFont="1" applyFill="1" applyBorder="1" applyAlignment="1" applyProtection="1">
      <alignment horizontal="center"/>
      <protection locked="0"/>
    </xf>
    <xf numFmtId="0" fontId="4" fillId="0" borderId="25" xfId="0" applyFont="1" applyBorder="1" applyAlignment="1" applyProtection="1">
      <alignment horizontal="center" vertical="center"/>
      <protection locked="0"/>
    </xf>
    <xf numFmtId="0" fontId="1" fillId="0" borderId="0" xfId="0" applyFont="1"/>
    <xf numFmtId="0" fontId="4" fillId="0" borderId="0" xfId="0" applyFont="1"/>
    <xf numFmtId="0" fontId="1" fillId="0" borderId="52" xfId="0" applyFont="1" applyFill="1" applyBorder="1" applyAlignment="1" applyProtection="1">
      <alignment horizontal="center" vertical="center"/>
      <protection locked="0"/>
    </xf>
    <xf numFmtId="168" fontId="1" fillId="0" borderId="24" xfId="0" applyNumberFormat="1" applyFont="1" applyFill="1" applyBorder="1" applyAlignment="1" applyProtection="1">
      <alignment horizontal="center" vertical="center"/>
      <protection locked="0"/>
    </xf>
    <xf numFmtId="0" fontId="1" fillId="5" borderId="24" xfId="0" applyFont="1" applyFill="1" applyBorder="1" applyAlignment="1" applyProtection="1">
      <alignment horizontal="center" vertical="center"/>
    </xf>
    <xf numFmtId="167" fontId="1" fillId="0" borderId="24" xfId="0" applyNumberFormat="1" applyFont="1" applyFill="1" applyBorder="1" applyAlignment="1" applyProtection="1">
      <alignment horizontal="center" vertical="center"/>
      <protection locked="0"/>
    </xf>
    <xf numFmtId="164" fontId="1" fillId="0" borderId="24" xfId="0" applyNumberFormat="1" applyFont="1" applyFill="1" applyBorder="1" applyAlignment="1" applyProtection="1">
      <alignment horizontal="center" vertical="center"/>
      <protection locked="0"/>
    </xf>
    <xf numFmtId="0" fontId="1" fillId="0" borderId="36" xfId="0" applyFont="1" applyFill="1" applyBorder="1" applyAlignment="1" applyProtection="1">
      <alignment horizontal="center" vertical="center" wrapText="1"/>
      <protection locked="0"/>
    </xf>
    <xf numFmtId="167" fontId="1" fillId="0" borderId="25" xfId="0" applyNumberFormat="1" applyFont="1" applyFill="1" applyBorder="1" applyAlignment="1" applyProtection="1">
      <alignment horizontal="center" vertical="center"/>
      <protection locked="0"/>
    </xf>
    <xf numFmtId="164" fontId="1" fillId="0" borderId="25" xfId="0" applyNumberFormat="1" applyFont="1" applyFill="1" applyBorder="1" applyAlignment="1" applyProtection="1">
      <alignment horizontal="center" vertical="center"/>
      <protection locked="0"/>
    </xf>
    <xf numFmtId="0" fontId="0" fillId="0" borderId="44" xfId="0" applyBorder="1" applyAlignment="1">
      <alignment horizontal="center" vertical="center" wrapText="1"/>
    </xf>
    <xf numFmtId="0" fontId="1" fillId="0" borderId="53" xfId="0" applyFont="1" applyFill="1" applyBorder="1" applyAlignment="1" applyProtection="1">
      <alignment horizontal="center" vertical="center"/>
      <protection locked="0"/>
    </xf>
    <xf numFmtId="168" fontId="1" fillId="0" borderId="25" xfId="0" applyNumberFormat="1" applyFont="1" applyFill="1" applyBorder="1" applyAlignment="1" applyProtection="1">
      <alignment horizontal="center" vertical="center"/>
      <protection locked="0"/>
    </xf>
    <xf numFmtId="0" fontId="1" fillId="5" borderId="25" xfId="0" applyFont="1" applyFill="1" applyBorder="1" applyAlignment="1" applyProtection="1">
      <alignment horizontal="center" vertical="center"/>
    </xf>
    <xf numFmtId="0" fontId="1" fillId="0" borderId="44" xfId="0" applyFont="1" applyFill="1" applyBorder="1" applyAlignment="1" applyProtection="1">
      <alignment horizontal="center" vertical="center" wrapText="1"/>
      <protection locked="0"/>
    </xf>
    <xf numFmtId="167" fontId="1" fillId="0" borderId="46" xfId="0" applyNumberFormat="1" applyFont="1" applyFill="1" applyBorder="1" applyAlignment="1" applyProtection="1">
      <alignment horizontal="center" vertical="center"/>
      <protection locked="0"/>
    </xf>
    <xf numFmtId="164" fontId="1" fillId="0" borderId="46" xfId="0" applyNumberFormat="1" applyFont="1" applyFill="1" applyBorder="1" applyAlignment="1" applyProtection="1">
      <alignment horizontal="center" vertical="center"/>
      <protection locked="0"/>
    </xf>
    <xf numFmtId="0" fontId="0" fillId="0" borderId="73" xfId="0" applyBorder="1" applyAlignment="1">
      <alignment horizontal="center" vertical="center" wrapText="1"/>
    </xf>
    <xf numFmtId="0" fontId="1" fillId="2" borderId="50" xfId="0" applyFont="1" applyFill="1" applyBorder="1" applyAlignment="1" applyProtection="1">
      <alignment horizontal="center" vertical="center"/>
      <protection locked="0"/>
    </xf>
    <xf numFmtId="0" fontId="1" fillId="2" borderId="78" xfId="0" applyFont="1" applyFill="1" applyBorder="1" applyAlignment="1" applyProtection="1">
      <alignment horizontal="center" vertical="center"/>
      <protection locked="0"/>
    </xf>
    <xf numFmtId="168" fontId="1" fillId="2" borderId="6" xfId="0" applyNumberFormat="1" applyFont="1" applyFill="1" applyBorder="1" applyAlignment="1" applyProtection="1">
      <alignment horizontal="center" vertical="center"/>
      <protection locked="0"/>
    </xf>
    <xf numFmtId="168" fontId="1" fillId="2" borderId="33" xfId="0" applyNumberFormat="1" applyFont="1" applyFill="1" applyBorder="1" applyAlignment="1" applyProtection="1">
      <alignment horizontal="center" vertical="center"/>
      <protection locked="0"/>
    </xf>
    <xf numFmtId="3" fontId="1" fillId="5" borderId="46" xfId="0" applyNumberFormat="1" applyFont="1" applyFill="1" applyBorder="1" applyAlignment="1" applyProtection="1">
      <alignment horizontal="center" vertical="center"/>
    </xf>
    <xf numFmtId="49" fontId="1" fillId="2" borderId="25" xfId="0" applyNumberFormat="1" applyFont="1" applyFill="1" applyBorder="1" applyAlignment="1" applyProtection="1">
      <alignment horizontal="center" vertical="center"/>
      <protection locked="0"/>
    </xf>
    <xf numFmtId="49" fontId="1" fillId="2" borderId="46" xfId="0" applyNumberFormat="1" applyFont="1" applyFill="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169" fontId="1" fillId="0" borderId="3" xfId="0" applyNumberFormat="1" applyFont="1" applyBorder="1" applyAlignment="1" applyProtection="1">
      <alignment horizontal="center" vertical="center"/>
      <protection locked="0"/>
    </xf>
    <xf numFmtId="0" fontId="1" fillId="5" borderId="11" xfId="0" applyFont="1" applyFill="1" applyBorder="1" applyAlignment="1">
      <alignment horizontal="center" vertical="center"/>
    </xf>
    <xf numFmtId="3"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horizontal="center"/>
    </xf>
    <xf numFmtId="49" fontId="0" fillId="0" borderId="0" xfId="0" applyNumberFormat="1" applyAlignment="1">
      <alignment horizontal="center"/>
    </xf>
    <xf numFmtId="167" fontId="1" fillId="8" borderId="33" xfId="0" applyNumberFormat="1" applyFont="1" applyFill="1" applyBorder="1" applyAlignment="1" applyProtection="1">
      <alignment horizontal="center" vertical="center"/>
    </xf>
    <xf numFmtId="3" fontId="1" fillId="5" borderId="25" xfId="0" applyNumberFormat="1" applyFont="1" applyFill="1" applyBorder="1" applyAlignment="1" applyProtection="1">
      <alignment horizontal="left" vertical="center"/>
    </xf>
    <xf numFmtId="0" fontId="18" fillId="5" borderId="1" xfId="0" applyFont="1" applyFill="1" applyBorder="1" applyAlignment="1" applyProtection="1">
      <alignment horizontal="center" vertical="center" wrapText="1"/>
    </xf>
    <xf numFmtId="0" fontId="1" fillId="5" borderId="46" xfId="0" applyFont="1" applyFill="1" applyBorder="1" applyAlignment="1" applyProtection="1">
      <alignment horizontal="center" vertical="center"/>
    </xf>
    <xf numFmtId="49" fontId="1" fillId="0" borderId="24" xfId="0" applyNumberFormat="1" applyFont="1" applyFill="1" applyBorder="1" applyAlignment="1" applyProtection="1">
      <alignment horizontal="center" vertical="center"/>
      <protection locked="0"/>
    </xf>
    <xf numFmtId="49" fontId="1" fillId="0" borderId="25" xfId="0" applyNumberFormat="1" applyFont="1" applyFill="1" applyBorder="1" applyAlignment="1" applyProtection="1">
      <alignment horizontal="center" vertical="center"/>
      <protection locked="0"/>
    </xf>
    <xf numFmtId="0" fontId="1" fillId="5" borderId="25" xfId="0" applyFont="1" applyFill="1" applyBorder="1" applyAlignment="1" applyProtection="1">
      <alignment horizontal="left" vertical="center"/>
    </xf>
    <xf numFmtId="168" fontId="1" fillId="0" borderId="46" xfId="0" applyNumberFormat="1" applyFont="1" applyFill="1" applyBorder="1" applyAlignment="1" applyProtection="1">
      <alignment horizontal="center" vertical="center"/>
      <protection locked="0"/>
    </xf>
    <xf numFmtId="164" fontId="1" fillId="5" borderId="45" xfId="0" applyNumberFormat="1" applyFont="1" applyFill="1" applyBorder="1" applyAlignment="1">
      <alignment horizontal="center"/>
    </xf>
    <xf numFmtId="0" fontId="1" fillId="2" borderId="43" xfId="0" applyFont="1" applyFill="1" applyBorder="1" applyAlignment="1" applyProtection="1">
      <alignment horizontal="center"/>
      <protection locked="0"/>
    </xf>
    <xf numFmtId="0" fontId="1" fillId="2" borderId="50" xfId="0" applyFont="1" applyFill="1" applyBorder="1" applyAlignment="1" applyProtection="1">
      <alignment horizontal="center"/>
      <protection locked="0"/>
    </xf>
    <xf numFmtId="0" fontId="1" fillId="2" borderId="78" xfId="0" applyFont="1" applyFill="1" applyBorder="1" applyAlignment="1" applyProtection="1">
      <alignment horizontal="center"/>
      <protection locked="0"/>
    </xf>
    <xf numFmtId="0" fontId="1" fillId="5" borderId="4" xfId="0" applyFont="1" applyFill="1" applyBorder="1" applyAlignment="1" applyProtection="1">
      <alignment horizontal="center" vertical="center"/>
    </xf>
    <xf numFmtId="0" fontId="1" fillId="0" borderId="25" xfId="0" applyFont="1" applyBorder="1" applyAlignment="1" applyProtection="1">
      <alignment horizontal="center" vertical="center"/>
      <protection locked="0"/>
    </xf>
    <xf numFmtId="0" fontId="0" fillId="0" borderId="0" xfId="0" applyAlignment="1">
      <alignment horizontal="center" vertical="center"/>
    </xf>
    <xf numFmtId="49" fontId="1" fillId="0" borderId="4" xfId="0" applyNumberFormat="1" applyFont="1" applyBorder="1" applyAlignment="1" applyProtection="1">
      <alignment horizontal="center" vertical="center"/>
      <protection locked="0"/>
    </xf>
    <xf numFmtId="49" fontId="1" fillId="0" borderId="25" xfId="0" applyNumberFormat="1" applyFont="1" applyBorder="1" applyAlignment="1" applyProtection="1">
      <alignment horizontal="center" vertical="center"/>
      <protection locked="0"/>
    </xf>
    <xf numFmtId="0" fontId="1" fillId="0" borderId="59" xfId="0" applyFont="1" applyBorder="1" applyAlignment="1" applyProtection="1">
      <alignment horizontal="center" vertical="center"/>
      <protection locked="0"/>
    </xf>
    <xf numFmtId="0" fontId="1" fillId="0" borderId="79" xfId="0" applyFont="1" applyBorder="1" applyAlignment="1" applyProtection="1">
      <alignment horizontal="center" vertical="center"/>
      <protection locked="0"/>
    </xf>
    <xf numFmtId="49" fontId="1" fillId="2" borderId="24" xfId="0" applyNumberFormat="1" applyFont="1" applyFill="1" applyBorder="1" applyAlignment="1" applyProtection="1">
      <alignment horizontal="center"/>
      <protection locked="0"/>
    </xf>
    <xf numFmtId="49" fontId="1" fillId="2" borderId="25" xfId="0" applyNumberFormat="1" applyFont="1" applyFill="1" applyBorder="1" applyAlignment="1" applyProtection="1">
      <alignment horizontal="center"/>
      <protection locked="0"/>
    </xf>
    <xf numFmtId="49" fontId="1" fillId="2" borderId="46" xfId="0" applyNumberFormat="1" applyFont="1" applyFill="1" applyBorder="1" applyAlignment="1" applyProtection="1">
      <alignment horizontal="center"/>
      <protection locked="0"/>
    </xf>
    <xf numFmtId="164" fontId="1" fillId="0" borderId="24" xfId="0" applyNumberFormat="1" applyFont="1" applyBorder="1" applyAlignment="1" applyProtection="1">
      <alignment horizontal="center" vertical="center"/>
      <protection locked="0"/>
    </xf>
    <xf numFmtId="49" fontId="1" fillId="0" borderId="24" xfId="0" applyNumberFormat="1" applyFont="1" applyBorder="1" applyAlignment="1" applyProtection="1">
      <alignment horizontal="center" vertical="center"/>
      <protection locked="0"/>
    </xf>
    <xf numFmtId="168" fontId="1" fillId="0" borderId="24" xfId="0" applyNumberFormat="1"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3" fontId="1" fillId="0" borderId="24" xfId="0" applyNumberFormat="1"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2" fontId="1" fillId="5" borderId="24" xfId="0" applyNumberFormat="1" applyFont="1" applyFill="1" applyBorder="1" applyAlignment="1">
      <alignment horizontal="center" vertical="center"/>
    </xf>
    <xf numFmtId="3" fontId="1" fillId="0" borderId="24"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protection locked="0"/>
    </xf>
    <xf numFmtId="3" fontId="1" fillId="0" borderId="24" xfId="0" applyNumberFormat="1" applyFont="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0" fillId="0" borderId="0" xfId="0" applyAlignment="1">
      <alignment vertical="center"/>
    </xf>
    <xf numFmtId="0" fontId="12" fillId="0" borderId="0" xfId="0" applyFont="1" applyFill="1" applyBorder="1" applyAlignment="1">
      <alignment vertical="center"/>
    </xf>
    <xf numFmtId="0" fontId="12" fillId="0" borderId="0" xfId="0" applyFont="1" applyAlignment="1">
      <alignment vertical="center"/>
    </xf>
    <xf numFmtId="164" fontId="1" fillId="0" borderId="25" xfId="0" applyNumberFormat="1" applyFont="1" applyBorder="1" applyAlignment="1" applyProtection="1">
      <alignment horizontal="center" vertical="center"/>
      <protection locked="0"/>
    </xf>
    <xf numFmtId="168" fontId="1" fillId="0" borderId="25" xfId="0" applyNumberFormat="1" applyFont="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3" fontId="1" fillId="0" borderId="25" xfId="0" applyNumberFormat="1"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2" fontId="1" fillId="5" borderId="25" xfId="0" applyNumberFormat="1" applyFont="1" applyFill="1" applyBorder="1" applyAlignment="1">
      <alignment horizontal="center" vertical="center"/>
    </xf>
    <xf numFmtId="0" fontId="1" fillId="0" borderId="25" xfId="0" applyFont="1" applyFill="1" applyBorder="1" applyAlignment="1" applyProtection="1">
      <alignment horizontal="center" vertical="center" wrapText="1"/>
      <protection locked="0"/>
    </xf>
    <xf numFmtId="3" fontId="1" fillId="2" borderId="25" xfId="0" applyNumberFormat="1"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168" fontId="1" fillId="0" borderId="4" xfId="0" applyNumberFormat="1" applyFont="1" applyBorder="1" applyAlignment="1" applyProtection="1">
      <alignment horizontal="center" vertical="center"/>
      <protection locked="0"/>
    </xf>
    <xf numFmtId="168" fontId="1" fillId="2" borderId="25" xfId="0" applyNumberFormat="1" applyFont="1" applyFill="1" applyBorder="1" applyAlignment="1" applyProtection="1">
      <alignment horizontal="center" vertical="center"/>
      <protection locked="0"/>
    </xf>
    <xf numFmtId="2" fontId="1" fillId="5" borderId="46" xfId="0" applyNumberFormat="1" applyFont="1" applyFill="1" applyBorder="1" applyAlignment="1">
      <alignment horizontal="center" vertical="center"/>
    </xf>
    <xf numFmtId="0" fontId="1" fillId="0" borderId="46" xfId="0" applyFont="1" applyFill="1" applyBorder="1" applyAlignment="1" applyProtection="1">
      <alignment horizontal="center" vertical="center" wrapText="1"/>
      <protection locked="0"/>
    </xf>
    <xf numFmtId="167" fontId="1" fillId="5" borderId="47" xfId="0" applyNumberFormat="1" applyFont="1" applyFill="1" applyBorder="1" applyAlignment="1">
      <alignment horizontal="center" vertical="center"/>
    </xf>
    <xf numFmtId="3" fontId="1" fillId="2" borderId="46" xfId="0" applyNumberFormat="1" applyFont="1" applyFill="1" applyBorder="1" applyAlignment="1" applyProtection="1">
      <alignment horizontal="center" vertical="center"/>
      <protection locked="0"/>
    </xf>
    <xf numFmtId="0" fontId="4" fillId="2" borderId="73" xfId="0" applyFont="1" applyFill="1" applyBorder="1" applyAlignment="1" applyProtection="1">
      <alignment horizontal="center" vertical="center"/>
      <protection locked="0"/>
    </xf>
    <xf numFmtId="0" fontId="1" fillId="5" borderId="24" xfId="0" applyFont="1" applyFill="1" applyBorder="1" applyAlignment="1" applyProtection="1">
      <alignment horizontal="center"/>
    </xf>
    <xf numFmtId="0" fontId="1" fillId="5" borderId="25" xfId="0" applyFont="1" applyFill="1" applyBorder="1" applyAlignment="1" applyProtection="1">
      <alignment horizontal="center"/>
    </xf>
    <xf numFmtId="0" fontId="1" fillId="5" borderId="46" xfId="0" applyFont="1" applyFill="1" applyBorder="1" applyAlignment="1" applyProtection="1">
      <alignment horizontal="center"/>
    </xf>
    <xf numFmtId="0" fontId="4" fillId="2" borderId="25" xfId="0" applyFont="1" applyFill="1" applyBorder="1" applyAlignment="1" applyProtection="1">
      <alignment horizontal="center"/>
      <protection locked="0"/>
    </xf>
    <xf numFmtId="167" fontId="4" fillId="2" borderId="25" xfId="0" applyNumberFormat="1" applyFont="1" applyFill="1" applyBorder="1" applyAlignment="1" applyProtection="1">
      <alignment horizontal="center"/>
      <protection locked="0"/>
    </xf>
    <xf numFmtId="0" fontId="1" fillId="2" borderId="46" xfId="0" applyFont="1" applyFill="1" applyBorder="1" applyAlignment="1" applyProtection="1">
      <alignment horizontal="center" vertical="center"/>
      <protection locked="0"/>
    </xf>
    <xf numFmtId="167" fontId="1" fillId="2" borderId="46" xfId="0" applyNumberFormat="1" applyFont="1" applyFill="1" applyBorder="1" applyAlignment="1" applyProtection="1">
      <alignment horizontal="center"/>
      <protection locked="0"/>
    </xf>
    <xf numFmtId="170" fontId="1" fillId="0" borderId="24" xfId="0" applyNumberFormat="1" applyFont="1" applyBorder="1" applyAlignment="1" applyProtection="1">
      <alignment horizontal="center" vertical="center"/>
      <protection locked="0"/>
    </xf>
    <xf numFmtId="170" fontId="1" fillId="2" borderId="25" xfId="0" applyNumberFormat="1" applyFont="1" applyFill="1" applyBorder="1" applyAlignment="1" applyProtection="1">
      <alignment horizontal="center" vertical="center"/>
      <protection locked="0"/>
    </xf>
    <xf numFmtId="0" fontId="0" fillId="0" borderId="83" xfId="0" applyBorder="1"/>
    <xf numFmtId="49" fontId="16" fillId="0" borderId="83" xfId="0" applyNumberFormat="1" applyFont="1" applyBorder="1" applyAlignment="1">
      <alignment horizontal="center" wrapText="1"/>
    </xf>
    <xf numFmtId="0" fontId="16" fillId="0" borderId="83" xfId="0" applyFont="1" applyBorder="1" applyAlignment="1">
      <alignment horizontal="center" wrapText="1"/>
    </xf>
    <xf numFmtId="49" fontId="12" fillId="0" borderId="83" xfId="0" applyNumberFormat="1" applyFont="1" applyBorder="1" applyAlignment="1">
      <alignment horizontal="center"/>
    </xf>
    <xf numFmtId="0" fontId="12" fillId="0" borderId="83" xfId="0" applyFont="1" applyBorder="1" applyAlignment="1">
      <alignment horizontal="center"/>
    </xf>
    <xf numFmtId="0" fontId="0" fillId="0" borderId="83" xfId="0" applyBorder="1" applyAlignment="1">
      <alignment horizontal="center"/>
    </xf>
    <xf numFmtId="3" fontId="1" fillId="0" borderId="36" xfId="0" applyNumberFormat="1" applyFont="1" applyFill="1" applyBorder="1" applyAlignment="1" applyProtection="1">
      <alignment horizontal="center" vertical="center" wrapText="1"/>
      <protection locked="0"/>
    </xf>
    <xf numFmtId="0" fontId="12" fillId="0" borderId="0" xfId="0" applyFont="1" applyAlignment="1">
      <alignment horizontal="center" vertical="center"/>
    </xf>
    <xf numFmtId="3" fontId="1" fillId="0" borderId="44" xfId="0" applyNumberFormat="1"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xf>
    <xf numFmtId="0" fontId="12" fillId="2" borderId="0" xfId="0" applyFont="1" applyFill="1" applyAlignment="1">
      <alignment horizontal="right"/>
    </xf>
    <xf numFmtId="0" fontId="0" fillId="2" borderId="36" xfId="0" applyFill="1" applyBorder="1" applyAlignment="1" applyProtection="1">
      <alignment horizontal="center" wrapText="1"/>
      <protection locked="0"/>
    </xf>
    <xf numFmtId="0" fontId="0" fillId="0" borderId="0" xfId="0"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2" fillId="0" borderId="70" xfId="0" applyFont="1" applyFill="1" applyBorder="1" applyAlignment="1">
      <alignment horizontal="center" vertical="center"/>
    </xf>
    <xf numFmtId="1" fontId="1" fillId="0" borderId="71" xfId="0" applyNumberFormat="1" applyFont="1" applyFill="1" applyBorder="1" applyAlignment="1" applyProtection="1">
      <alignment horizontal="center"/>
      <protection locked="0"/>
    </xf>
    <xf numFmtId="0" fontId="7" fillId="2" borderId="0" xfId="0" applyFont="1" applyFill="1" applyBorder="1" applyAlignment="1">
      <alignment horizontal="center" vertical="center"/>
    </xf>
    <xf numFmtId="0" fontId="2" fillId="0" borderId="38" xfId="0" applyFont="1" applyFill="1" applyBorder="1" applyAlignment="1">
      <alignment horizontal="center"/>
    </xf>
    <xf numFmtId="0" fontId="2" fillId="0" borderId="3" xfId="0" applyFont="1" applyFill="1" applyBorder="1" applyAlignment="1">
      <alignment horizontal="center"/>
    </xf>
    <xf numFmtId="0" fontId="1" fillId="2" borderId="0" xfId="0" applyFont="1" applyFill="1"/>
    <xf numFmtId="0" fontId="4" fillId="2" borderId="0" xfId="0" applyFont="1" applyFill="1"/>
    <xf numFmtId="0" fontId="18" fillId="5" borderId="1" xfId="0" applyFont="1" applyFill="1" applyBorder="1" applyAlignment="1">
      <alignment horizontal="center" vertical="center" wrapText="1"/>
    </xf>
    <xf numFmtId="0" fontId="2" fillId="0" borderId="38" xfId="0" applyFont="1" applyFill="1" applyBorder="1" applyAlignment="1">
      <alignment horizontal="center"/>
    </xf>
    <xf numFmtId="0" fontId="2" fillId="0" borderId="3" xfId="0" applyFont="1" applyFill="1" applyBorder="1" applyAlignment="1">
      <alignment horizontal="center"/>
    </xf>
    <xf numFmtId="0" fontId="1" fillId="5" borderId="1" xfId="0" applyFont="1" applyFill="1" applyBorder="1" applyAlignment="1">
      <alignment horizontal="center" wrapText="1"/>
    </xf>
    <xf numFmtId="0" fontId="11" fillId="2" borderId="0" xfId="0" applyFont="1" applyFill="1" applyAlignment="1">
      <alignment horizontal="center" vertical="top"/>
    </xf>
    <xf numFmtId="0" fontId="1" fillId="0" borderId="53" xfId="0" applyFont="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49" fontId="1" fillId="0" borderId="46" xfId="0" applyNumberFormat="1" applyFont="1" applyBorder="1" applyAlignment="1" applyProtection="1">
      <alignment horizontal="center" vertical="center"/>
      <protection locked="0"/>
    </xf>
    <xf numFmtId="0" fontId="1" fillId="0" borderId="46" xfId="0" applyFont="1" applyBorder="1" applyAlignment="1" applyProtection="1">
      <alignment horizontal="center" vertical="center"/>
      <protection locked="0"/>
    </xf>
    <xf numFmtId="0" fontId="6" fillId="2" borderId="0" xfId="0" applyFont="1" applyFill="1" applyBorder="1" applyProtection="1"/>
    <xf numFmtId="0" fontId="1" fillId="0" borderId="33" xfId="0" applyFont="1" applyFill="1" applyBorder="1" applyAlignment="1" applyProtection="1">
      <alignment horizontal="center" vertical="center"/>
    </xf>
    <xf numFmtId="0" fontId="2" fillId="5" borderId="1" xfId="0" applyFont="1" applyFill="1" applyBorder="1" applyAlignment="1" applyProtection="1">
      <alignment horizontal="center"/>
    </xf>
    <xf numFmtId="0" fontId="2" fillId="5" borderId="1" xfId="0" applyFont="1" applyFill="1" applyBorder="1" applyAlignment="1" applyProtection="1">
      <alignment horizontal="centerContinuous"/>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Continuous"/>
    </xf>
    <xf numFmtId="169" fontId="1" fillId="5" borderId="1" xfId="0" applyNumberFormat="1" applyFont="1" applyFill="1" applyBorder="1" applyAlignment="1" applyProtection="1">
      <alignment horizontal="center"/>
    </xf>
    <xf numFmtId="169" fontId="8" fillId="5" borderId="0" xfId="0" applyNumberFormat="1" applyFont="1" applyFill="1" applyAlignment="1" applyProtection="1">
      <alignment horizontal="center"/>
    </xf>
    <xf numFmtId="0" fontId="6" fillId="0" borderId="68" xfId="0" applyFont="1" applyFill="1" applyBorder="1" applyAlignment="1">
      <alignment horizontal="center"/>
    </xf>
    <xf numFmtId="0" fontId="6" fillId="0" borderId="69" xfId="0" applyFont="1" applyFill="1" applyBorder="1" applyAlignment="1">
      <alignment horizontal="center"/>
    </xf>
    <xf numFmtId="0" fontId="2" fillId="0" borderId="16"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Continuous"/>
    </xf>
    <xf numFmtId="0" fontId="1" fillId="0" borderId="1" xfId="0" applyFont="1" applyFill="1" applyBorder="1" applyAlignment="1" applyProtection="1">
      <alignment horizontal="center"/>
    </xf>
    <xf numFmtId="169" fontId="1" fillId="0" borderId="1" xfId="0" applyNumberFormat="1" applyFont="1" applyFill="1" applyBorder="1" applyAlignment="1" applyProtection="1">
      <alignment horizontal="centerContinuous"/>
    </xf>
    <xf numFmtId="169" fontId="1" fillId="0" borderId="1" xfId="0" applyNumberFormat="1" applyFont="1" applyFill="1" applyBorder="1" applyAlignment="1" applyProtection="1">
      <alignment horizontal="center"/>
    </xf>
    <xf numFmtId="169" fontId="1" fillId="0" borderId="1" xfId="0" applyNumberFormat="1" applyFont="1" applyBorder="1" applyAlignment="1" applyProtection="1">
      <alignment horizontal="center" vertical="center" wrapText="1"/>
    </xf>
    <xf numFmtId="0" fontId="2" fillId="9" borderId="0" xfId="0" applyFont="1" applyFill="1" applyBorder="1" applyAlignment="1" applyProtection="1">
      <alignment horizontal="center" vertical="center" wrapText="1"/>
    </xf>
    <xf numFmtId="169" fontId="1" fillId="9" borderId="0" xfId="0" applyNumberFormat="1" applyFont="1" applyFill="1" applyBorder="1" applyAlignment="1" applyProtection="1">
      <alignment horizontal="center" vertical="center" wrapText="1"/>
    </xf>
    <xf numFmtId="0" fontId="18" fillId="9"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0" xfId="0" applyFont="1" applyFill="1" applyBorder="1" applyAlignment="1" applyProtection="1">
      <alignment horizontal="center"/>
      <protection locked="0"/>
    </xf>
    <xf numFmtId="168" fontId="1" fillId="9" borderId="0" xfId="0" applyNumberFormat="1" applyFont="1" applyFill="1" applyBorder="1" applyAlignment="1" applyProtection="1">
      <alignment horizontal="center" wrapText="1"/>
      <protection locked="0"/>
    </xf>
    <xf numFmtId="168" fontId="1" fillId="9" borderId="0" xfId="0" applyNumberFormat="1" applyFont="1" applyFill="1" applyBorder="1" applyAlignment="1" applyProtection="1">
      <alignment horizontal="center" wrapText="1"/>
    </xf>
    <xf numFmtId="167" fontId="1" fillId="9" borderId="0" xfId="0" applyNumberFormat="1" applyFont="1" applyFill="1" applyBorder="1" applyAlignment="1" applyProtection="1">
      <alignment horizontal="center"/>
      <protection locked="0"/>
    </xf>
    <xf numFmtId="3" fontId="1" fillId="9" borderId="0" xfId="0" applyNumberFormat="1" applyFont="1" applyFill="1" applyBorder="1" applyAlignment="1" applyProtection="1">
      <alignment horizontal="center"/>
      <protection locked="0"/>
    </xf>
    <xf numFmtId="167" fontId="1" fillId="9" borderId="0" xfId="0" applyNumberFormat="1" applyFont="1" applyFill="1" applyBorder="1" applyAlignment="1">
      <alignment horizontal="center" vertical="center"/>
    </xf>
    <xf numFmtId="3" fontId="1" fillId="2" borderId="22" xfId="0" applyNumberFormat="1" applyFont="1" applyFill="1" applyBorder="1" applyAlignment="1" applyProtection="1">
      <alignment horizontal="center"/>
      <protection locked="0"/>
    </xf>
    <xf numFmtId="167" fontId="1" fillId="9" borderId="84" xfId="0" applyNumberFormat="1" applyFont="1" applyFill="1" applyBorder="1" applyAlignment="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169" fontId="1" fillId="0" borderId="3" xfId="0" applyNumberFormat="1" applyFont="1" applyBorder="1" applyAlignment="1" applyProtection="1">
      <alignment horizontal="center" vertical="center"/>
    </xf>
    <xf numFmtId="169" fontId="1" fillId="0" borderId="1" xfId="0" applyNumberFormat="1" applyFont="1" applyBorder="1" applyAlignment="1" applyProtection="1">
      <alignment horizontal="center" vertical="center"/>
    </xf>
    <xf numFmtId="0" fontId="2" fillId="0" borderId="58" xfId="0" applyFont="1" applyBorder="1" applyAlignment="1" applyProtection="1">
      <alignment horizontal="center" vertical="center"/>
    </xf>
    <xf numFmtId="0" fontId="16" fillId="0" borderId="56" xfId="0" applyFont="1" applyBorder="1" applyAlignment="1" applyProtection="1">
      <alignment horizontal="center" vertical="center"/>
    </xf>
    <xf numFmtId="0" fontId="16" fillId="0" borderId="15" xfId="0" applyFont="1" applyBorder="1" applyAlignment="1" applyProtection="1">
      <alignment horizontal="center" vertical="center"/>
    </xf>
    <xf numFmtId="169" fontId="1" fillId="0" borderId="38" xfId="0" applyNumberFormat="1" applyFont="1" applyBorder="1" applyAlignment="1" applyProtection="1">
      <alignment horizontal="center" vertical="center"/>
    </xf>
    <xf numFmtId="0" fontId="0" fillId="0" borderId="0" xfId="0" applyAlignment="1" applyProtection="1">
      <alignment horizontal="center" vertical="center"/>
    </xf>
    <xf numFmtId="0" fontId="0" fillId="0" borderId="3" xfId="0" applyBorder="1" applyAlignment="1" applyProtection="1">
      <alignment horizontal="center" vertical="center"/>
    </xf>
    <xf numFmtId="0" fontId="2" fillId="5" borderId="16" xfId="0" applyFont="1" applyFill="1" applyBorder="1" applyAlignment="1" applyProtection="1">
      <alignment horizontal="center"/>
    </xf>
    <xf numFmtId="169" fontId="1" fillId="5" borderId="1" xfId="0" applyNumberFormat="1" applyFont="1" applyFill="1" applyBorder="1" applyAlignment="1" applyProtection="1">
      <alignment horizontal="center" vertical="center"/>
    </xf>
    <xf numFmtId="170" fontId="1" fillId="0" borderId="25" xfId="0" applyNumberFormat="1" applyFont="1" applyBorder="1" applyAlignment="1" applyProtection="1">
      <alignment horizontal="center" vertical="center"/>
      <protection locked="0"/>
    </xf>
    <xf numFmtId="170" fontId="1" fillId="0" borderId="46" xfId="0" applyNumberFormat="1" applyFont="1" applyBorder="1" applyAlignment="1" applyProtection="1">
      <alignment horizontal="center" vertical="center"/>
      <protection locked="0"/>
    </xf>
    <xf numFmtId="164" fontId="1" fillId="5" borderId="36" xfId="0" applyNumberFormat="1" applyFont="1" applyFill="1" applyBorder="1" applyAlignment="1">
      <alignment horizontal="center" vertical="center"/>
    </xf>
    <xf numFmtId="164" fontId="1" fillId="5" borderId="44" xfId="0" applyNumberFormat="1" applyFont="1" applyFill="1" applyBorder="1" applyAlignment="1">
      <alignment horizontal="center" vertical="center"/>
    </xf>
    <xf numFmtId="169" fontId="2" fillId="0" borderId="1" xfId="0" applyNumberFormat="1" applyFont="1" applyFill="1" applyBorder="1" applyAlignment="1" applyProtection="1">
      <alignment horizontal="center" vertical="center" wrapText="1"/>
    </xf>
    <xf numFmtId="1" fontId="1" fillId="0" borderId="13" xfId="0" applyNumberFormat="1" applyFont="1" applyFill="1" applyBorder="1" applyAlignment="1" applyProtection="1">
      <alignment horizontal="center" vertical="center"/>
      <protection locked="0"/>
    </xf>
    <xf numFmtId="1" fontId="1" fillId="0" borderId="14" xfId="0" applyNumberFormat="1" applyFont="1" applyFill="1" applyBorder="1" applyAlignment="1" applyProtection="1">
      <alignment horizontal="center" vertical="center"/>
      <protection locked="0"/>
    </xf>
    <xf numFmtId="1" fontId="1" fillId="5" borderId="25" xfId="0" applyNumberFormat="1" applyFont="1" applyFill="1" applyBorder="1" applyAlignment="1" applyProtection="1">
      <alignment horizontal="center" vertical="center"/>
    </xf>
    <xf numFmtId="1" fontId="1" fillId="5" borderId="44" xfId="0" applyNumberFormat="1" applyFont="1" applyFill="1" applyBorder="1" applyAlignment="1" applyProtection="1">
      <alignment horizontal="center" vertical="center"/>
    </xf>
    <xf numFmtId="169" fontId="1" fillId="5" borderId="1" xfId="0" applyNumberFormat="1" applyFont="1" applyFill="1" applyBorder="1" applyAlignment="1" applyProtection="1">
      <alignment horizontal="center" vertical="center" wrapText="1"/>
    </xf>
    <xf numFmtId="169" fontId="2" fillId="0" borderId="38" xfId="0" applyNumberFormat="1" applyFont="1" applyFill="1" applyBorder="1" applyAlignment="1" applyProtection="1">
      <alignment horizontal="center" vertical="center" wrapText="1"/>
      <protection locked="0"/>
    </xf>
    <xf numFmtId="169" fontId="1" fillId="0" borderId="38" xfId="0" applyNumberFormat="1" applyFont="1" applyFill="1" applyBorder="1" applyAlignment="1" applyProtection="1">
      <alignment horizontal="center" vertical="center" wrapText="1"/>
      <protection locked="0"/>
    </xf>
    <xf numFmtId="0" fontId="1" fillId="5" borderId="41" xfId="0" applyFont="1" applyFill="1" applyBorder="1" applyAlignment="1">
      <alignment horizontal="center" vertical="center" wrapText="1"/>
    </xf>
    <xf numFmtId="167" fontId="1" fillId="2" borderId="39" xfId="0" applyNumberFormat="1" applyFont="1" applyFill="1" applyBorder="1" applyAlignment="1" applyProtection="1">
      <alignment horizontal="center"/>
      <protection locked="0"/>
    </xf>
    <xf numFmtId="0" fontId="1" fillId="5" borderId="11" xfId="0" applyFont="1" applyFill="1" applyBorder="1" applyAlignment="1">
      <alignment horizontal="center" vertical="center" wrapText="1"/>
    </xf>
    <xf numFmtId="167" fontId="1" fillId="2" borderId="5" xfId="0" applyNumberFormat="1" applyFont="1" applyFill="1" applyBorder="1" applyAlignment="1" applyProtection="1">
      <alignment horizontal="center"/>
      <protection locked="0"/>
    </xf>
    <xf numFmtId="167" fontId="1" fillId="0" borderId="5" xfId="0" applyNumberFormat="1" applyFont="1" applyFill="1" applyBorder="1" applyAlignment="1" applyProtection="1">
      <alignment horizontal="center"/>
      <protection locked="0"/>
    </xf>
    <xf numFmtId="169" fontId="2" fillId="0" borderId="17" xfId="0" applyNumberFormat="1" applyFont="1" applyFill="1" applyBorder="1" applyAlignment="1" applyProtection="1">
      <alignment horizontal="center" vertical="center" wrapText="1"/>
      <protection locked="0"/>
    </xf>
    <xf numFmtId="169" fontId="2" fillId="0" borderId="18" xfId="0" applyNumberFormat="1" applyFont="1" applyFill="1" applyBorder="1" applyAlignment="1" applyProtection="1">
      <alignment horizontal="center" vertical="center" wrapText="1"/>
      <protection locked="0"/>
    </xf>
    <xf numFmtId="169" fontId="1" fillId="0" borderId="17" xfId="0" applyNumberFormat="1" applyFont="1" applyFill="1" applyBorder="1" applyAlignment="1" applyProtection="1">
      <alignment horizontal="center" vertical="center" wrapText="1"/>
      <protection locked="0"/>
    </xf>
    <xf numFmtId="169" fontId="1" fillId="0" borderId="18" xfId="0" applyNumberFormat="1" applyFont="1" applyFill="1" applyBorder="1" applyAlignment="1" applyProtection="1">
      <alignment horizontal="center" vertical="center" wrapText="1"/>
      <protection locked="0"/>
    </xf>
    <xf numFmtId="0" fontId="1" fillId="5" borderId="37" xfId="0" applyFont="1" applyFill="1" applyBorder="1" applyAlignment="1">
      <alignment horizontal="center" vertical="center" wrapText="1"/>
    </xf>
    <xf numFmtId="0" fontId="1" fillId="5" borderId="22" xfId="0" applyFont="1" applyFill="1" applyBorder="1" applyAlignment="1">
      <alignment horizontal="center" vertical="center" wrapText="1"/>
    </xf>
    <xf numFmtId="167" fontId="1" fillId="2" borderId="19" xfId="0" applyNumberFormat="1" applyFont="1" applyFill="1" applyBorder="1" applyAlignment="1" applyProtection="1">
      <alignment horizontal="center"/>
      <protection locked="0"/>
    </xf>
    <xf numFmtId="167" fontId="1" fillId="2" borderId="20" xfId="0" applyNumberFormat="1" applyFont="1" applyFill="1" applyBorder="1" applyAlignment="1" applyProtection="1">
      <alignment horizontal="center"/>
      <protection locked="0"/>
    </xf>
    <xf numFmtId="167" fontId="1" fillId="0" borderId="20" xfId="0" applyNumberFormat="1" applyFont="1" applyFill="1" applyBorder="1" applyAlignment="1" applyProtection="1">
      <alignment horizontal="center"/>
      <protection locked="0"/>
    </xf>
    <xf numFmtId="3" fontId="1" fillId="2" borderId="26" xfId="0" applyNumberFormat="1" applyFont="1" applyFill="1" applyBorder="1" applyAlignment="1" applyProtection="1">
      <alignment horizontal="center"/>
      <protection locked="0"/>
    </xf>
    <xf numFmtId="3" fontId="1" fillId="2" borderId="75" xfId="0" applyNumberFormat="1" applyFont="1" applyFill="1" applyBorder="1" applyAlignment="1" applyProtection="1">
      <alignment horizontal="center"/>
      <protection locked="0"/>
    </xf>
    <xf numFmtId="3" fontId="1" fillId="2" borderId="42" xfId="0" applyNumberFormat="1" applyFont="1" applyFill="1" applyBorder="1" applyAlignment="1" applyProtection="1">
      <alignment horizontal="center"/>
      <protection locked="0"/>
    </xf>
    <xf numFmtId="0" fontId="1" fillId="0" borderId="58" xfId="0" applyFont="1" applyFill="1" applyBorder="1" applyAlignment="1" applyProtection="1">
      <alignment horizontal="center" vertical="center" wrapText="1"/>
      <protection locked="0"/>
    </xf>
    <xf numFmtId="167" fontId="1" fillId="5" borderId="45" xfId="0" applyNumberFormat="1" applyFont="1" applyFill="1" applyBorder="1" applyAlignment="1">
      <alignment horizontal="center" vertical="center"/>
    </xf>
    <xf numFmtId="1" fontId="1" fillId="0" borderId="71" xfId="0" applyNumberFormat="1" applyFont="1" applyFill="1" applyBorder="1" applyAlignment="1" applyProtection="1">
      <alignment horizontal="center" vertical="center"/>
      <protection locked="0"/>
    </xf>
    <xf numFmtId="1" fontId="1" fillId="0" borderId="30" xfId="0" applyNumberFormat="1" applyFont="1" applyFill="1" applyBorder="1" applyAlignment="1" applyProtection="1">
      <alignment horizontal="center" vertical="center"/>
      <protection locked="0"/>
    </xf>
    <xf numFmtId="167" fontId="1" fillId="5" borderId="52" xfId="0" applyNumberFormat="1" applyFont="1" applyFill="1" applyBorder="1" applyAlignment="1">
      <alignment horizontal="center" vertical="center"/>
    </xf>
    <xf numFmtId="1" fontId="1" fillId="0" borderId="87" xfId="0" applyNumberFormat="1" applyFont="1" applyFill="1" applyBorder="1" applyAlignment="1" applyProtection="1">
      <alignment horizontal="center" vertical="center"/>
      <protection locked="0"/>
    </xf>
    <xf numFmtId="169" fontId="2" fillId="0" borderId="38" xfId="0" applyNumberFormat="1" applyFont="1" applyFill="1" applyBorder="1" applyAlignment="1" applyProtection="1">
      <alignment horizontal="center" vertical="center" wrapText="1"/>
    </xf>
    <xf numFmtId="169" fontId="1" fillId="0" borderId="38" xfId="0" applyNumberFormat="1" applyFont="1" applyFill="1" applyBorder="1" applyAlignment="1" applyProtection="1">
      <alignment horizontal="center" vertical="center" wrapText="1"/>
    </xf>
    <xf numFmtId="1" fontId="1" fillId="5" borderId="65" xfId="0" applyNumberFormat="1" applyFont="1" applyFill="1" applyBorder="1" applyAlignment="1" applyProtection="1">
      <alignment horizontal="center" vertical="center"/>
    </xf>
    <xf numFmtId="1" fontId="1" fillId="0" borderId="88" xfId="0" applyNumberFormat="1" applyFont="1" applyFill="1" applyBorder="1" applyAlignment="1" applyProtection="1">
      <alignment horizontal="center" vertical="center"/>
      <protection locked="0"/>
    </xf>
    <xf numFmtId="169" fontId="2" fillId="0" borderId="17" xfId="0" applyNumberFormat="1" applyFont="1" applyFill="1" applyBorder="1" applyAlignment="1" applyProtection="1">
      <alignment horizontal="center" vertical="center" wrapText="1"/>
    </xf>
    <xf numFmtId="169" fontId="2" fillId="0" borderId="18" xfId="0" applyNumberFormat="1" applyFont="1" applyFill="1" applyBorder="1" applyAlignment="1" applyProtection="1">
      <alignment horizontal="center" vertical="center" wrapText="1"/>
    </xf>
    <xf numFmtId="169" fontId="1" fillId="0" borderId="17" xfId="0" applyNumberFormat="1" applyFont="1" applyFill="1" applyBorder="1" applyAlignment="1" applyProtection="1">
      <alignment horizontal="center" vertical="center" wrapText="1"/>
    </xf>
    <xf numFmtId="169" fontId="1" fillId="0" borderId="18" xfId="0" applyNumberFormat="1" applyFont="1" applyFill="1" applyBorder="1" applyAlignment="1" applyProtection="1">
      <alignment horizontal="center" vertical="center" wrapText="1"/>
    </xf>
    <xf numFmtId="1" fontId="1" fillId="5" borderId="53" xfId="0" applyNumberFormat="1" applyFont="1" applyFill="1" applyBorder="1" applyAlignment="1" applyProtection="1">
      <alignment horizontal="center" vertical="center"/>
    </xf>
    <xf numFmtId="1" fontId="1" fillId="0" borderId="74" xfId="0" applyNumberFormat="1" applyFont="1" applyFill="1" applyBorder="1" applyAlignment="1" applyProtection="1">
      <alignment horizontal="center" vertical="center"/>
      <protection locked="0"/>
    </xf>
    <xf numFmtId="167" fontId="1" fillId="0" borderId="19" xfId="0" applyNumberFormat="1" applyFont="1" applyFill="1" applyBorder="1" applyAlignment="1" applyProtection="1">
      <alignment horizontal="center"/>
      <protection locked="0"/>
    </xf>
    <xf numFmtId="1" fontId="1" fillId="0" borderId="87" xfId="0" applyNumberFormat="1" applyFont="1" applyFill="1" applyBorder="1" applyAlignment="1" applyProtection="1">
      <alignment horizontal="center"/>
      <protection locked="0"/>
    </xf>
    <xf numFmtId="0" fontId="2" fillId="5" borderId="15" xfId="0" applyFont="1" applyFill="1" applyBorder="1" applyAlignment="1" applyProtection="1">
      <alignment horizontal="center"/>
    </xf>
    <xf numFmtId="0" fontId="6" fillId="9" borderId="0" xfId="0" applyFont="1" applyFill="1" applyProtection="1"/>
    <xf numFmtId="0" fontId="2" fillId="5" borderId="16" xfId="0" applyFont="1" applyFill="1" applyBorder="1" applyAlignment="1" applyProtection="1">
      <alignment horizontal="center" vertical="center" wrapText="1"/>
    </xf>
    <xf numFmtId="169" fontId="1" fillId="5" borderId="1" xfId="0" applyNumberFormat="1" applyFont="1" applyFill="1" applyBorder="1" applyAlignment="1" applyProtection="1">
      <alignment horizontal="center" wrapText="1"/>
    </xf>
    <xf numFmtId="3" fontId="1" fillId="5" borderId="18" xfId="0" applyNumberFormat="1" applyFont="1" applyFill="1" applyBorder="1" applyAlignment="1">
      <alignment horizontal="center"/>
    </xf>
    <xf numFmtId="0" fontId="0" fillId="2" borderId="0" xfId="0" applyNumberFormat="1" applyFill="1" applyProtection="1">
      <protection locked="0"/>
    </xf>
    <xf numFmtId="0" fontId="0" fillId="0" borderId="0" xfId="0" applyAlignment="1">
      <alignment horizontal="center"/>
    </xf>
    <xf numFmtId="3" fontId="1" fillId="0" borderId="24" xfId="0" applyNumberFormat="1" applyFont="1" applyFill="1" applyBorder="1" applyAlignment="1" applyProtection="1">
      <alignment horizontal="center"/>
      <protection locked="0"/>
    </xf>
    <xf numFmtId="0" fontId="1" fillId="0" borderId="46" xfId="0" applyFont="1" applyFill="1" applyBorder="1" applyAlignment="1" applyProtection="1">
      <alignment horizontal="center" vertical="center"/>
      <protection locked="0"/>
    </xf>
    <xf numFmtId="0" fontId="2" fillId="10" borderId="1" xfId="0" applyFont="1" applyFill="1" applyBorder="1" applyAlignment="1" applyProtection="1">
      <alignment horizontal="center"/>
    </xf>
    <xf numFmtId="0" fontId="2" fillId="10" borderId="1" xfId="0" applyFont="1" applyFill="1" applyBorder="1" applyAlignment="1" applyProtection="1">
      <alignment horizontal="centerContinuous"/>
    </xf>
    <xf numFmtId="0" fontId="1" fillId="10" borderId="1" xfId="0" applyFont="1" applyFill="1" applyBorder="1" applyAlignment="1" applyProtection="1">
      <alignment horizontal="center"/>
    </xf>
    <xf numFmtId="0" fontId="1" fillId="10" borderId="1" xfId="0" applyFont="1" applyFill="1" applyBorder="1" applyAlignment="1" applyProtection="1">
      <alignment horizontal="centerContinuous"/>
    </xf>
    <xf numFmtId="169" fontId="1" fillId="10" borderId="1" xfId="0" applyNumberFormat="1" applyFont="1" applyFill="1" applyBorder="1" applyAlignment="1" applyProtection="1">
      <alignment horizontal="center"/>
    </xf>
    <xf numFmtId="169" fontId="8" fillId="10" borderId="0" xfId="0" applyNumberFormat="1" applyFont="1" applyFill="1" applyAlignment="1" applyProtection="1">
      <alignment horizontal="center"/>
    </xf>
    <xf numFmtId="0" fontId="6" fillId="2" borderId="0" xfId="0" applyFont="1" applyFill="1" applyAlignment="1">
      <alignment horizontal="center"/>
    </xf>
    <xf numFmtId="0" fontId="6" fillId="0" borderId="0" xfId="0" applyFont="1" applyFill="1" applyAlignment="1">
      <alignment horizontal="center"/>
    </xf>
    <xf numFmtId="0" fontId="6" fillId="0" borderId="0" xfId="0" applyFont="1" applyAlignment="1">
      <alignment horizontal="center"/>
    </xf>
    <xf numFmtId="0" fontId="1" fillId="5" borderId="24" xfId="0" applyFont="1" applyFill="1" applyBorder="1" applyAlignment="1" applyProtection="1">
      <alignment horizontal="left" vertical="center"/>
      <protection locked="0"/>
    </xf>
    <xf numFmtId="0" fontId="1" fillId="5" borderId="24" xfId="0" applyFont="1" applyFill="1" applyBorder="1" applyAlignment="1" applyProtection="1">
      <alignment horizontal="left" vertical="center"/>
    </xf>
    <xf numFmtId="0" fontId="1" fillId="5" borderId="46" xfId="0" applyFont="1" applyFill="1" applyBorder="1" applyAlignment="1" applyProtection="1">
      <alignment horizontal="left" vertical="center"/>
    </xf>
    <xf numFmtId="0" fontId="0" fillId="0" borderId="44" xfId="0" applyBorder="1" applyAlignment="1" applyProtection="1">
      <alignment horizontal="center" vertical="center" wrapText="1"/>
      <protection locked="0"/>
    </xf>
    <xf numFmtId="0" fontId="0" fillId="0" borderId="73" xfId="0"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0" fontId="12" fillId="0" borderId="44" xfId="0" applyFont="1" applyBorder="1" applyAlignment="1">
      <alignment horizontal="center" vertical="center" wrapText="1"/>
    </xf>
    <xf numFmtId="0" fontId="1" fillId="2" borderId="43" xfId="0" applyFont="1" applyFill="1" applyBorder="1" applyAlignment="1" applyProtection="1">
      <alignment horizontal="center" vertical="center"/>
      <protection locked="0"/>
    </xf>
    <xf numFmtId="168" fontId="1" fillId="2" borderId="45" xfId="0" applyNumberFormat="1" applyFont="1" applyFill="1" applyBorder="1" applyAlignment="1" applyProtection="1">
      <alignment horizontal="center" vertical="center" wrapText="1"/>
      <protection locked="0"/>
    </xf>
    <xf numFmtId="168" fontId="1" fillId="5" borderId="23" xfId="0" applyNumberFormat="1" applyFont="1" applyFill="1" applyBorder="1" applyAlignment="1" applyProtection="1">
      <alignment horizontal="center" vertical="center" wrapText="1"/>
    </xf>
    <xf numFmtId="168" fontId="1" fillId="2" borderId="28" xfId="0" applyNumberFormat="1" applyFont="1" applyFill="1" applyBorder="1" applyAlignment="1" applyProtection="1">
      <alignment horizontal="center" vertical="center" wrapText="1"/>
      <protection locked="0"/>
    </xf>
    <xf numFmtId="167" fontId="1" fillId="2" borderId="23" xfId="0" applyNumberFormat="1" applyFont="1" applyFill="1" applyBorder="1" applyAlignment="1" applyProtection="1">
      <alignment horizontal="center" vertical="center"/>
      <protection locked="0"/>
    </xf>
    <xf numFmtId="167" fontId="1" fillId="2" borderId="24" xfId="0" applyNumberFormat="1" applyFont="1" applyFill="1" applyBorder="1" applyAlignment="1" applyProtection="1">
      <alignment horizontal="center" vertical="center"/>
      <protection locked="0"/>
    </xf>
    <xf numFmtId="167" fontId="1" fillId="2" borderId="28" xfId="0" applyNumberFormat="1" applyFont="1" applyFill="1" applyBorder="1" applyAlignment="1" applyProtection="1">
      <alignment horizontal="center" vertical="center"/>
      <protection locked="0"/>
    </xf>
    <xf numFmtId="3" fontId="1" fillId="2" borderId="36" xfId="0" applyNumberFormat="1" applyFont="1" applyFill="1" applyBorder="1" applyAlignment="1" applyProtection="1">
      <alignment horizontal="center" vertical="center"/>
      <protection locked="0"/>
    </xf>
    <xf numFmtId="168" fontId="1" fillId="2" borderId="65" xfId="0" applyNumberFormat="1" applyFont="1" applyFill="1" applyBorder="1" applyAlignment="1" applyProtection="1">
      <alignment horizontal="center" vertical="center" wrapText="1"/>
      <protection locked="0"/>
    </xf>
    <xf numFmtId="168" fontId="1" fillId="5" borderId="33" xfId="0" applyNumberFormat="1" applyFont="1" applyFill="1" applyBorder="1" applyAlignment="1" applyProtection="1">
      <alignment horizontal="center" vertical="center" wrapText="1"/>
    </xf>
    <xf numFmtId="168" fontId="1" fillId="2" borderId="29" xfId="0" applyNumberFormat="1" applyFont="1" applyFill="1" applyBorder="1" applyAlignment="1" applyProtection="1">
      <alignment horizontal="center" vertical="center" wrapText="1"/>
      <protection locked="0"/>
    </xf>
    <xf numFmtId="167" fontId="1" fillId="2" borderId="33" xfId="0" applyNumberFormat="1" applyFont="1" applyFill="1" applyBorder="1" applyAlignment="1" applyProtection="1">
      <alignment horizontal="center" vertical="center"/>
      <protection locked="0"/>
    </xf>
    <xf numFmtId="167" fontId="1" fillId="2" borderId="29" xfId="0" applyNumberFormat="1" applyFont="1" applyFill="1" applyBorder="1" applyAlignment="1" applyProtection="1">
      <alignment horizontal="center" vertical="center"/>
      <protection locked="0"/>
    </xf>
    <xf numFmtId="168" fontId="1" fillId="2" borderId="67" xfId="0" applyNumberFormat="1" applyFont="1" applyFill="1" applyBorder="1" applyAlignment="1" applyProtection="1">
      <alignment horizontal="center" vertical="center" wrapText="1"/>
      <protection locked="0"/>
    </xf>
    <xf numFmtId="168" fontId="1" fillId="5" borderId="48" xfId="0" applyNumberFormat="1" applyFont="1" applyFill="1" applyBorder="1" applyAlignment="1" applyProtection="1">
      <alignment horizontal="center" vertical="center" wrapText="1"/>
    </xf>
    <xf numFmtId="168" fontId="1" fillId="2" borderId="47" xfId="0" applyNumberFormat="1" applyFont="1" applyFill="1" applyBorder="1" applyAlignment="1" applyProtection="1">
      <alignment horizontal="center" vertical="center" wrapText="1"/>
      <protection locked="0"/>
    </xf>
    <xf numFmtId="167" fontId="1" fillId="2" borderId="0" xfId="0" applyNumberFormat="1" applyFont="1" applyFill="1" applyBorder="1" applyAlignment="1" applyProtection="1">
      <alignment horizontal="center" vertical="center"/>
      <protection locked="0"/>
    </xf>
    <xf numFmtId="167" fontId="1" fillId="2" borderId="1" xfId="0" applyNumberFormat="1" applyFont="1" applyFill="1" applyBorder="1" applyAlignment="1" applyProtection="1">
      <alignment horizontal="center" vertical="center"/>
      <protection locked="0"/>
    </xf>
    <xf numFmtId="167" fontId="1" fillId="2" borderId="3" xfId="0" applyNumberFormat="1" applyFont="1" applyFill="1" applyBorder="1" applyAlignment="1" applyProtection="1">
      <alignment horizontal="center" vertical="center"/>
      <protection locked="0"/>
    </xf>
    <xf numFmtId="3" fontId="1" fillId="2" borderId="18" xfId="0" applyNumberFormat="1" applyFont="1" applyFill="1" applyBorder="1" applyAlignment="1" applyProtection="1">
      <alignment horizontal="center" vertical="center"/>
      <protection locked="0"/>
    </xf>
    <xf numFmtId="3" fontId="1" fillId="0" borderId="31" xfId="0" applyNumberFormat="1" applyFont="1" applyFill="1" applyBorder="1" applyAlignment="1" applyProtection="1">
      <alignment horizontal="center" vertical="center"/>
      <protection locked="0"/>
    </xf>
    <xf numFmtId="3" fontId="1" fillId="0" borderId="32" xfId="0" applyNumberFormat="1" applyFont="1" applyFill="1" applyBorder="1" applyAlignment="1" applyProtection="1">
      <alignment horizontal="center" vertical="center"/>
      <protection locked="0"/>
    </xf>
    <xf numFmtId="0" fontId="1" fillId="5" borderId="24" xfId="0" applyFont="1" applyFill="1" applyBorder="1" applyAlignment="1" applyProtection="1">
      <alignment horizontal="left"/>
    </xf>
    <xf numFmtId="0" fontId="1" fillId="5" borderId="25" xfId="0" applyFont="1" applyFill="1" applyBorder="1" applyAlignment="1" applyProtection="1">
      <alignment horizontal="left"/>
    </xf>
    <xf numFmtId="0" fontId="1" fillId="5" borderId="46" xfId="0" applyFont="1" applyFill="1" applyBorder="1" applyAlignment="1" applyProtection="1">
      <alignment horizontal="left"/>
    </xf>
    <xf numFmtId="3" fontId="1" fillId="5" borderId="24" xfId="0" applyNumberFormat="1" applyFont="1" applyFill="1" applyBorder="1" applyAlignment="1" applyProtection="1">
      <alignment horizontal="left" vertical="center"/>
    </xf>
    <xf numFmtId="3" fontId="1" fillId="5" borderId="46" xfId="0" applyNumberFormat="1" applyFont="1" applyFill="1" applyBorder="1" applyAlignment="1" applyProtection="1">
      <alignment horizontal="left" vertical="center"/>
    </xf>
    <xf numFmtId="3" fontId="1" fillId="0" borderId="46" xfId="0" applyNumberFormat="1" applyFont="1" applyFill="1" applyBorder="1" applyAlignment="1" applyProtection="1">
      <alignment horizontal="center" vertical="center"/>
      <protection locked="0"/>
    </xf>
    <xf numFmtId="0" fontId="1" fillId="5" borderId="1" xfId="0" applyFont="1" applyFill="1" applyBorder="1" applyAlignment="1">
      <alignment horizontal="center" wrapText="1"/>
    </xf>
    <xf numFmtId="0" fontId="0" fillId="2" borderId="44" xfId="0" applyFill="1" applyBorder="1" applyAlignment="1" applyProtection="1">
      <alignment horizontal="center" wrapText="1"/>
      <protection locked="0"/>
    </xf>
    <xf numFmtId="0" fontId="0" fillId="0" borderId="44" xfId="0" applyBorder="1" applyAlignment="1" applyProtection="1">
      <alignment horizontal="center" wrapText="1"/>
      <protection locked="0"/>
    </xf>
    <xf numFmtId="0" fontId="0" fillId="0" borderId="73" xfId="0" applyBorder="1" applyAlignment="1" applyProtection="1">
      <alignment horizontal="center" wrapText="1"/>
      <protection locked="0"/>
    </xf>
    <xf numFmtId="49" fontId="1" fillId="2" borderId="52" xfId="0" applyNumberFormat="1" applyFont="1" applyFill="1" applyBorder="1" applyAlignment="1" applyProtection="1">
      <alignment horizontal="center" vertical="center"/>
      <protection locked="0"/>
    </xf>
    <xf numFmtId="49" fontId="1" fillId="0" borderId="53" xfId="0" applyNumberFormat="1" applyFont="1" applyBorder="1" applyAlignment="1" applyProtection="1">
      <alignment horizontal="center" vertical="center"/>
      <protection locked="0"/>
    </xf>
    <xf numFmtId="49" fontId="1" fillId="2" borderId="19" xfId="0" applyNumberFormat="1" applyFont="1" applyFill="1" applyBorder="1" applyAlignment="1" applyProtection="1">
      <alignment horizontal="center" vertical="center"/>
      <protection locked="0"/>
    </xf>
    <xf numFmtId="0" fontId="2" fillId="0" borderId="16" xfId="0" applyFont="1" applyBorder="1" applyAlignment="1" applyProtection="1">
      <alignment horizontal="centerContinuous" vertical="center"/>
      <protection locked="0"/>
    </xf>
    <xf numFmtId="0" fontId="2" fillId="5" borderId="16" xfId="0" applyFont="1" applyFill="1" applyBorder="1" applyAlignment="1" applyProtection="1">
      <alignment horizontal="centerContinuous" vertical="center"/>
    </xf>
    <xf numFmtId="0" fontId="13" fillId="2" borderId="0" xfId="0" applyFont="1" applyFill="1" applyAlignment="1">
      <alignment horizontal="center"/>
    </xf>
    <xf numFmtId="0" fontId="1" fillId="5" borderId="1" xfId="0" applyFont="1" applyFill="1" applyBorder="1" applyAlignment="1">
      <alignment horizontal="center" wrapText="1"/>
    </xf>
    <xf numFmtId="0" fontId="2" fillId="0" borderId="8" xfId="0" applyFont="1" applyFill="1" applyBorder="1" applyAlignment="1" applyProtection="1">
      <alignment horizontal="center" vertical="center" wrapText="1"/>
      <protection locked="0"/>
    </xf>
    <xf numFmtId="0" fontId="13" fillId="2" borderId="0" xfId="0" applyFont="1" applyFill="1" applyAlignment="1">
      <alignment horizontal="center"/>
    </xf>
    <xf numFmtId="0" fontId="2" fillId="0" borderId="21" xfId="0" applyFont="1" applyBorder="1" applyAlignment="1" applyProtection="1">
      <alignment horizontal="center" vertical="center" wrapText="1"/>
      <protection locked="0"/>
    </xf>
    <xf numFmtId="0" fontId="0" fillId="0" borderId="0" xfId="0" applyAlignment="1">
      <alignment horizontal="center"/>
    </xf>
    <xf numFmtId="49" fontId="1" fillId="2" borderId="53" xfId="0" applyNumberFormat="1" applyFont="1" applyFill="1" applyBorder="1" applyAlignment="1" applyProtection="1">
      <alignment horizontal="center" vertical="center"/>
      <protection locked="0"/>
    </xf>
    <xf numFmtId="49" fontId="1" fillId="2" borderId="93" xfId="0" applyNumberFormat="1" applyFont="1" applyFill="1" applyBorder="1" applyAlignment="1" applyProtection="1">
      <alignment horizontal="center" vertical="center"/>
      <protection locked="0"/>
    </xf>
    <xf numFmtId="3" fontId="1" fillId="5" borderId="8" xfId="0" applyNumberFormat="1" applyFont="1" applyFill="1" applyBorder="1" applyAlignment="1" applyProtection="1">
      <alignment horizontal="left" vertical="center"/>
    </xf>
    <xf numFmtId="168" fontId="1" fillId="2" borderId="9" xfId="0" applyNumberFormat="1" applyFont="1" applyFill="1" applyBorder="1" applyAlignment="1" applyProtection="1">
      <alignment horizontal="center" vertical="center"/>
      <protection locked="0"/>
    </xf>
    <xf numFmtId="168" fontId="1" fillId="5" borderId="9" xfId="0" applyNumberFormat="1" applyFont="1" applyFill="1" applyBorder="1" applyAlignment="1" applyProtection="1">
      <alignment horizontal="center" vertical="center"/>
    </xf>
    <xf numFmtId="3" fontId="1" fillId="0" borderId="8" xfId="0" applyNumberFormat="1" applyFont="1" applyFill="1" applyBorder="1" applyAlignment="1" applyProtection="1">
      <alignment horizontal="center" vertical="center"/>
      <protection locked="0"/>
    </xf>
    <xf numFmtId="167" fontId="1" fillId="2" borderId="8" xfId="0" applyNumberFormat="1" applyFont="1" applyFill="1" applyBorder="1" applyAlignment="1" applyProtection="1">
      <alignment horizontal="center" vertical="center"/>
      <protection locked="0"/>
    </xf>
    <xf numFmtId="0" fontId="1" fillId="0" borderId="4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4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168" fontId="1" fillId="2" borderId="45" xfId="0" applyNumberFormat="1" applyFont="1" applyFill="1" applyBorder="1" applyAlignment="1" applyProtection="1">
      <alignment horizontal="center" vertical="center"/>
      <protection locked="0"/>
    </xf>
    <xf numFmtId="168" fontId="1" fillId="2" borderId="65" xfId="0" applyNumberFormat="1" applyFont="1" applyFill="1" applyBorder="1" applyAlignment="1" applyProtection="1">
      <alignment horizontal="center" vertical="center"/>
      <protection locked="0"/>
    </xf>
    <xf numFmtId="0" fontId="12" fillId="0" borderId="2" xfId="0" applyFont="1" applyBorder="1" applyAlignment="1">
      <alignment horizontal="center" vertical="center"/>
    </xf>
    <xf numFmtId="2" fontId="6" fillId="2" borderId="0" xfId="0" quotePrefix="1" applyNumberFormat="1" applyFont="1" applyFill="1" applyAlignment="1">
      <alignment horizontal="left" vertical="center"/>
    </xf>
    <xf numFmtId="0" fontId="1" fillId="0" borderId="0" xfId="0" applyFont="1" applyFill="1" applyBorder="1" applyAlignment="1">
      <alignment horizontal="right" vertical="center"/>
    </xf>
    <xf numFmtId="0" fontId="0" fillId="0" borderId="0" xfId="0" applyBorder="1" applyAlignment="1">
      <alignment horizontal="right" vertical="center"/>
    </xf>
    <xf numFmtId="168" fontId="1" fillId="2" borderId="40" xfId="0" applyNumberFormat="1" applyFont="1" applyFill="1" applyBorder="1" applyAlignment="1" applyProtection="1">
      <alignment horizontal="center" vertical="center"/>
      <protection locked="0"/>
    </xf>
    <xf numFmtId="168" fontId="1" fillId="2" borderId="0" xfId="0" applyNumberFormat="1" applyFont="1" applyFill="1" applyBorder="1" applyAlignment="1" applyProtection="1">
      <alignment horizontal="center" vertical="center"/>
      <protection locked="0"/>
    </xf>
    <xf numFmtId="4" fontId="16" fillId="5" borderId="99" xfId="0" applyNumberFormat="1" applyFont="1" applyFill="1" applyBorder="1" applyAlignment="1">
      <alignment horizontal="center" vertical="center"/>
    </xf>
    <xf numFmtId="4" fontId="16" fillId="5" borderId="102" xfId="0" applyNumberFormat="1" applyFont="1" applyFill="1" applyBorder="1" applyAlignment="1">
      <alignment horizontal="center" vertical="center"/>
    </xf>
    <xf numFmtId="4" fontId="12" fillId="5" borderId="103" xfId="0" applyNumberFormat="1" applyFont="1" applyFill="1" applyBorder="1" applyAlignment="1">
      <alignment horizontal="center" vertical="center"/>
    </xf>
    <xf numFmtId="4" fontId="12" fillId="5" borderId="75" xfId="0" applyNumberFormat="1" applyFont="1" applyFill="1" applyBorder="1" applyAlignment="1">
      <alignment horizontal="center" vertical="center"/>
    </xf>
    <xf numFmtId="0" fontId="12" fillId="0" borderId="0" xfId="3"/>
    <xf numFmtId="0" fontId="7" fillId="0" borderId="76" xfId="3" applyFont="1" applyBorder="1" applyAlignment="1">
      <alignment horizontal="center" vertical="center"/>
    </xf>
    <xf numFmtId="0" fontId="7" fillId="0" borderId="16" xfId="3" applyFont="1" applyBorder="1" applyAlignment="1">
      <alignment horizontal="center" vertical="center"/>
    </xf>
    <xf numFmtId="0" fontId="7" fillId="0" borderId="56" xfId="3" applyFont="1" applyBorder="1" applyAlignment="1">
      <alignment horizontal="center" vertical="center"/>
    </xf>
    <xf numFmtId="0" fontId="1" fillId="0" borderId="15" xfId="3" applyFont="1" applyBorder="1" applyAlignment="1">
      <alignment horizontal="center"/>
    </xf>
    <xf numFmtId="0" fontId="2" fillId="0" borderId="16" xfId="3" applyFont="1" applyBorder="1" applyAlignment="1" applyProtection="1">
      <alignment horizontal="center" vertical="center"/>
      <protection locked="0"/>
    </xf>
    <xf numFmtId="0" fontId="12" fillId="0" borderId="70" xfId="3" applyBorder="1"/>
    <xf numFmtId="0" fontId="1" fillId="0" borderId="3" xfId="3" applyFont="1" applyBorder="1" applyAlignment="1" applyProtection="1">
      <alignment horizontal="center"/>
      <protection locked="0"/>
    </xf>
    <xf numFmtId="169" fontId="1" fillId="0" borderId="3" xfId="3" applyNumberFormat="1" applyFont="1" applyBorder="1" applyAlignment="1" applyProtection="1">
      <alignment horizontal="center"/>
      <protection locked="0"/>
    </xf>
    <xf numFmtId="0" fontId="2" fillId="0" borderId="1" xfId="3" applyFont="1" applyBorder="1" applyAlignment="1">
      <alignment horizontal="center" vertical="center" textRotation="90" wrapText="1"/>
    </xf>
    <xf numFmtId="0" fontId="1" fillId="0" borderId="2" xfId="3" applyFont="1" applyBorder="1" applyAlignment="1">
      <alignment horizontal="center"/>
    </xf>
    <xf numFmtId="0" fontId="1" fillId="5" borderId="11" xfId="3" applyFont="1" applyFill="1" applyBorder="1" applyAlignment="1">
      <alignment horizontal="center"/>
    </xf>
    <xf numFmtId="164" fontId="1" fillId="0" borderId="24" xfId="3" applyNumberFormat="1" applyFont="1" applyBorder="1" applyAlignment="1" applyProtection="1">
      <alignment horizontal="center" vertical="center"/>
      <protection locked="0"/>
    </xf>
    <xf numFmtId="164" fontId="1" fillId="5" borderId="24" xfId="3" applyNumberFormat="1" applyFont="1" applyFill="1" applyBorder="1" applyAlignment="1">
      <alignment horizontal="center" vertical="center"/>
    </xf>
    <xf numFmtId="0" fontId="1" fillId="0" borderId="24" xfId="3" applyFont="1" applyBorder="1" applyAlignment="1" applyProtection="1">
      <alignment horizontal="center" vertical="center"/>
      <protection locked="0"/>
    </xf>
    <xf numFmtId="0" fontId="1" fillId="0" borderId="24" xfId="3" applyFont="1" applyBorder="1" applyAlignment="1" applyProtection="1">
      <alignment horizontal="center" vertical="center" wrapText="1"/>
      <protection locked="0"/>
    </xf>
    <xf numFmtId="2" fontId="1" fillId="5" borderId="24" xfId="3" applyNumberFormat="1" applyFont="1" applyFill="1" applyBorder="1" applyAlignment="1">
      <alignment horizontal="center" vertical="center"/>
    </xf>
    <xf numFmtId="3" fontId="1" fillId="0" borderId="24" xfId="3" applyNumberFormat="1" applyFont="1" applyBorder="1" applyAlignment="1" applyProtection="1">
      <alignment horizontal="center" vertical="center" wrapText="1"/>
      <protection locked="0"/>
    </xf>
    <xf numFmtId="3" fontId="1" fillId="0" borderId="24" xfId="3" applyNumberFormat="1" applyFont="1" applyBorder="1" applyAlignment="1" applyProtection="1">
      <alignment horizontal="center" vertical="center"/>
      <protection locked="0"/>
    </xf>
    <xf numFmtId="167" fontId="1" fillId="5" borderId="28" xfId="3" applyNumberFormat="1" applyFont="1" applyFill="1" applyBorder="1" applyAlignment="1">
      <alignment horizontal="center" vertical="center"/>
    </xf>
    <xf numFmtId="0" fontId="12" fillId="2" borderId="36" xfId="3" applyFill="1" applyBorder="1" applyAlignment="1" applyProtection="1">
      <alignment horizontal="center" vertical="center"/>
      <protection locked="0"/>
    </xf>
    <xf numFmtId="0" fontId="12" fillId="0" borderId="0" xfId="3" applyAlignment="1">
      <alignment vertical="center"/>
    </xf>
    <xf numFmtId="164" fontId="1" fillId="0" borderId="25" xfId="3" applyNumberFormat="1" applyFont="1" applyBorder="1" applyAlignment="1" applyProtection="1">
      <alignment horizontal="center" vertical="center"/>
      <protection locked="0"/>
    </xf>
    <xf numFmtId="164" fontId="1" fillId="5" borderId="25" xfId="3" applyNumberFormat="1" applyFont="1" applyFill="1" applyBorder="1" applyAlignment="1">
      <alignment horizontal="center" vertical="center"/>
    </xf>
    <xf numFmtId="0" fontId="1" fillId="2" borderId="25" xfId="3" applyFont="1" applyFill="1" applyBorder="1" applyAlignment="1" applyProtection="1">
      <alignment horizontal="center" vertical="center"/>
      <protection locked="0"/>
    </xf>
    <xf numFmtId="0" fontId="1" fillId="2" borderId="25" xfId="3" applyFont="1" applyFill="1" applyBorder="1" applyAlignment="1" applyProtection="1">
      <alignment horizontal="center" vertical="center" wrapText="1"/>
      <protection locked="0"/>
    </xf>
    <xf numFmtId="0" fontId="1" fillId="2" borderId="33" xfId="3" applyFont="1" applyFill="1" applyBorder="1" applyAlignment="1" applyProtection="1">
      <alignment horizontal="center" vertical="center"/>
      <protection locked="0"/>
    </xf>
    <xf numFmtId="2" fontId="1" fillId="5" borderId="25" xfId="3" applyNumberFormat="1" applyFont="1" applyFill="1" applyBorder="1" applyAlignment="1">
      <alignment horizontal="center" vertical="center"/>
    </xf>
    <xf numFmtId="3" fontId="1" fillId="0" borderId="25" xfId="3" applyNumberFormat="1" applyFont="1" applyBorder="1" applyAlignment="1" applyProtection="1">
      <alignment horizontal="center" vertical="center"/>
      <protection locked="0"/>
    </xf>
    <xf numFmtId="167" fontId="1" fillId="5" borderId="29" xfId="3" applyNumberFormat="1" applyFont="1" applyFill="1" applyBorder="1" applyAlignment="1">
      <alignment horizontal="center" vertical="center"/>
    </xf>
    <xf numFmtId="3" fontId="1" fillId="2" borderId="25" xfId="3" applyNumberFormat="1" applyFont="1" applyFill="1" applyBorder="1" applyAlignment="1" applyProtection="1">
      <alignment horizontal="center" vertical="center"/>
      <protection locked="0"/>
    </xf>
    <xf numFmtId="0" fontId="12" fillId="2" borderId="44" xfId="3" applyFill="1" applyBorder="1" applyAlignment="1" applyProtection="1">
      <alignment horizontal="center" vertical="center"/>
      <protection locked="0"/>
    </xf>
    <xf numFmtId="164" fontId="1" fillId="0" borderId="8" xfId="3" applyNumberFormat="1" applyFont="1" applyBorder="1" applyAlignment="1" applyProtection="1">
      <alignment horizontal="center" vertical="center"/>
      <protection locked="0"/>
    </xf>
    <xf numFmtId="164" fontId="1" fillId="5" borderId="8" xfId="3" applyNumberFormat="1" applyFont="1" applyFill="1" applyBorder="1" applyAlignment="1">
      <alignment horizontal="center" vertical="center"/>
    </xf>
    <xf numFmtId="0" fontId="1" fillId="2" borderId="8" xfId="3" applyFont="1" applyFill="1" applyBorder="1" applyAlignment="1" applyProtection="1">
      <alignment horizontal="center" vertical="center"/>
      <protection locked="0"/>
    </xf>
    <xf numFmtId="0" fontId="1" fillId="2" borderId="8" xfId="3" applyFont="1" applyFill="1" applyBorder="1" applyAlignment="1" applyProtection="1">
      <alignment horizontal="center" vertical="center" wrapText="1"/>
      <protection locked="0"/>
    </xf>
    <xf numFmtId="0" fontId="1" fillId="2" borderId="9" xfId="3" applyFont="1" applyFill="1" applyBorder="1" applyAlignment="1" applyProtection="1">
      <alignment horizontal="center" vertical="center"/>
      <protection locked="0"/>
    </xf>
    <xf numFmtId="2" fontId="1" fillId="5" borderId="8" xfId="3" applyNumberFormat="1" applyFont="1" applyFill="1" applyBorder="1" applyAlignment="1">
      <alignment horizontal="center" vertical="center"/>
    </xf>
    <xf numFmtId="3" fontId="1" fillId="0" borderId="8" xfId="3" applyNumberFormat="1" applyFont="1" applyBorder="1" applyAlignment="1" applyProtection="1">
      <alignment horizontal="center" vertical="center"/>
      <protection locked="0"/>
    </xf>
    <xf numFmtId="1" fontId="1" fillId="5" borderId="36" xfId="3" applyNumberFormat="1" applyFont="1" applyFill="1" applyBorder="1" applyAlignment="1">
      <alignment horizontal="center" vertical="center"/>
    </xf>
    <xf numFmtId="0" fontId="12" fillId="2" borderId="0" xfId="3" applyFill="1"/>
    <xf numFmtId="3" fontId="1" fillId="0" borderId="31" xfId="3" applyNumberFormat="1" applyFont="1" applyBorder="1" applyAlignment="1" applyProtection="1">
      <alignment horizontal="center" vertical="center"/>
      <protection locked="0"/>
    </xf>
    <xf numFmtId="1" fontId="11" fillId="0" borderId="14" xfId="3" applyNumberFormat="1" applyFont="1" applyBorder="1" applyAlignment="1">
      <alignment horizontal="center" vertical="center"/>
    </xf>
    <xf numFmtId="0" fontId="22" fillId="2" borderId="0" xfId="3" applyFont="1" applyFill="1"/>
    <xf numFmtId="1" fontId="11" fillId="2" borderId="0" xfId="3" applyNumberFormat="1" applyFont="1" applyFill="1" applyAlignment="1">
      <alignment horizontal="center"/>
    </xf>
    <xf numFmtId="0" fontId="1" fillId="2" borderId="0" xfId="3" applyFont="1" applyFill="1"/>
    <xf numFmtId="0" fontId="4" fillId="2" borderId="0" xfId="3" applyFont="1" applyFill="1" applyAlignment="1">
      <alignment horizontal="right"/>
    </xf>
    <xf numFmtId="0" fontId="4" fillId="0" borderId="0" xfId="3" applyFont="1"/>
    <xf numFmtId="0" fontId="4" fillId="2" borderId="0" xfId="3" applyFont="1" applyFill="1"/>
    <xf numFmtId="0" fontId="1" fillId="0" borderId="0" xfId="3" applyFont="1"/>
    <xf numFmtId="0" fontId="12" fillId="2" borderId="0" xfId="3" applyFill="1" applyProtection="1">
      <protection locked="0"/>
    </xf>
    <xf numFmtId="0" fontId="12" fillId="0" borderId="0" xfId="3" applyProtection="1">
      <protection locked="0"/>
    </xf>
    <xf numFmtId="0" fontId="5" fillId="0" borderId="0" xfId="3" applyFont="1"/>
    <xf numFmtId="0" fontId="6" fillId="0" borderId="0" xfId="3" applyFont="1"/>
    <xf numFmtId="0" fontId="6" fillId="3" borderId="0" xfId="3" applyFont="1" applyFill="1"/>
    <xf numFmtId="0" fontId="6" fillId="4" borderId="0" xfId="3" applyFont="1" applyFill="1"/>
    <xf numFmtId="0" fontId="6" fillId="5" borderId="0" xfId="3" applyFont="1" applyFill="1"/>
    <xf numFmtId="0" fontId="2" fillId="5" borderId="16" xfId="3" applyFont="1" applyFill="1" applyBorder="1" applyAlignment="1">
      <alignment horizontal="center" vertical="center" wrapText="1"/>
    </xf>
    <xf numFmtId="169" fontId="1" fillId="5" borderId="1" xfId="3" applyNumberFormat="1" applyFont="1" applyFill="1" applyBorder="1" applyAlignment="1">
      <alignment horizontal="center" wrapText="1"/>
    </xf>
    <xf numFmtId="167" fontId="1" fillId="5" borderId="61" xfId="3" applyNumberFormat="1" applyFont="1" applyFill="1" applyBorder="1" applyAlignment="1">
      <alignment horizontal="center" vertical="center"/>
    </xf>
    <xf numFmtId="1" fontId="1" fillId="5" borderId="72" xfId="3" applyNumberFormat="1" applyFont="1" applyFill="1" applyBorder="1" applyAlignment="1">
      <alignment horizontal="center" vertical="center"/>
    </xf>
    <xf numFmtId="1" fontId="1" fillId="5" borderId="44" xfId="3" applyNumberFormat="1" applyFont="1" applyFill="1" applyBorder="1" applyAlignment="1">
      <alignment horizontal="center" vertical="center"/>
    </xf>
    <xf numFmtId="167" fontId="1" fillId="5" borderId="5" xfId="3" applyNumberFormat="1" applyFont="1" applyFill="1" applyBorder="1" applyAlignment="1">
      <alignment horizontal="center" vertical="center"/>
    </xf>
    <xf numFmtId="1" fontId="1" fillId="5" borderId="20" xfId="3" applyNumberFormat="1" applyFont="1" applyFill="1" applyBorder="1" applyAlignment="1">
      <alignment horizontal="center" vertical="center"/>
    </xf>
    <xf numFmtId="49" fontId="12" fillId="0" borderId="83" xfId="0" applyNumberFormat="1" applyFont="1" applyBorder="1" applyAlignment="1" applyProtection="1">
      <alignment horizontal="center"/>
      <protection locked="0"/>
    </xf>
    <xf numFmtId="0" fontId="12" fillId="0" borderId="83" xfId="0" applyFont="1" applyBorder="1" applyAlignment="1" applyProtection="1">
      <alignment horizontal="center"/>
      <protection locked="0"/>
    </xf>
    <xf numFmtId="0" fontId="0" fillId="0" borderId="83" xfId="0" applyBorder="1" applyAlignment="1" applyProtection="1">
      <alignment horizontal="center"/>
      <protection locked="0"/>
    </xf>
    <xf numFmtId="49" fontId="0" fillId="0" borderId="83" xfId="0" applyNumberFormat="1" applyBorder="1" applyAlignment="1" applyProtection="1">
      <alignment horizontal="center"/>
      <protection locked="0"/>
    </xf>
    <xf numFmtId="0" fontId="2" fillId="5" borderId="1" xfId="0" applyFont="1" applyFill="1" applyBorder="1" applyAlignment="1" applyProtection="1">
      <alignment horizontal="center" vertical="center" wrapText="1"/>
    </xf>
    <xf numFmtId="0" fontId="2" fillId="5" borderId="3" xfId="3"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5"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8" xfId="0" applyFont="1" applyFill="1" applyBorder="1" applyAlignment="1" applyProtection="1">
      <alignment horizontal="center" vertical="center" wrapText="1"/>
      <protection locked="0"/>
    </xf>
    <xf numFmtId="0" fontId="13" fillId="2" borderId="0" xfId="0" applyFont="1" applyFill="1" applyAlignment="1">
      <alignment horizontal="center"/>
    </xf>
    <xf numFmtId="0" fontId="0" fillId="0" borderId="0" xfId="0" applyAlignment="1"/>
    <xf numFmtId="0" fontId="7" fillId="2" borderId="34" xfId="0" applyFont="1" applyFill="1" applyBorder="1" applyAlignment="1">
      <alignment horizontal="center" vertical="center"/>
    </xf>
    <xf numFmtId="0" fontId="2" fillId="0" borderId="16" xfId="0" applyFont="1" applyBorder="1" applyAlignment="1">
      <alignment horizontal="center" vertical="center" textRotation="90"/>
    </xf>
    <xf numFmtId="0" fontId="2" fillId="0" borderId="1"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8" xfId="0" applyFont="1"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3" fontId="2" fillId="0" borderId="16"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2" fillId="0" borderId="70" xfId="0" applyFont="1" applyBorder="1" applyAlignment="1">
      <alignment horizontal="center" vertical="center" wrapText="1"/>
    </xf>
    <xf numFmtId="0" fontId="2" fillId="0" borderId="18" xfId="0" applyFont="1" applyBorder="1" applyAlignment="1">
      <alignment horizontal="center" vertical="center"/>
    </xf>
    <xf numFmtId="0" fontId="2" fillId="0" borderId="22" xfId="0" applyFont="1" applyBorder="1" applyAlignment="1">
      <alignment horizontal="center" vertical="center"/>
    </xf>
    <xf numFmtId="170" fontId="1" fillId="2" borderId="96" xfId="0" applyNumberFormat="1" applyFont="1" applyFill="1" applyBorder="1" applyAlignment="1" applyProtection="1">
      <alignment horizontal="center" vertical="center"/>
      <protection locked="0"/>
    </xf>
    <xf numFmtId="170" fontId="0" fillId="0" borderId="38" xfId="0" applyNumberFormat="1" applyBorder="1" applyAlignment="1" applyProtection="1">
      <alignment horizontal="center" vertical="center"/>
      <protection locked="0"/>
    </xf>
    <xf numFmtId="170" fontId="1" fillId="2" borderId="61" xfId="0" applyNumberFormat="1" applyFont="1" applyFill="1" applyBorder="1" applyAlignment="1" applyProtection="1">
      <alignment horizontal="center" vertical="center"/>
      <protection locked="0"/>
    </xf>
    <xf numFmtId="170" fontId="0" fillId="0" borderId="3" xfId="0" applyNumberFormat="1" applyBorder="1" applyAlignment="1" applyProtection="1">
      <alignment horizontal="center" vertical="center"/>
      <protection locked="0"/>
    </xf>
    <xf numFmtId="3" fontId="2" fillId="0" borderId="16" xfId="0" applyNumberFormat="1" applyFont="1" applyBorder="1" applyAlignment="1">
      <alignment horizontal="center" vertical="center"/>
    </xf>
    <xf numFmtId="0" fontId="0" fillId="0" borderId="1" xfId="0" applyBorder="1" applyAlignment="1">
      <alignment horizontal="center" vertical="center"/>
    </xf>
    <xf numFmtId="3" fontId="1" fillId="0" borderId="10" xfId="0" applyNumberFormat="1"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3" fontId="1" fillId="2" borderId="72" xfId="0" applyNumberFormat="1" applyFont="1" applyFill="1" applyBorder="1" applyAlignment="1" applyProtection="1">
      <alignment horizontal="center" vertical="center" wrapText="1"/>
      <protection locked="0"/>
    </xf>
    <xf numFmtId="0" fontId="0" fillId="0" borderId="18" xfId="0" applyBorder="1" applyAlignment="1">
      <alignment horizontal="center" vertical="center" wrapText="1"/>
    </xf>
    <xf numFmtId="0" fontId="2" fillId="0" borderId="76" xfId="0" applyFont="1" applyBorder="1" applyAlignment="1">
      <alignment horizontal="center" vertical="center" textRotation="90"/>
    </xf>
    <xf numFmtId="0" fontId="2" fillId="0" borderId="69" xfId="0" applyFont="1" applyBorder="1" applyAlignment="1">
      <alignment horizontal="center" vertical="center" textRotation="90"/>
    </xf>
    <xf numFmtId="0" fontId="2" fillId="0" borderId="77" xfId="0" applyFont="1" applyBorder="1" applyAlignment="1">
      <alignment horizontal="center" vertical="center" textRotation="90"/>
    </xf>
    <xf numFmtId="0" fontId="0" fillId="0" borderId="56" xfId="0" applyBorder="1" applyAlignment="1">
      <alignment horizontal="center" vertical="center" wrapText="1"/>
    </xf>
    <xf numFmtId="0" fontId="0" fillId="0" borderId="15" xfId="0" applyBorder="1" applyAlignment="1">
      <alignment horizontal="center" vertical="center" wrapText="1"/>
    </xf>
    <xf numFmtId="0" fontId="0" fillId="0" borderId="38"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49" fontId="1" fillId="2" borderId="95"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49" fontId="1" fillId="2" borderId="10" xfId="0" applyNumberFormat="1" applyFont="1" applyFill="1" applyBorder="1" applyAlignment="1" applyProtection="1">
      <alignment horizontal="center" vertical="center"/>
      <protection locked="0"/>
    </xf>
    <xf numFmtId="3" fontId="1" fillId="5" borderId="10" xfId="0" applyNumberFormat="1" applyFont="1" applyFill="1" applyBorder="1" applyAlignment="1" applyProtection="1">
      <alignment horizontal="left" vertical="center"/>
    </xf>
    <xf numFmtId="0" fontId="0" fillId="0" borderId="1" xfId="0" applyBorder="1" applyAlignment="1">
      <alignment horizontal="left" vertical="center"/>
    </xf>
    <xf numFmtId="2" fontId="1" fillId="5" borderId="10" xfId="0" applyNumberFormat="1" applyFon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 fontId="1" fillId="5" borderId="10" xfId="0" applyNumberFormat="1" applyFont="1" applyFill="1" applyBorder="1" applyAlignment="1" applyProtection="1">
      <alignment horizontal="center" vertical="center"/>
    </xf>
    <xf numFmtId="4" fontId="0" fillId="5" borderId="1" xfId="0" applyNumberFormat="1" applyFill="1" applyBorder="1" applyAlignment="1" applyProtection="1">
      <alignment horizontal="center" vertical="center"/>
    </xf>
    <xf numFmtId="168" fontId="1" fillId="5" borderId="54" xfId="0" applyNumberFormat="1" applyFont="1" applyFill="1" applyBorder="1" applyAlignment="1" applyProtection="1">
      <alignment horizontal="center" vertical="center"/>
    </xf>
    <xf numFmtId="0" fontId="0" fillId="0" borderId="0" xfId="0" applyBorder="1" applyAlignment="1">
      <alignment horizontal="center" vertical="center"/>
    </xf>
    <xf numFmtId="168" fontId="1" fillId="5" borderId="9" xfId="0" applyNumberFormat="1" applyFont="1" applyFill="1" applyBorder="1" applyAlignment="1" applyProtection="1">
      <alignment horizontal="center" vertical="center"/>
    </xf>
    <xf numFmtId="0" fontId="0" fillId="0" borderId="6" xfId="0" applyBorder="1" applyAlignment="1">
      <alignment horizontal="center" vertical="center"/>
    </xf>
    <xf numFmtId="2" fontId="1" fillId="5" borderId="8" xfId="0" applyNumberFormat="1" applyFont="1" applyFill="1" applyBorder="1" applyAlignment="1" applyProtection="1">
      <alignment horizontal="center" vertical="center"/>
    </xf>
    <xf numFmtId="2" fontId="0" fillId="5" borderId="4" xfId="0" applyNumberFormat="1" applyFill="1" applyBorder="1" applyAlignment="1" applyProtection="1">
      <alignment horizontal="center" vertical="center"/>
    </xf>
    <xf numFmtId="3" fontId="1" fillId="0" borderId="8" xfId="0" applyNumberFormat="1"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170" fontId="1" fillId="2" borderId="7" xfId="0" applyNumberFormat="1" applyFont="1" applyFill="1" applyBorder="1" applyAlignment="1" applyProtection="1">
      <alignment horizontal="center" vertical="center"/>
      <protection locked="0"/>
    </xf>
    <xf numFmtId="170" fontId="0" fillId="0" borderId="5" xfId="0" applyNumberFormat="1" applyBorder="1" applyAlignment="1" applyProtection="1">
      <alignment horizontal="center" vertical="center"/>
      <protection locked="0"/>
    </xf>
    <xf numFmtId="4" fontId="1" fillId="5" borderId="8" xfId="0" applyNumberFormat="1" applyFont="1" applyFill="1" applyBorder="1" applyAlignment="1" applyProtection="1">
      <alignment horizontal="center" vertical="center"/>
    </xf>
    <xf numFmtId="4" fontId="0" fillId="5" borderId="4" xfId="0" applyNumberFormat="1" applyFill="1" applyBorder="1" applyAlignment="1" applyProtection="1">
      <alignment horizontal="center" vertical="center"/>
    </xf>
    <xf numFmtId="49" fontId="1" fillId="2" borderId="93" xfId="0" applyNumberFormat="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3" fontId="1" fillId="5" borderId="8" xfId="0" applyNumberFormat="1" applyFont="1" applyFill="1" applyBorder="1" applyAlignment="1" applyProtection="1">
      <alignment horizontal="left" vertical="center"/>
    </xf>
    <xf numFmtId="0" fontId="0" fillId="0" borderId="4" xfId="0" applyBorder="1" applyAlignment="1">
      <alignment horizontal="left" vertical="center"/>
    </xf>
    <xf numFmtId="170" fontId="1" fillId="2" borderId="40" xfId="0" applyNumberFormat="1" applyFont="1" applyFill="1" applyBorder="1" applyAlignment="1" applyProtection="1">
      <alignment horizontal="center" vertical="center"/>
      <protection locked="0"/>
    </xf>
    <xf numFmtId="170" fontId="0" fillId="0" borderId="39" xfId="0" applyNumberFormat="1" applyBorder="1" applyAlignment="1" applyProtection="1">
      <alignment horizontal="center" vertical="center"/>
      <protection locked="0"/>
    </xf>
    <xf numFmtId="3" fontId="1" fillId="2" borderId="101" xfId="0" applyNumberFormat="1" applyFont="1" applyFill="1" applyBorder="1" applyAlignment="1" applyProtection="1">
      <alignment horizontal="center" vertical="center" wrapText="1"/>
      <protection locked="0"/>
    </xf>
    <xf numFmtId="0" fontId="0" fillId="0" borderId="20" xfId="0" applyBorder="1" applyAlignment="1">
      <alignment horizontal="center" vertical="center" wrapText="1"/>
    </xf>
    <xf numFmtId="0" fontId="16" fillId="0" borderId="97" xfId="0" applyFont="1" applyBorder="1" applyAlignment="1">
      <alignment horizontal="right" vertical="center"/>
    </xf>
    <xf numFmtId="0" fontId="16" fillId="0" borderId="98" xfId="0" applyFont="1" applyBorder="1" applyAlignment="1">
      <alignment horizontal="right" vertical="center"/>
    </xf>
    <xf numFmtId="0" fontId="16" fillId="0" borderId="100" xfId="0" applyFont="1" applyBorder="1" applyAlignment="1">
      <alignment horizontal="right" vertical="center"/>
    </xf>
    <xf numFmtId="0" fontId="0" fillId="0" borderId="22" xfId="0" applyBorder="1" applyAlignment="1">
      <alignment horizontal="center" vertical="center" wrapText="1"/>
    </xf>
    <xf numFmtId="0" fontId="2" fillId="5" borderId="58" xfId="0" applyFont="1" applyFill="1" applyBorder="1" applyAlignment="1" applyProtection="1">
      <alignment horizontal="center" vertical="center" wrapText="1"/>
      <protection locked="0"/>
    </xf>
    <xf numFmtId="0" fontId="0" fillId="5" borderId="56" xfId="0" applyFill="1" applyBorder="1" applyAlignment="1" applyProtection="1">
      <alignment horizontal="center" vertical="center" wrapText="1"/>
      <protection locked="0"/>
    </xf>
    <xf numFmtId="0" fontId="0" fillId="5" borderId="15" xfId="0" applyFill="1" applyBorder="1" applyAlignment="1" applyProtection="1">
      <alignment horizontal="center" vertical="center" wrapText="1"/>
      <protection locked="0"/>
    </xf>
    <xf numFmtId="0" fontId="0" fillId="5" borderId="38" xfId="0" applyFill="1" applyBorder="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protection locked="0"/>
    </xf>
    <xf numFmtId="0" fontId="0" fillId="5" borderId="21" xfId="0"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2" fillId="0" borderId="70" xfId="0" applyFont="1" applyBorder="1" applyAlignment="1">
      <alignment horizontal="center" vertical="center"/>
    </xf>
    <xf numFmtId="0" fontId="12" fillId="0" borderId="68" xfId="0" applyFont="1" applyBorder="1" applyAlignment="1">
      <alignment horizontal="right" vertical="center"/>
    </xf>
    <xf numFmtId="0" fontId="12" fillId="0" borderId="54" xfId="0" applyFont="1" applyBorder="1" applyAlignment="1">
      <alignment horizontal="right" vertical="center"/>
    </xf>
    <xf numFmtId="0" fontId="12" fillId="0" borderId="61" xfId="0" applyFont="1" applyBorder="1" applyAlignment="1">
      <alignment horizontal="right" vertical="center"/>
    </xf>
    <xf numFmtId="0" fontId="12" fillId="0" borderId="50" xfId="0" applyFont="1" applyBorder="1" applyAlignment="1">
      <alignment horizontal="right" vertical="center"/>
    </xf>
    <xf numFmtId="0" fontId="12" fillId="0" borderId="33" xfId="0" applyFont="1" applyBorder="1" applyAlignment="1">
      <alignment horizontal="right" vertical="center"/>
    </xf>
    <xf numFmtId="0" fontId="12" fillId="0" borderId="29" xfId="0" applyFont="1" applyBorder="1" applyAlignment="1">
      <alignment horizontal="right" vertical="center"/>
    </xf>
    <xf numFmtId="0" fontId="2" fillId="5" borderId="58" xfId="0" applyFont="1" applyFill="1" applyBorder="1" applyAlignment="1" applyProtection="1">
      <alignment horizontal="center" vertical="center" wrapText="1"/>
    </xf>
    <xf numFmtId="0" fontId="0" fillId="5" borderId="56" xfId="0" applyFill="1" applyBorder="1" applyAlignment="1" applyProtection="1">
      <alignment horizontal="center" vertical="center" wrapText="1"/>
    </xf>
    <xf numFmtId="0" fontId="0" fillId="5" borderId="15" xfId="0" applyFill="1" applyBorder="1" applyAlignment="1" applyProtection="1">
      <alignment horizontal="center" vertical="center" wrapText="1"/>
    </xf>
    <xf numFmtId="0" fontId="0" fillId="5" borderId="38" xfId="0" applyFill="1" applyBorder="1" applyAlignment="1" applyProtection="1">
      <alignment horizontal="center" vertical="center" wrapText="1"/>
    </xf>
    <xf numFmtId="0" fontId="0" fillId="5" borderId="0" xfId="0" applyFill="1" applyAlignment="1" applyProtection="1">
      <alignment horizontal="center" vertical="center" wrapText="1"/>
    </xf>
    <xf numFmtId="0" fontId="0" fillId="5" borderId="3" xfId="0" applyFill="1" applyBorder="1" applyAlignment="1" applyProtection="1">
      <alignment horizontal="center" vertical="center" wrapText="1"/>
    </xf>
    <xf numFmtId="0" fontId="0" fillId="5" borderId="41" xfId="0" applyFill="1" applyBorder="1" applyAlignment="1" applyProtection="1">
      <alignment horizontal="center" vertical="center" wrapText="1"/>
    </xf>
    <xf numFmtId="0" fontId="0" fillId="5" borderId="21" xfId="0" applyFill="1" applyBorder="1" applyAlignment="1" applyProtection="1">
      <alignment horizontal="center" vertical="center" wrapText="1"/>
    </xf>
    <xf numFmtId="0" fontId="0" fillId="5" borderId="11" xfId="0" applyFill="1" applyBorder="1" applyAlignment="1" applyProtection="1">
      <alignment horizontal="center" vertical="center" wrapText="1"/>
    </xf>
    <xf numFmtId="0" fontId="16" fillId="0" borderId="12" xfId="0" applyFont="1" applyBorder="1" applyAlignment="1">
      <alignment horizontal="right" vertical="center"/>
    </xf>
    <xf numFmtId="0" fontId="16" fillId="0" borderId="34" xfId="0" applyFont="1" applyBorder="1" applyAlignment="1">
      <alignment horizontal="right" vertical="center"/>
    </xf>
    <xf numFmtId="0" fontId="16" fillId="0" borderId="35" xfId="0" applyFont="1" applyBorder="1" applyAlignment="1">
      <alignment horizontal="right" vertical="center"/>
    </xf>
    <xf numFmtId="0" fontId="1" fillId="0" borderId="43" xfId="0" applyFont="1" applyFill="1" applyBorder="1" applyAlignment="1" applyProtection="1">
      <alignment horizontal="center" vertical="center"/>
    </xf>
    <xf numFmtId="0" fontId="0" fillId="0" borderId="23" xfId="0" applyBorder="1" applyAlignment="1">
      <alignment horizontal="center" vertical="center"/>
    </xf>
    <xf numFmtId="0" fontId="1" fillId="2" borderId="54"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0" xfId="0" applyFont="1" applyFill="1" applyAlignment="1" applyProtection="1">
      <alignment horizontal="center" vertical="center"/>
    </xf>
    <xf numFmtId="0" fontId="1" fillId="0" borderId="66" xfId="0" applyFont="1" applyFill="1" applyBorder="1" applyAlignment="1" applyProtection="1">
      <alignment horizontal="right" vertical="center"/>
    </xf>
    <xf numFmtId="0" fontId="0" fillId="0" borderId="63" xfId="0" applyBorder="1" applyAlignment="1">
      <alignment horizontal="right" vertical="center"/>
    </xf>
    <xf numFmtId="0" fontId="0" fillId="0" borderId="30" xfId="0" applyBorder="1" applyAlignment="1">
      <alignment horizontal="right" vertical="center"/>
    </xf>
    <xf numFmtId="0" fontId="2" fillId="0" borderId="57" xfId="0" applyFont="1" applyFill="1" applyBorder="1" applyAlignment="1" applyProtection="1">
      <alignment horizontal="center" vertical="center" textRotation="90"/>
    </xf>
    <xf numFmtId="0" fontId="2" fillId="0" borderId="17" xfId="0" applyFont="1" applyFill="1" applyBorder="1" applyAlignment="1" applyProtection="1">
      <alignment horizontal="center" vertical="center" textRotation="90"/>
    </xf>
    <xf numFmtId="0" fontId="2" fillId="0" borderId="37" xfId="0" applyFont="1" applyFill="1" applyBorder="1" applyAlignment="1" applyProtection="1">
      <alignment horizontal="center" vertical="center" textRotation="90"/>
    </xf>
    <xf numFmtId="0" fontId="2" fillId="0" borderId="16" xfId="0" applyFont="1" applyFill="1" applyBorder="1" applyAlignment="1" applyProtection="1">
      <alignment horizontal="center" vertical="center" textRotation="90"/>
    </xf>
    <xf numFmtId="0" fontId="2" fillId="0" borderId="1" xfId="0" applyFont="1" applyFill="1" applyBorder="1" applyAlignment="1" applyProtection="1">
      <alignment horizontal="center" vertical="center" textRotation="90"/>
    </xf>
    <xf numFmtId="0" fontId="2" fillId="0" borderId="2" xfId="0" applyFont="1" applyFill="1" applyBorder="1" applyAlignment="1" applyProtection="1">
      <alignment horizontal="center" vertical="center" textRotation="90"/>
    </xf>
    <xf numFmtId="0" fontId="2" fillId="0" borderId="16"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5" borderId="56"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2" fillId="5" borderId="38"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5" borderId="4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11" xfId="0" applyFont="1" applyFill="1" applyBorder="1" applyAlignment="1" applyProtection="1">
      <alignment horizontal="center" vertical="center" wrapText="1"/>
    </xf>
    <xf numFmtId="0" fontId="2" fillId="0" borderId="70"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xf>
    <xf numFmtId="0" fontId="1" fillId="2" borderId="68" xfId="0" applyFont="1" applyFill="1" applyBorder="1" applyAlignment="1" applyProtection="1">
      <alignment horizontal="center" vertical="center"/>
    </xf>
    <xf numFmtId="0" fontId="1" fillId="2" borderId="69" xfId="0" applyFont="1" applyFill="1" applyBorder="1" applyAlignment="1" applyProtection="1">
      <alignment horizontal="center" vertical="center"/>
    </xf>
    <xf numFmtId="0" fontId="1" fillId="0" borderId="63" xfId="0" applyFont="1" applyFill="1" applyBorder="1" applyAlignment="1" applyProtection="1">
      <alignment horizontal="right" vertical="center"/>
    </xf>
    <xf numFmtId="0" fontId="1" fillId="0" borderId="30" xfId="0" applyFont="1" applyFill="1" applyBorder="1" applyAlignment="1" applyProtection="1">
      <alignment horizontal="right" vertical="center"/>
    </xf>
    <xf numFmtId="0" fontId="7" fillId="2" borderId="34" xfId="0" applyFont="1" applyFill="1" applyBorder="1" applyAlignment="1" applyProtection="1">
      <alignment horizontal="center" vertical="center"/>
    </xf>
    <xf numFmtId="0" fontId="0" fillId="5" borderId="56" xfId="0" applyFill="1" applyBorder="1" applyAlignment="1" applyProtection="1">
      <alignment horizontal="center" vertical="center"/>
    </xf>
    <xf numFmtId="0" fontId="0" fillId="5" borderId="0" xfId="0" applyFill="1" applyAlignment="1" applyProtection="1">
      <alignment horizontal="center" vertical="center"/>
    </xf>
    <xf numFmtId="0" fontId="0" fillId="5" borderId="21" xfId="0" applyFill="1" applyBorder="1" applyAlignment="1" applyProtection="1">
      <alignment horizontal="center" vertical="center"/>
    </xf>
    <xf numFmtId="0" fontId="14" fillId="2" borderId="0" xfId="0" applyFont="1" applyFill="1" applyAlignment="1" applyProtection="1">
      <alignment horizontal="center"/>
    </xf>
    <xf numFmtId="0" fontId="2" fillId="0" borderId="76" xfId="0" applyFont="1" applyFill="1" applyBorder="1" applyAlignment="1" applyProtection="1">
      <alignment horizontal="center" vertical="center" textRotation="90"/>
    </xf>
    <xf numFmtId="0" fontId="16" fillId="0" borderId="69" xfId="0" applyFont="1" applyBorder="1" applyAlignment="1">
      <alignment horizontal="center" vertical="center"/>
    </xf>
    <xf numFmtId="0" fontId="16" fillId="0" borderId="77"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2" fillId="0" borderId="56" xfId="0" applyFont="1" applyFill="1" applyBorder="1" applyAlignment="1" applyProtection="1">
      <alignment horizontal="center" vertical="center" wrapText="1"/>
      <protection locked="0"/>
    </xf>
    <xf numFmtId="0" fontId="0" fillId="0" borderId="56"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5" fillId="2" borderId="0" xfId="0" applyFont="1" applyFill="1" applyAlignment="1">
      <alignment horizontal="center"/>
    </xf>
    <xf numFmtId="166" fontId="1" fillId="0" borderId="43" xfId="0" applyNumberFormat="1" applyFont="1" applyFill="1" applyBorder="1" applyAlignment="1">
      <alignment horizontal="right"/>
    </xf>
    <xf numFmtId="166" fontId="1" fillId="0" borderId="23" xfId="0" applyNumberFormat="1" applyFont="1" applyFill="1" applyBorder="1" applyAlignment="1">
      <alignment horizontal="right"/>
    </xf>
    <xf numFmtId="166" fontId="1" fillId="0" borderId="28" xfId="0" applyNumberFormat="1" applyFont="1" applyFill="1" applyBorder="1" applyAlignment="1">
      <alignment horizontal="right"/>
    </xf>
    <xf numFmtId="0" fontId="1" fillId="0" borderId="12" xfId="0" applyFont="1" applyFill="1" applyBorder="1" applyAlignment="1">
      <alignment horizontal="right"/>
    </xf>
    <xf numFmtId="0" fontId="1" fillId="0" borderId="34" xfId="0" applyFont="1" applyFill="1" applyBorder="1" applyAlignment="1">
      <alignment horizontal="right"/>
    </xf>
    <xf numFmtId="0" fontId="1" fillId="0" borderId="35" xfId="0" applyFont="1" applyFill="1" applyBorder="1" applyAlignment="1">
      <alignment horizontal="right"/>
    </xf>
    <xf numFmtId="0" fontId="2" fillId="0" borderId="70" xfId="0" applyFont="1" applyFill="1" applyBorder="1" applyAlignment="1">
      <alignment horizontal="center" vertical="center"/>
    </xf>
    <xf numFmtId="0" fontId="6" fillId="0" borderId="54" xfId="0" applyFont="1" applyFill="1" applyBorder="1" applyAlignment="1">
      <alignment horizontal="center"/>
    </xf>
    <xf numFmtId="0" fontId="6" fillId="0" borderId="0" xfId="0" applyFont="1" applyFill="1" applyBorder="1" applyAlignment="1">
      <alignment horizontal="center"/>
    </xf>
    <xf numFmtId="0" fontId="2" fillId="0" borderId="76" xfId="0" applyFont="1" applyFill="1" applyBorder="1" applyAlignment="1">
      <alignment horizontal="center" vertical="center" textRotation="90"/>
    </xf>
    <xf numFmtId="0" fontId="0" fillId="0" borderId="69" xfId="0" applyBorder="1" applyAlignment="1">
      <alignment horizontal="center" vertical="center"/>
    </xf>
    <xf numFmtId="0" fontId="0" fillId="0" borderId="77" xfId="0" applyBorder="1" applyAlignment="1">
      <alignment horizontal="center" vertical="center"/>
    </xf>
    <xf numFmtId="0" fontId="2" fillId="0" borderId="58" xfId="0" applyFont="1" applyFill="1" applyBorder="1" applyAlignment="1" applyProtection="1">
      <alignment horizontal="center" vertical="center" wrapText="1"/>
      <protection locked="0"/>
    </xf>
    <xf numFmtId="0" fontId="0" fillId="0" borderId="15" xfId="0" applyBorder="1" applyAlignment="1">
      <alignment horizontal="center" vertical="center"/>
    </xf>
    <xf numFmtId="0" fontId="0" fillId="0" borderId="38" xfId="0" applyBorder="1" applyAlignment="1">
      <alignment horizontal="center" vertical="center"/>
    </xf>
    <xf numFmtId="0" fontId="0" fillId="0" borderId="3" xfId="0" applyBorder="1" applyAlignment="1">
      <alignment horizontal="center" vertical="center"/>
    </xf>
    <xf numFmtId="0" fontId="0" fillId="0" borderId="41" xfId="0" applyBorder="1" applyAlignment="1">
      <alignment horizontal="center" vertical="center"/>
    </xf>
    <xf numFmtId="0" fontId="0" fillId="0" borderId="11" xfId="0" applyBorder="1" applyAlignment="1">
      <alignment horizontal="center" vertical="center"/>
    </xf>
    <xf numFmtId="0" fontId="2" fillId="0" borderId="16" xfId="0" applyFont="1" applyFill="1" applyBorder="1" applyAlignment="1">
      <alignment horizontal="center" vertical="center" textRotation="90" wrapText="1"/>
    </xf>
    <xf numFmtId="0" fontId="2" fillId="0" borderId="16" xfId="0" applyFont="1" applyFill="1" applyBorder="1" applyAlignment="1">
      <alignment horizontal="center" vertical="center"/>
    </xf>
    <xf numFmtId="0" fontId="2" fillId="0" borderId="16" xfId="0" applyFont="1" applyFill="1" applyBorder="1" applyAlignment="1">
      <alignment horizontal="center" vertical="center" textRotation="90"/>
    </xf>
    <xf numFmtId="0" fontId="5" fillId="0" borderId="0" xfId="0" applyFont="1" applyFill="1" applyAlignment="1">
      <alignment horizontal="center"/>
    </xf>
    <xf numFmtId="166" fontId="1" fillId="0" borderId="51" xfId="0" applyNumberFormat="1" applyFont="1" applyFill="1" applyBorder="1" applyAlignment="1">
      <alignment horizontal="right"/>
    </xf>
    <xf numFmtId="166" fontId="1" fillId="0" borderId="6" xfId="0" applyNumberFormat="1" applyFont="1" applyFill="1" applyBorder="1" applyAlignment="1">
      <alignment horizontal="right"/>
    </xf>
    <xf numFmtId="166" fontId="1" fillId="0" borderId="5" xfId="0" applyNumberFormat="1" applyFont="1" applyFill="1" applyBorder="1" applyAlignment="1">
      <alignment horizontal="right"/>
    </xf>
    <xf numFmtId="0" fontId="1" fillId="0" borderId="50" xfId="0" applyFont="1" applyFill="1" applyBorder="1" applyAlignment="1">
      <alignment horizontal="right"/>
    </xf>
    <xf numFmtId="0" fontId="1" fillId="0" borderId="33" xfId="0" applyFont="1" applyFill="1" applyBorder="1" applyAlignment="1">
      <alignment horizontal="right"/>
    </xf>
    <xf numFmtId="0" fontId="1" fillId="0" borderId="29" xfId="0" applyFont="1" applyFill="1" applyBorder="1" applyAlignment="1">
      <alignment horizontal="right"/>
    </xf>
    <xf numFmtId="0" fontId="0" fillId="5" borderId="56" xfId="0" applyFill="1" applyBorder="1" applyAlignment="1">
      <alignment horizontal="center" vertical="center"/>
    </xf>
    <xf numFmtId="0" fontId="0" fillId="5" borderId="15" xfId="0" applyFill="1" applyBorder="1" applyAlignment="1">
      <alignment horizontal="center" vertical="center"/>
    </xf>
    <xf numFmtId="0" fontId="0" fillId="5" borderId="38" xfId="0" applyFill="1" applyBorder="1" applyAlignment="1">
      <alignment horizontal="center" vertical="center"/>
    </xf>
    <xf numFmtId="0" fontId="0" fillId="5" borderId="0" xfId="0" applyFill="1" applyBorder="1" applyAlignment="1">
      <alignment horizontal="center" vertical="center"/>
    </xf>
    <xf numFmtId="0" fontId="0" fillId="5" borderId="3" xfId="0" applyFill="1" applyBorder="1" applyAlignment="1">
      <alignment horizontal="center" vertical="center"/>
    </xf>
    <xf numFmtId="0" fontId="0" fillId="5" borderId="41" xfId="0" applyFill="1" applyBorder="1" applyAlignment="1">
      <alignment horizontal="center" vertical="center"/>
    </xf>
    <xf numFmtId="0" fontId="0" fillId="5" borderId="21" xfId="0" applyFill="1" applyBorder="1" applyAlignment="1">
      <alignment horizontal="center" vertical="center"/>
    </xf>
    <xf numFmtId="0" fontId="0" fillId="5" borderId="11" xfId="0" applyFill="1" applyBorder="1" applyAlignment="1">
      <alignment horizontal="center" vertical="center"/>
    </xf>
    <xf numFmtId="0" fontId="6" fillId="0" borderId="68" xfId="0" applyFont="1" applyFill="1" applyBorder="1" applyAlignment="1">
      <alignment horizontal="center"/>
    </xf>
    <xf numFmtId="0" fontId="6" fillId="0" borderId="69" xfId="0" applyFont="1" applyFill="1" applyBorder="1" applyAlignment="1">
      <alignment horizontal="center"/>
    </xf>
    <xf numFmtId="0" fontId="0" fillId="0" borderId="34" xfId="0" applyBorder="1" applyAlignment="1">
      <alignment horizontal="center" vertical="center"/>
    </xf>
    <xf numFmtId="0" fontId="1" fillId="9" borderId="0" xfId="0" applyFont="1" applyFill="1" applyBorder="1" applyAlignment="1">
      <alignment horizontal="right" vertical="center"/>
    </xf>
    <xf numFmtId="166" fontId="1" fillId="0" borderId="51" xfId="0" applyNumberFormat="1" applyFont="1" applyFill="1" applyBorder="1" applyAlignment="1">
      <alignment horizontal="right" vertical="center"/>
    </xf>
    <xf numFmtId="166" fontId="1" fillId="0" borderId="6" xfId="0" applyNumberFormat="1" applyFont="1" applyFill="1" applyBorder="1" applyAlignment="1">
      <alignment horizontal="right" vertical="center"/>
    </xf>
    <xf numFmtId="166" fontId="1" fillId="0" borderId="5" xfId="0" applyNumberFormat="1" applyFont="1" applyFill="1" applyBorder="1" applyAlignment="1">
      <alignment horizontal="right" vertical="center"/>
    </xf>
    <xf numFmtId="166" fontId="1" fillId="9" borderId="0" xfId="0" applyNumberFormat="1" applyFont="1" applyFill="1" applyBorder="1" applyAlignment="1">
      <alignment horizontal="right" vertical="center"/>
    </xf>
    <xf numFmtId="0" fontId="6" fillId="9" borderId="0" xfId="0" applyFont="1" applyFill="1" applyBorder="1" applyAlignment="1">
      <alignment horizontal="center" vertical="center"/>
    </xf>
    <xf numFmtId="0" fontId="1" fillId="0" borderId="66" xfId="0" applyFont="1" applyFill="1" applyBorder="1" applyAlignment="1">
      <alignment horizontal="right" vertical="center"/>
    </xf>
    <xf numFmtId="0" fontId="1" fillId="0" borderId="63" xfId="0" applyFont="1" applyFill="1" applyBorder="1" applyAlignment="1">
      <alignment horizontal="right" vertical="center"/>
    </xf>
    <xf numFmtId="0" fontId="1" fillId="0" borderId="30" xfId="0" applyFont="1" applyFill="1" applyBorder="1" applyAlignment="1">
      <alignment horizontal="right" vertical="center"/>
    </xf>
    <xf numFmtId="0" fontId="6" fillId="2" borderId="54" xfId="0" applyFont="1" applyFill="1" applyBorder="1" applyAlignment="1">
      <alignment horizontal="center" vertical="center"/>
    </xf>
    <xf numFmtId="0" fontId="6" fillId="2" borderId="0" xfId="0" applyFont="1" applyFill="1" applyBorder="1" applyAlignment="1">
      <alignment horizontal="center" vertical="center"/>
    </xf>
    <xf numFmtId="0" fontId="2" fillId="9" borderId="0" xfId="0" applyFont="1" applyFill="1" applyBorder="1" applyAlignment="1">
      <alignment horizontal="center" vertical="center"/>
    </xf>
    <xf numFmtId="0" fontId="2" fillId="9" borderId="0" xfId="0" applyFont="1" applyFill="1" applyBorder="1" applyAlignment="1">
      <alignment horizontal="center" vertical="center" textRotation="90"/>
    </xf>
    <xf numFmtId="0" fontId="2" fillId="9" borderId="0" xfId="0" applyFont="1" applyFill="1" applyBorder="1" applyAlignment="1" applyProtection="1">
      <alignment horizontal="center" vertical="center" wrapText="1"/>
      <protection locked="0"/>
    </xf>
    <xf numFmtId="0" fontId="7" fillId="9"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2" xfId="0" applyFont="1" applyFill="1" applyBorder="1" applyAlignment="1">
      <alignment horizontal="center" vertical="center"/>
    </xf>
    <xf numFmtId="0" fontId="2" fillId="5" borderId="56" xfId="0" applyFont="1" applyFill="1" applyBorder="1" applyAlignment="1" applyProtection="1">
      <alignment horizontal="center" vertical="center" wrapText="1"/>
      <protection locked="0"/>
    </xf>
    <xf numFmtId="0" fontId="2" fillId="5" borderId="38"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2" fillId="5" borderId="41" xfId="0" applyFont="1" applyFill="1" applyBorder="1" applyAlignment="1" applyProtection="1">
      <alignment horizontal="center" vertical="center" wrapText="1"/>
      <protection locked="0"/>
    </xf>
    <xf numFmtId="0" fontId="2" fillId="5" borderId="2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9" xfId="0" applyFont="1" applyFill="1" applyBorder="1" applyAlignment="1">
      <alignment horizontal="center" vertical="center" textRotation="90"/>
    </xf>
    <xf numFmtId="0" fontId="2" fillId="0" borderId="77" xfId="0" applyFont="1" applyFill="1" applyBorder="1" applyAlignment="1">
      <alignment horizontal="center" vertical="center" textRotation="90"/>
    </xf>
    <xf numFmtId="0" fontId="2" fillId="0" borderId="1" xfId="0" applyFont="1" applyFill="1" applyBorder="1" applyAlignment="1">
      <alignment horizontal="center" vertical="center" textRotation="90"/>
    </xf>
    <xf numFmtId="0" fontId="2" fillId="0" borderId="2" xfId="0" applyFont="1" applyFill="1" applyBorder="1" applyAlignment="1">
      <alignment horizontal="center" vertical="center" textRotation="90"/>
    </xf>
    <xf numFmtId="0" fontId="2" fillId="0" borderId="55"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1" fontId="1" fillId="0" borderId="71" xfId="0" applyNumberFormat="1" applyFont="1" applyFill="1" applyBorder="1" applyAlignment="1" applyProtection="1">
      <alignment horizontal="center"/>
      <protection locked="0"/>
    </xf>
    <xf numFmtId="1" fontId="1" fillId="0" borderId="63" xfId="0" applyNumberFormat="1" applyFont="1" applyFill="1" applyBorder="1" applyAlignment="1" applyProtection="1">
      <alignment horizontal="center"/>
      <protection locked="0"/>
    </xf>
    <xf numFmtId="1" fontId="1" fillId="0" borderId="64" xfId="0" applyNumberFormat="1" applyFont="1" applyFill="1" applyBorder="1" applyAlignment="1" applyProtection="1">
      <alignment horizontal="center"/>
      <protection locked="0"/>
    </xf>
    <xf numFmtId="166" fontId="1" fillId="0" borderId="43" xfId="0" applyNumberFormat="1" applyFont="1" applyFill="1" applyBorder="1" applyAlignment="1">
      <alignment horizontal="right" vertical="center"/>
    </xf>
    <xf numFmtId="166" fontId="1" fillId="0" borderId="23" xfId="0" applyNumberFormat="1" applyFont="1" applyFill="1" applyBorder="1" applyAlignment="1">
      <alignment horizontal="right" vertical="center"/>
    </xf>
    <xf numFmtId="166" fontId="1" fillId="0" borderId="28" xfId="0" applyNumberFormat="1" applyFont="1" applyFill="1" applyBorder="1" applyAlignment="1">
      <alignment horizontal="right" vertical="center"/>
    </xf>
    <xf numFmtId="166" fontId="1" fillId="0" borderId="50" xfId="0" applyNumberFormat="1" applyFont="1" applyFill="1" applyBorder="1" applyAlignment="1">
      <alignment horizontal="right" vertical="center"/>
    </xf>
    <xf numFmtId="166" fontId="1" fillId="0" borderId="33" xfId="0" applyNumberFormat="1" applyFont="1" applyFill="1" applyBorder="1" applyAlignment="1">
      <alignment horizontal="right" vertical="center"/>
    </xf>
    <xf numFmtId="166" fontId="1" fillId="0" borderId="29" xfId="0" applyNumberFormat="1" applyFont="1" applyFill="1" applyBorder="1" applyAlignment="1">
      <alignment horizontal="right" vertical="center"/>
    </xf>
    <xf numFmtId="167" fontId="1" fillId="5" borderId="65" xfId="0" applyNumberFormat="1" applyFont="1" applyFill="1" applyBorder="1" applyAlignment="1">
      <alignment horizontal="center" vertical="center"/>
    </xf>
    <xf numFmtId="167" fontId="1" fillId="5" borderId="33" xfId="0" applyNumberFormat="1" applyFont="1" applyFill="1" applyBorder="1" applyAlignment="1">
      <alignment horizontal="center" vertical="center"/>
    </xf>
    <xf numFmtId="167" fontId="1" fillId="5" borderId="75"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0" fillId="0" borderId="33" xfId="0" applyBorder="1" applyAlignment="1">
      <alignment horizontal="right" vertical="center"/>
    </xf>
    <xf numFmtId="0" fontId="0" fillId="0" borderId="29" xfId="0" applyBorder="1" applyAlignment="1">
      <alignment horizontal="right" vertical="center"/>
    </xf>
    <xf numFmtId="0" fontId="0" fillId="0" borderId="33" xfId="0" applyBorder="1" applyAlignment="1">
      <alignment horizontal="center" vertical="center"/>
    </xf>
    <xf numFmtId="0" fontId="0" fillId="0" borderId="75" xfId="0" applyBorder="1" applyAlignment="1">
      <alignment horizontal="center" vertical="center"/>
    </xf>
    <xf numFmtId="0" fontId="2" fillId="5" borderId="38" xfId="0" applyFont="1" applyFill="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0" fillId="0" borderId="23" xfId="0" applyBorder="1" applyAlignment="1">
      <alignment horizontal="right" vertical="center"/>
    </xf>
    <xf numFmtId="0" fontId="0" fillId="0" borderId="28" xfId="0" applyBorder="1" applyAlignment="1">
      <alignment horizontal="right" vertical="center"/>
    </xf>
    <xf numFmtId="3" fontId="2" fillId="0" borderId="16" xfId="0" applyNumberFormat="1" applyFont="1" applyBorder="1" applyAlignment="1">
      <alignment horizontal="center" vertical="center" textRotation="90" wrapText="1"/>
    </xf>
    <xf numFmtId="0" fontId="0" fillId="0" borderId="1" xfId="0" applyBorder="1" applyAlignment="1">
      <alignment horizontal="center" vertical="center" textRotation="90" wrapText="1"/>
    </xf>
    <xf numFmtId="0" fontId="0" fillId="0" borderId="1" xfId="0" applyBorder="1" applyAlignment="1">
      <alignment horizontal="center"/>
    </xf>
    <xf numFmtId="2" fontId="2" fillId="0" borderId="16" xfId="0" applyNumberFormat="1" applyFont="1" applyBorder="1" applyAlignment="1">
      <alignment horizontal="center" vertical="center" textRotation="90" wrapText="1"/>
    </xf>
    <xf numFmtId="2" fontId="0" fillId="0" borderId="1" xfId="0" applyNumberFormat="1" applyBorder="1" applyAlignment="1">
      <alignment horizontal="center" vertical="center" textRotation="90" wrapText="1"/>
    </xf>
    <xf numFmtId="2" fontId="0" fillId="0" borderId="1" xfId="0" applyNumberFormat="1" applyBorder="1" applyAlignment="1">
      <alignment horizontal="center"/>
    </xf>
    <xf numFmtId="0" fontId="2" fillId="0" borderId="58" xfId="0" applyFont="1" applyBorder="1" applyAlignment="1" applyProtection="1">
      <alignment horizontal="center" vertical="center"/>
    </xf>
    <xf numFmtId="0" fontId="16" fillId="0" borderId="56" xfId="0" applyFont="1" applyBorder="1" applyAlignment="1" applyProtection="1">
      <alignment horizontal="center" vertical="center"/>
    </xf>
    <xf numFmtId="0" fontId="16" fillId="0" borderId="15" xfId="0" applyFont="1" applyBorder="1" applyAlignment="1" applyProtection="1">
      <alignment horizontal="center" vertical="center"/>
    </xf>
    <xf numFmtId="0" fontId="2" fillId="0" borderId="58" xfId="0" applyFont="1" applyBorder="1" applyAlignment="1" applyProtection="1">
      <alignment horizontal="center" vertical="center"/>
      <protection locked="0"/>
    </xf>
    <xf numFmtId="0" fontId="16" fillId="0" borderId="56" xfId="0" applyFont="1" applyBorder="1" applyAlignment="1">
      <alignment horizontal="center" vertical="center"/>
    </xf>
    <xf numFmtId="0" fontId="16" fillId="0" borderId="15" xfId="0" applyFont="1" applyBorder="1" applyAlignment="1">
      <alignment horizontal="center" vertical="center"/>
    </xf>
    <xf numFmtId="169" fontId="1" fillId="0" borderId="38" xfId="0" applyNumberFormat="1" applyFont="1" applyBorder="1" applyAlignment="1" applyProtection="1">
      <alignment horizontal="center" vertical="center"/>
      <protection locked="0"/>
    </xf>
    <xf numFmtId="0" fontId="4" fillId="0" borderId="1" xfId="0" applyFont="1" applyBorder="1" applyAlignment="1">
      <alignment horizontal="center" vertical="center"/>
    </xf>
    <xf numFmtId="0" fontId="2" fillId="5" borderId="3" xfId="0" applyFont="1" applyFill="1" applyBorder="1" applyAlignment="1">
      <alignment horizontal="center" vertical="center" wrapText="1"/>
    </xf>
    <xf numFmtId="0" fontId="4" fillId="0" borderId="3" xfId="0" applyFont="1" applyBorder="1" applyAlignment="1">
      <alignment horizontal="center" vertical="center"/>
    </xf>
    <xf numFmtId="0" fontId="2" fillId="5" borderId="39"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0" borderId="57" xfId="0" applyFont="1" applyBorder="1" applyAlignment="1">
      <alignment horizontal="center" vertical="center" textRotation="90"/>
    </xf>
    <xf numFmtId="0" fontId="2" fillId="0" borderId="17" xfId="0" applyFont="1" applyBorder="1" applyAlignment="1">
      <alignment horizontal="center" vertical="center" textRotation="90"/>
    </xf>
    <xf numFmtId="0" fontId="2" fillId="0" borderId="37" xfId="0" applyFont="1" applyBorder="1" applyAlignment="1">
      <alignment horizontal="center" vertical="center" textRotation="90"/>
    </xf>
    <xf numFmtId="0" fontId="2" fillId="5" borderId="15"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3" fontId="2" fillId="0" borderId="1" xfId="0" applyNumberFormat="1" applyFont="1" applyBorder="1" applyAlignment="1">
      <alignment horizontal="center" vertical="center" textRotation="90" wrapText="1"/>
    </xf>
    <xf numFmtId="2" fontId="2" fillId="0" borderId="1" xfId="0" applyNumberFormat="1" applyFont="1" applyBorder="1" applyAlignment="1">
      <alignment horizontal="center" vertical="center" textRotation="90" wrapText="1"/>
    </xf>
    <xf numFmtId="0" fontId="2" fillId="0" borderId="40"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5" borderId="40"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169" fontId="1" fillId="0" borderId="38" xfId="0" applyNumberFormat="1" applyFont="1" applyBorder="1" applyAlignment="1" applyProtection="1">
      <alignment horizontal="center" vertical="center"/>
    </xf>
    <xf numFmtId="0" fontId="0" fillId="0" borderId="0" xfId="0" applyAlignment="1" applyProtection="1">
      <alignment horizontal="center" vertical="center"/>
    </xf>
    <xf numFmtId="0" fontId="0" fillId="0" borderId="3" xfId="0" applyBorder="1" applyAlignment="1" applyProtection="1">
      <alignment horizontal="center" vertical="center"/>
    </xf>
    <xf numFmtId="0" fontId="2" fillId="0" borderId="80" xfId="0" applyFont="1" applyBorder="1" applyAlignment="1">
      <alignment horizontal="center" vertical="center" textRotation="90"/>
    </xf>
    <xf numFmtId="0" fontId="2" fillId="0" borderId="81" xfId="0" applyFont="1" applyBorder="1" applyAlignment="1">
      <alignment horizontal="center" vertical="center" textRotation="90"/>
    </xf>
    <xf numFmtId="0" fontId="2" fillId="0" borderId="82" xfId="0" applyFont="1" applyBorder="1" applyAlignment="1">
      <alignment horizontal="center" vertical="center" textRotation="90"/>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27" xfId="0" applyFont="1" applyBorder="1" applyAlignment="1">
      <alignment horizontal="center" vertical="center"/>
    </xf>
    <xf numFmtId="166" fontId="1" fillId="0" borderId="60" xfId="0" applyNumberFormat="1" applyFont="1" applyBorder="1" applyAlignment="1">
      <alignment horizontal="right"/>
    </xf>
    <xf numFmtId="166" fontId="1" fillId="0" borderId="23" xfId="0" applyNumberFormat="1" applyFont="1" applyBorder="1" applyAlignment="1">
      <alignment horizontal="right"/>
    </xf>
    <xf numFmtId="166" fontId="1" fillId="0" borderId="59" xfId="0" applyNumberFormat="1" applyFont="1" applyBorder="1" applyAlignment="1">
      <alignment horizontal="right"/>
    </xf>
    <xf numFmtId="166" fontId="1" fillId="0" borderId="6" xfId="0" applyNumberFormat="1" applyFont="1" applyBorder="1" applyAlignment="1">
      <alignment horizontal="right"/>
    </xf>
    <xf numFmtId="0" fontId="1" fillId="0" borderId="62" xfId="0" applyFont="1" applyBorder="1" applyAlignment="1">
      <alignment horizontal="right"/>
    </xf>
    <xf numFmtId="0" fontId="1" fillId="0" borderId="63" xfId="0" applyFont="1" applyBorder="1" applyAlignment="1">
      <alignment horizontal="right"/>
    </xf>
    <xf numFmtId="0" fontId="1" fillId="0" borderId="0" xfId="0" applyFont="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textRotation="90"/>
      <protection hidden="1"/>
    </xf>
    <xf numFmtId="0" fontId="0" fillId="0" borderId="0" xfId="0" applyBorder="1" applyAlignment="1" applyProtection="1">
      <alignment horizontal="right"/>
      <protection hidden="1"/>
    </xf>
    <xf numFmtId="0" fontId="9" fillId="2" borderId="0" xfId="0" applyFont="1" applyFill="1" applyBorder="1" applyAlignment="1" applyProtection="1">
      <alignment horizontal="center"/>
      <protection hidden="1"/>
    </xf>
    <xf numFmtId="0" fontId="7" fillId="2" borderId="0"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textRotation="90" wrapText="1"/>
      <protection hidden="1"/>
    </xf>
    <xf numFmtId="0" fontId="3" fillId="0" borderId="0" xfId="0" applyFont="1" applyBorder="1" applyAlignment="1" applyProtection="1">
      <alignment horizontal="center" vertical="center"/>
      <protection hidden="1"/>
    </xf>
    <xf numFmtId="166" fontId="1" fillId="0" borderId="0" xfId="0" applyNumberFormat="1" applyFont="1" applyBorder="1" applyAlignment="1" applyProtection="1">
      <alignment horizontal="right"/>
      <protection hidden="1"/>
    </xf>
    <xf numFmtId="0" fontId="0" fillId="0" borderId="0" xfId="0" applyBorder="1" applyAlignment="1" applyProtection="1">
      <alignment horizontal="center"/>
      <protection hidden="1"/>
    </xf>
    <xf numFmtId="166" fontId="1" fillId="0" borderId="0" xfId="0" applyNumberFormat="1" applyFont="1" applyBorder="1" applyAlignment="1" applyProtection="1">
      <alignment horizontal="center"/>
      <protection hidden="1"/>
    </xf>
    <xf numFmtId="0" fontId="9" fillId="0" borderId="0" xfId="0" applyFont="1" applyAlignment="1">
      <alignment horizontal="center"/>
    </xf>
    <xf numFmtId="0" fontId="1" fillId="0" borderId="50" xfId="0" applyFont="1" applyFill="1" applyBorder="1" applyAlignment="1">
      <alignment horizontal="right" vertical="center"/>
    </xf>
    <xf numFmtId="0" fontId="1" fillId="0" borderId="33"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34" xfId="0" applyFont="1" applyFill="1" applyBorder="1" applyAlignment="1">
      <alignment horizontal="right" vertical="center"/>
    </xf>
    <xf numFmtId="0" fontId="0" fillId="0" borderId="35" xfId="0" applyBorder="1" applyAlignment="1">
      <alignment horizontal="right" vertical="center"/>
    </xf>
    <xf numFmtId="0" fontId="0" fillId="0" borderId="2" xfId="0" applyBorder="1" applyAlignment="1">
      <alignment horizontal="center" vertical="center" textRotation="90" wrapText="1"/>
    </xf>
    <xf numFmtId="0" fontId="2" fillId="0" borderId="90" xfId="0" applyFont="1" applyBorder="1" applyAlignment="1" applyProtection="1">
      <alignment horizontal="center"/>
      <protection locked="0"/>
    </xf>
    <xf numFmtId="0" fontId="16" fillId="0" borderId="91" xfId="0" applyFont="1" applyBorder="1" applyAlignment="1"/>
    <xf numFmtId="0" fontId="16" fillId="0" borderId="92" xfId="0" applyFont="1" applyBorder="1" applyAlignment="1"/>
    <xf numFmtId="0" fontId="2" fillId="0" borderId="51" xfId="0" applyFont="1" applyFill="1" applyBorder="1" applyAlignment="1" applyProtection="1">
      <alignment horizontal="center" vertical="center" wrapText="1"/>
      <protection locked="0"/>
    </xf>
    <xf numFmtId="0" fontId="2" fillId="0" borderId="89"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76" xfId="0" applyFont="1" applyBorder="1" applyAlignment="1" applyProtection="1">
      <alignment horizontal="center"/>
      <protection locked="0"/>
    </xf>
    <xf numFmtId="0" fontId="16" fillId="0" borderId="56" xfId="0" applyFont="1" applyBorder="1" applyAlignment="1"/>
    <xf numFmtId="0" fontId="16" fillId="0" borderId="55" xfId="0" applyFont="1" applyBorder="1" applyAlignment="1"/>
    <xf numFmtId="0" fontId="2" fillId="0" borderId="85" xfId="0" applyFont="1" applyFill="1" applyBorder="1" applyAlignment="1" applyProtection="1">
      <alignment horizontal="center" vertical="center" wrapText="1"/>
      <protection locked="0"/>
    </xf>
    <xf numFmtId="0" fontId="2" fillId="0" borderId="86"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textRotation="90" wrapText="1"/>
    </xf>
    <xf numFmtId="0" fontId="2" fillId="0" borderId="58"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56" xfId="0" applyFont="1" applyFill="1" applyBorder="1" applyAlignment="1">
      <alignment horizontal="center"/>
    </xf>
    <xf numFmtId="0" fontId="2" fillId="0" borderId="38" xfId="0" applyFont="1" applyFill="1" applyBorder="1" applyAlignment="1">
      <alignment horizontal="center"/>
    </xf>
    <xf numFmtId="0" fontId="2" fillId="0" borderId="0" xfId="0" applyFont="1" applyFill="1" applyBorder="1" applyAlignment="1">
      <alignment horizontal="center"/>
    </xf>
    <xf numFmtId="0" fontId="2" fillId="0" borderId="3" xfId="0" applyFont="1" applyFill="1" applyBorder="1" applyAlignment="1">
      <alignment horizontal="center"/>
    </xf>
    <xf numFmtId="0" fontId="2" fillId="0" borderId="1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0" xfId="0" applyFont="1" applyAlignment="1">
      <alignment horizontal="center"/>
    </xf>
    <xf numFmtId="0" fontId="0" fillId="0" borderId="0" xfId="0" applyAlignment="1">
      <alignment horizontal="center"/>
    </xf>
    <xf numFmtId="0" fontId="10" fillId="2" borderId="0" xfId="0" applyFont="1" applyFill="1" applyAlignment="1">
      <alignment horizontal="center"/>
    </xf>
    <xf numFmtId="0" fontId="2" fillId="5" borderId="8" xfId="0" applyFont="1" applyFill="1" applyBorder="1" applyAlignment="1">
      <alignment horizontal="center" wrapText="1"/>
    </xf>
    <xf numFmtId="0" fontId="2" fillId="5" borderId="1" xfId="0" applyFont="1" applyFill="1" applyBorder="1" applyAlignment="1">
      <alignment horizontal="center" wrapText="1"/>
    </xf>
    <xf numFmtId="0" fontId="2" fillId="5" borderId="2" xfId="0" applyFont="1" applyFill="1" applyBorder="1" applyAlignment="1">
      <alignment horizontal="center" wrapText="1"/>
    </xf>
    <xf numFmtId="0" fontId="2" fillId="0" borderId="8" xfId="0" applyFont="1" applyFill="1" applyBorder="1" applyAlignment="1">
      <alignment horizontal="center" textRotation="90"/>
    </xf>
    <xf numFmtId="0" fontId="2" fillId="0" borderId="1" xfId="0" applyFont="1" applyFill="1" applyBorder="1" applyAlignment="1">
      <alignment horizontal="center" textRotation="90"/>
    </xf>
    <xf numFmtId="0" fontId="2" fillId="0" borderId="2" xfId="0" applyFont="1" applyFill="1" applyBorder="1" applyAlignment="1">
      <alignment horizontal="center" textRotation="90"/>
    </xf>
    <xf numFmtId="0" fontId="2" fillId="0" borderId="8" xfId="0"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164" fontId="1" fillId="0" borderId="66" xfId="0" applyNumberFormat="1" applyFont="1" applyFill="1" applyBorder="1" applyAlignment="1">
      <alignment horizontal="right"/>
    </xf>
    <xf numFmtId="0" fontId="0" fillId="0" borderId="63" xfId="0" applyBorder="1" applyAlignment="1">
      <alignment horizontal="right"/>
    </xf>
    <xf numFmtId="0" fontId="0" fillId="0" borderId="63" xfId="0" applyBorder="1" applyAlignment="1"/>
    <xf numFmtId="0" fontId="0" fillId="0" borderId="30" xfId="0" applyBorder="1" applyAlignment="1"/>
    <xf numFmtId="164" fontId="1" fillId="0" borderId="43" xfId="0" applyNumberFormat="1" applyFont="1" applyFill="1" applyBorder="1" applyAlignment="1">
      <alignment horizontal="right" vertical="center"/>
    </xf>
    <xf numFmtId="0" fontId="0" fillId="0" borderId="23" xfId="0" applyBorder="1" applyAlignment="1">
      <alignment vertical="center"/>
    </xf>
    <xf numFmtId="0" fontId="0" fillId="0" borderId="28" xfId="0" applyBorder="1" applyAlignment="1">
      <alignment vertical="center"/>
    </xf>
    <xf numFmtId="164" fontId="1" fillId="0" borderId="50" xfId="0" applyNumberFormat="1" applyFont="1" applyFill="1" applyBorder="1" applyAlignment="1">
      <alignment horizontal="right" vertical="center"/>
    </xf>
    <xf numFmtId="0" fontId="0" fillId="0" borderId="33" xfId="0" applyBorder="1" applyAlignment="1">
      <alignment vertical="center"/>
    </xf>
    <xf numFmtId="0" fontId="0" fillId="0" borderId="29" xfId="0" applyBorder="1" applyAlignment="1">
      <alignment vertical="center"/>
    </xf>
    <xf numFmtId="3" fontId="1" fillId="5" borderId="10" xfId="0" applyNumberFormat="1" applyFont="1" applyFill="1" applyBorder="1" applyAlignment="1">
      <alignment horizontal="center"/>
    </xf>
    <xf numFmtId="3" fontId="1" fillId="5" borderId="4" xfId="0" applyNumberFormat="1" applyFont="1" applyFill="1" applyBorder="1" applyAlignment="1">
      <alignment horizontal="center"/>
    </xf>
    <xf numFmtId="0" fontId="6" fillId="2" borderId="54" xfId="0" applyFont="1" applyFill="1" applyBorder="1" applyAlignment="1">
      <alignment horizontal="center"/>
    </xf>
    <xf numFmtId="0" fontId="6" fillId="2" borderId="0" xfId="0" applyFont="1" applyFill="1" applyBorder="1" applyAlignment="1">
      <alignment horizontal="center"/>
    </xf>
    <xf numFmtId="169" fontId="1" fillId="0" borderId="38" xfId="0" applyNumberFormat="1" applyFont="1" applyFill="1" applyBorder="1" applyAlignment="1" applyProtection="1">
      <alignment horizontal="center" wrapText="1"/>
      <protection locked="0"/>
    </xf>
    <xf numFmtId="169" fontId="1" fillId="0" borderId="0" xfId="0" applyNumberFormat="1" applyFont="1" applyFill="1" applyBorder="1" applyAlignment="1" applyProtection="1">
      <alignment horizontal="center" wrapText="1"/>
      <protection locked="0"/>
    </xf>
    <xf numFmtId="169" fontId="1" fillId="0" borderId="3" xfId="0" applyNumberFormat="1" applyFont="1" applyFill="1" applyBorder="1" applyAlignment="1" applyProtection="1">
      <alignment horizontal="center" wrapText="1"/>
      <protection locked="0"/>
    </xf>
    <xf numFmtId="0" fontId="0" fillId="0" borderId="0" xfId="0" applyBorder="1" applyAlignment="1" applyProtection="1">
      <alignment horizontal="center" vertical="center" wrapText="1"/>
      <protection locked="0"/>
    </xf>
    <xf numFmtId="3" fontId="1" fillId="5" borderId="72" xfId="0" applyNumberFormat="1" applyFont="1" applyFill="1" applyBorder="1" applyAlignment="1">
      <alignment horizontal="center"/>
    </xf>
    <xf numFmtId="3" fontId="1" fillId="5" borderId="20" xfId="0" applyNumberFormat="1" applyFont="1" applyFill="1" applyBorder="1" applyAlignment="1">
      <alignment horizontal="center"/>
    </xf>
    <xf numFmtId="0" fontId="1" fillId="5" borderId="39"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1" fillId="0" borderId="0" xfId="0" applyFont="1" applyAlignment="1">
      <alignment horizontal="center"/>
    </xf>
    <xf numFmtId="3" fontId="1" fillId="5" borderId="33" xfId="0" applyNumberFormat="1" applyFont="1" applyFill="1" applyBorder="1" applyAlignment="1">
      <alignment horizontal="center"/>
    </xf>
    <xf numFmtId="164" fontId="1" fillId="2" borderId="43" xfId="0" applyNumberFormat="1" applyFont="1" applyFill="1" applyBorder="1" applyAlignment="1">
      <alignment horizontal="right"/>
    </xf>
    <xf numFmtId="164" fontId="1" fillId="2" borderId="23" xfId="0" applyNumberFormat="1" applyFont="1" applyFill="1" applyBorder="1" applyAlignment="1">
      <alignment horizontal="right"/>
    </xf>
    <xf numFmtId="0" fontId="0" fillId="0" borderId="23" xfId="0" applyBorder="1" applyAlignment="1">
      <alignment horizontal="right"/>
    </xf>
    <xf numFmtId="169" fontId="1" fillId="5" borderId="38" xfId="0" applyNumberFormat="1" applyFont="1" applyFill="1" applyBorder="1" applyAlignment="1" applyProtection="1">
      <alignment horizontal="center" wrapText="1"/>
    </xf>
    <xf numFmtId="169" fontId="1" fillId="5" borderId="0" xfId="0" applyNumberFormat="1" applyFont="1" applyFill="1" applyBorder="1" applyAlignment="1" applyProtection="1">
      <alignment horizontal="center" wrapText="1"/>
    </xf>
    <xf numFmtId="169" fontId="1" fillId="5" borderId="3" xfId="0" applyNumberFormat="1" applyFont="1" applyFill="1" applyBorder="1" applyAlignment="1" applyProtection="1">
      <alignment horizontal="center" wrapText="1"/>
    </xf>
    <xf numFmtId="0" fontId="2" fillId="5" borderId="0"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2" fillId="0" borderId="15"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166" fontId="1" fillId="0" borderId="50" xfId="0" applyNumberFormat="1" applyFont="1" applyBorder="1" applyAlignment="1">
      <alignment horizontal="right"/>
    </xf>
    <xf numFmtId="166" fontId="1" fillId="0" borderId="33" xfId="0" applyNumberFormat="1" applyFont="1" applyBorder="1" applyAlignment="1">
      <alignment horizontal="right"/>
    </xf>
    <xf numFmtId="0" fontId="0" fillId="0" borderId="33" xfId="0" applyBorder="1" applyAlignment="1">
      <alignment horizontal="right"/>
    </xf>
    <xf numFmtId="0" fontId="1" fillId="0" borderId="66" xfId="0" applyFont="1" applyBorder="1" applyAlignment="1">
      <alignment horizontal="right"/>
    </xf>
    <xf numFmtId="0" fontId="2" fillId="0" borderId="58" xfId="0" applyFont="1" applyBorder="1" applyAlignment="1">
      <alignment horizontal="center" vertical="center" textRotation="90"/>
    </xf>
    <xf numFmtId="0" fontId="2" fillId="0" borderId="38" xfId="0" applyFont="1" applyBorder="1" applyAlignment="1">
      <alignment horizontal="center" vertical="center" textRotation="90"/>
    </xf>
    <xf numFmtId="0" fontId="2" fillId="0" borderId="41" xfId="0" applyFont="1" applyBorder="1" applyAlignment="1">
      <alignment horizontal="center" vertical="center" textRotation="90"/>
    </xf>
    <xf numFmtId="3" fontId="1" fillId="2" borderId="71" xfId="0" applyNumberFormat="1" applyFont="1" applyFill="1" applyBorder="1" applyAlignment="1" applyProtection="1">
      <alignment horizontal="center"/>
      <protection locked="0"/>
    </xf>
    <xf numFmtId="3" fontId="1" fillId="2" borderId="63" xfId="0" applyNumberFormat="1" applyFont="1" applyFill="1" applyBorder="1" applyAlignment="1" applyProtection="1">
      <alignment horizontal="center"/>
      <protection locked="0"/>
    </xf>
    <xf numFmtId="3" fontId="1" fillId="5" borderId="29" xfId="0" applyNumberFormat="1" applyFont="1" applyFill="1" applyBorder="1" applyAlignment="1">
      <alignment horizontal="center"/>
    </xf>
    <xf numFmtId="0" fontId="2" fillId="5" borderId="58" xfId="0" applyFont="1" applyFill="1" applyBorder="1" applyAlignment="1">
      <alignment horizontal="center" vertical="center" wrapText="1"/>
    </xf>
    <xf numFmtId="0" fontId="0" fillId="5" borderId="56" xfId="0" applyFill="1" applyBorder="1" applyAlignment="1">
      <alignment horizontal="center" vertical="center" wrapText="1"/>
    </xf>
    <xf numFmtId="0" fontId="0" fillId="5" borderId="0" xfId="0" applyFill="1" applyBorder="1" applyAlignment="1">
      <alignment horizontal="center" vertical="center" wrapText="1"/>
    </xf>
    <xf numFmtId="0" fontId="2" fillId="5" borderId="41" xfId="0" applyFont="1" applyFill="1" applyBorder="1" applyAlignment="1">
      <alignment horizontal="center" vertical="center" wrapText="1"/>
    </xf>
    <xf numFmtId="0" fontId="0" fillId="5" borderId="21" xfId="0" applyFill="1" applyBorder="1" applyAlignment="1">
      <alignment horizontal="center" vertical="center" wrapText="1"/>
    </xf>
    <xf numFmtId="3" fontId="1" fillId="2" borderId="30" xfId="0" applyNumberFormat="1" applyFont="1" applyFill="1" applyBorder="1" applyAlignment="1" applyProtection="1">
      <alignment horizontal="center"/>
      <protection locked="0"/>
    </xf>
    <xf numFmtId="0" fontId="1" fillId="0" borderId="66" xfId="3" applyFont="1" applyBorder="1" applyAlignment="1">
      <alignment horizontal="right"/>
    </xf>
    <xf numFmtId="0" fontId="1" fillId="0" borderId="63" xfId="3" applyFont="1" applyBorder="1" applyAlignment="1">
      <alignment horizontal="right"/>
    </xf>
    <xf numFmtId="0" fontId="1" fillId="0" borderId="30" xfId="3" applyFont="1" applyBorder="1" applyAlignment="1">
      <alignment horizontal="right"/>
    </xf>
    <xf numFmtId="0" fontId="2" fillId="0" borderId="1" xfId="3" applyFont="1" applyBorder="1" applyAlignment="1">
      <alignment horizontal="center" textRotation="90"/>
    </xf>
    <xf numFmtId="0" fontId="2" fillId="0" borderId="2" xfId="3" applyFont="1" applyBorder="1" applyAlignment="1">
      <alignment horizontal="center" textRotation="90"/>
    </xf>
    <xf numFmtId="0" fontId="2" fillId="0" borderId="1" xfId="3" applyFont="1" applyBorder="1" applyAlignment="1">
      <alignment horizontal="center" wrapText="1"/>
    </xf>
    <xf numFmtId="0" fontId="2" fillId="0" borderId="42" xfId="3" applyFont="1" applyBorder="1" applyAlignment="1">
      <alignment horizontal="center" vertical="center"/>
    </xf>
    <xf numFmtId="0" fontId="2" fillId="0" borderId="27" xfId="3" applyFont="1" applyBorder="1" applyAlignment="1">
      <alignment horizontal="center" vertical="center"/>
    </xf>
    <xf numFmtId="0" fontId="1" fillId="0" borderId="68" xfId="3" applyFont="1" applyBorder="1" applyAlignment="1">
      <alignment horizontal="right"/>
    </xf>
    <xf numFmtId="0" fontId="1" fillId="0" borderId="54" xfId="3" applyFont="1" applyBorder="1" applyAlignment="1">
      <alignment horizontal="right"/>
    </xf>
    <xf numFmtId="0" fontId="1" fillId="0" borderId="61" xfId="3" applyFont="1" applyBorder="1" applyAlignment="1">
      <alignment horizontal="right"/>
    </xf>
    <xf numFmtId="0" fontId="1" fillId="0" borderId="50" xfId="3" applyFont="1" applyBorder="1" applyAlignment="1">
      <alignment horizontal="right"/>
    </xf>
    <xf numFmtId="0" fontId="1" fillId="0" borderId="33" xfId="3" applyFont="1" applyBorder="1" applyAlignment="1">
      <alignment horizontal="right"/>
    </xf>
    <xf numFmtId="0" fontId="1" fillId="0" borderId="29" xfId="3" applyFont="1" applyBorder="1" applyAlignment="1">
      <alignment horizontal="right"/>
    </xf>
    <xf numFmtId="0" fontId="1" fillId="0" borderId="69" xfId="3" applyFont="1" applyBorder="1" applyAlignment="1">
      <alignment horizontal="right"/>
    </xf>
    <xf numFmtId="0" fontId="1" fillId="0" borderId="0" xfId="3" applyFont="1" applyAlignment="1">
      <alignment horizontal="right"/>
    </xf>
    <xf numFmtId="0" fontId="1" fillId="0" borderId="3" xfId="3" applyFont="1" applyBorder="1" applyAlignment="1">
      <alignment horizontal="right"/>
    </xf>
    <xf numFmtId="0" fontId="21" fillId="0" borderId="0" xfId="3" applyFont="1" applyAlignment="1">
      <alignment horizontal="center"/>
    </xf>
    <xf numFmtId="0" fontId="7" fillId="0" borderId="34" xfId="3" applyFont="1" applyBorder="1" applyAlignment="1">
      <alignment horizontal="center" vertical="center"/>
    </xf>
    <xf numFmtId="0" fontId="2" fillId="0" borderId="1" xfId="3" applyFont="1" applyBorder="1" applyAlignment="1">
      <alignment horizontal="center"/>
    </xf>
    <xf numFmtId="0" fontId="2" fillId="0" borderId="2" xfId="3" applyFont="1" applyBorder="1" applyAlignment="1">
      <alignment horizontal="center"/>
    </xf>
    <xf numFmtId="0" fontId="2" fillId="0" borderId="1" xfId="3" applyFont="1" applyBorder="1" applyAlignment="1">
      <alignment horizontal="center" wrapText="1" shrinkToFit="1"/>
    </xf>
    <xf numFmtId="0" fontId="2" fillId="0" borderId="2" xfId="3" applyFont="1" applyBorder="1" applyAlignment="1">
      <alignment horizontal="center" wrapText="1" shrinkToFit="1"/>
    </xf>
    <xf numFmtId="0" fontId="2" fillId="0" borderId="2" xfId="3" applyFont="1" applyBorder="1" applyAlignment="1">
      <alignment horizontal="center" wrapText="1"/>
    </xf>
    <xf numFmtId="0" fontId="2" fillId="0" borderId="38" xfId="3" applyFont="1" applyBorder="1" applyAlignment="1">
      <alignment horizontal="center"/>
    </xf>
    <xf numFmtId="0" fontId="2" fillId="0" borderId="0" xfId="3" applyFont="1" applyAlignment="1">
      <alignment horizontal="center"/>
    </xf>
    <xf numFmtId="0" fontId="2" fillId="0" borderId="3" xfId="3" applyFont="1" applyBorder="1" applyAlignment="1">
      <alignment horizontal="center"/>
    </xf>
    <xf numFmtId="0" fontId="2" fillId="0" borderId="39" xfId="3" applyFont="1" applyBorder="1" applyAlignment="1">
      <alignment horizontal="center"/>
    </xf>
    <xf numFmtId="0" fontId="2" fillId="0" borderId="6" xfId="3" applyFont="1" applyBorder="1" applyAlignment="1">
      <alignment horizontal="center"/>
    </xf>
    <xf numFmtId="0" fontId="2" fillId="0" borderId="5" xfId="3" applyFont="1" applyBorder="1" applyAlignment="1">
      <alignment horizontal="center"/>
    </xf>
    <xf numFmtId="0" fontId="1" fillId="0" borderId="43" xfId="3" applyFont="1" applyBorder="1" applyAlignment="1">
      <alignment horizontal="right"/>
    </xf>
    <xf numFmtId="0" fontId="1" fillId="0" borderId="23" xfId="3" applyFont="1" applyBorder="1" applyAlignment="1">
      <alignment horizontal="right"/>
    </xf>
    <xf numFmtId="0" fontId="1" fillId="0" borderId="28" xfId="3" applyFont="1" applyBorder="1" applyAlignment="1">
      <alignment horizontal="right"/>
    </xf>
    <xf numFmtId="0" fontId="2" fillId="0" borderId="56" xfId="0" applyFont="1" applyBorder="1" applyAlignment="1" applyProtection="1">
      <alignment horizontal="center" vertical="center" wrapText="1"/>
      <protection locked="0"/>
    </xf>
    <xf numFmtId="0" fontId="18" fillId="5" borderId="3" xfId="0" applyFont="1" applyFill="1" applyBorder="1" applyAlignment="1">
      <alignment horizontal="center" vertical="center" wrapText="1"/>
    </xf>
    <xf numFmtId="0" fontId="19" fillId="0" borderId="3" xfId="0" applyFont="1" applyBorder="1" applyAlignment="1">
      <alignment horizontal="center" vertical="center"/>
    </xf>
    <xf numFmtId="0" fontId="18" fillId="5" borderId="1" xfId="0" applyFont="1" applyFill="1" applyBorder="1" applyAlignment="1">
      <alignment horizontal="center" vertical="center" wrapText="1"/>
    </xf>
    <xf numFmtId="0" fontId="19" fillId="0" borderId="1" xfId="0" applyFont="1" applyBorder="1" applyAlignment="1">
      <alignment horizontal="center" vertical="center"/>
    </xf>
    <xf numFmtId="0" fontId="7" fillId="2" borderId="0" xfId="0" applyFont="1" applyFill="1" applyBorder="1" applyAlignment="1">
      <alignment horizontal="center" vertical="center"/>
    </xf>
    <xf numFmtId="0" fontId="1" fillId="0" borderId="94" xfId="0" applyFont="1" applyFill="1" applyBorder="1" applyAlignment="1">
      <alignment horizontal="right" vertical="center"/>
    </xf>
    <xf numFmtId="0" fontId="1" fillId="0" borderId="9" xfId="0" applyFont="1" applyFill="1"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right" vertical="center"/>
    </xf>
    <xf numFmtId="0" fontId="2" fillId="0" borderId="57" xfId="3" applyFont="1" applyBorder="1" applyAlignment="1">
      <alignment horizontal="center" textRotation="90"/>
    </xf>
    <xf numFmtId="0" fontId="2" fillId="0" borderId="17" xfId="3" applyFont="1" applyBorder="1" applyAlignment="1">
      <alignment horizontal="center" textRotation="90"/>
    </xf>
    <xf numFmtId="0" fontId="2" fillId="0" borderId="37" xfId="3" applyFont="1" applyBorder="1" applyAlignment="1">
      <alignment horizontal="center" textRotation="90"/>
    </xf>
    <xf numFmtId="0" fontId="2" fillId="0" borderId="16" xfId="3" applyFont="1" applyBorder="1" applyAlignment="1">
      <alignment horizontal="center" vertical="center" textRotation="90"/>
    </xf>
    <xf numFmtId="0" fontId="2" fillId="0" borderId="1" xfId="3" applyFont="1" applyBorder="1" applyAlignment="1">
      <alignment horizontal="center" vertical="center" textRotation="90"/>
    </xf>
    <xf numFmtId="0" fontId="2" fillId="0" borderId="2" xfId="3" applyFont="1" applyBorder="1" applyAlignment="1">
      <alignment horizontal="center" vertical="center" textRotation="90"/>
    </xf>
    <xf numFmtId="0" fontId="2" fillId="0" borderId="1" xfId="3" applyFont="1" applyBorder="1" applyAlignment="1">
      <alignment horizontal="center" vertical="center"/>
    </xf>
    <xf numFmtId="0" fontId="2" fillId="0" borderId="2" xfId="3" applyFont="1" applyBorder="1" applyAlignment="1">
      <alignment horizontal="center" vertical="center"/>
    </xf>
    <xf numFmtId="0" fontId="2" fillId="0" borderId="1" xfId="3" applyFont="1" applyBorder="1" applyAlignment="1">
      <alignment horizontal="center" vertical="center" wrapText="1" shrinkToFit="1"/>
    </xf>
    <xf numFmtId="0" fontId="2" fillId="0" borderId="2" xfId="3" applyFont="1" applyBorder="1" applyAlignment="1">
      <alignment horizontal="center" vertical="center" wrapText="1" shrinkToFit="1"/>
    </xf>
    <xf numFmtId="0" fontId="2" fillId="0" borderId="1" xfId="3" applyFont="1" applyBorder="1" applyAlignment="1">
      <alignment horizontal="center" vertical="center" wrapText="1"/>
    </xf>
    <xf numFmtId="0" fontId="2" fillId="0" borderId="2" xfId="3" applyFont="1" applyBorder="1" applyAlignment="1">
      <alignment horizontal="center" vertical="center" wrapText="1"/>
    </xf>
    <xf numFmtId="0" fontId="2" fillId="0" borderId="38" xfId="3" applyFont="1" applyBorder="1" applyAlignment="1">
      <alignment horizontal="center" vertical="center"/>
    </xf>
    <xf numFmtId="0" fontId="2" fillId="0" borderId="3" xfId="3" applyFont="1" applyBorder="1" applyAlignment="1">
      <alignment horizontal="center" vertical="center"/>
    </xf>
    <xf numFmtId="0" fontId="2" fillId="0" borderId="39" xfId="3" applyFont="1" applyBorder="1" applyAlignment="1">
      <alignment horizontal="center" vertical="center"/>
    </xf>
    <xf numFmtId="0" fontId="2" fillId="0" borderId="6" xfId="3" applyFont="1" applyBorder="1" applyAlignment="1">
      <alignment horizontal="center" vertical="center"/>
    </xf>
    <xf numFmtId="0" fontId="2" fillId="0" borderId="5" xfId="3" applyFont="1" applyBorder="1" applyAlignment="1">
      <alignment horizontal="center" vertical="center"/>
    </xf>
    <xf numFmtId="0" fontId="2" fillId="0" borderId="58"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8" xfId="3" applyFont="1" applyBorder="1" applyAlignment="1">
      <alignment horizontal="center" vertical="center"/>
    </xf>
    <xf numFmtId="0" fontId="2" fillId="0" borderId="56" xfId="3" applyFont="1" applyBorder="1" applyAlignment="1">
      <alignment horizontal="center" vertical="center"/>
    </xf>
    <xf numFmtId="0" fontId="2" fillId="0" borderId="15" xfId="3" applyFont="1" applyBorder="1" applyAlignment="1">
      <alignment horizontal="center" vertical="center"/>
    </xf>
    <xf numFmtId="0" fontId="2" fillId="0" borderId="0" xfId="3" applyFont="1" applyBorder="1" applyAlignment="1">
      <alignment horizontal="center" vertical="center"/>
    </xf>
    <xf numFmtId="0" fontId="2" fillId="0" borderId="16" xfId="3" applyFont="1" applyBorder="1" applyAlignment="1">
      <alignment horizontal="center" vertical="center" wrapText="1"/>
    </xf>
  </cellXfs>
  <cellStyles count="4">
    <cellStyle name="Currency 4" xfId="1" xr:uid="{00000000-0005-0000-0000-000000000000}"/>
    <cellStyle name="Normal" xfId="0" builtinId="0"/>
    <cellStyle name="Normal 2" xfId="3" xr:uid="{FD86825A-8750-4721-B0F4-841E0DE025AC}"/>
    <cellStyle name="Percent 4" xfId="2" xr:uid="{00000000-0005-0000-0000-000002000000}"/>
  </cellStyles>
  <dxfs count="961">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fill>
        <patternFill>
          <bgColor rgb="FFFFFF00"/>
        </patternFill>
      </fill>
    </dxf>
    <dxf>
      <numFmt numFmtId="4" formatCode="#,##0.00"/>
    </dxf>
    <dxf>
      <fill>
        <patternFill>
          <bgColor rgb="FFFFFF00"/>
        </patternFill>
      </fill>
    </dxf>
    <dxf>
      <fill>
        <patternFill>
          <bgColor theme="5" tint="0.39994506668294322"/>
        </patternFill>
      </fill>
    </dxf>
    <dxf>
      <fill>
        <patternFill patternType="none">
          <bgColor auto="1"/>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fill>
        <patternFill>
          <bgColor rgb="FFFFFF00"/>
        </patternFill>
      </fill>
    </dxf>
    <dxf>
      <numFmt numFmtId="4" formatCode="#,##0.00"/>
    </dxf>
    <dxf>
      <fill>
        <patternFill patternType="none">
          <bgColor auto="1"/>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patternType="none">
          <bgColor auto="1"/>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numFmt numFmtId="4" formatCode="#,##0.00"/>
    </dxf>
    <dxf>
      <numFmt numFmtId="4" formatCode="#,##0.00"/>
    </dxf>
    <dxf>
      <fill>
        <patternFill>
          <bgColor rgb="FFFFFF00"/>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5" tint="0.39994506668294322"/>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theme="5" tint="0.39994506668294322"/>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theme="5" tint="0.39994506668294322"/>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5" tint="0.39994506668294322"/>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patternType="none">
          <bgColor auto="1"/>
        </patternFill>
      </fill>
    </dxf>
    <dxf>
      <fill>
        <patternFill>
          <bgColor theme="5" tint="0.39994506668294322"/>
        </patternFill>
      </fill>
    </dxf>
    <dxf>
      <fill>
        <patternFill>
          <bgColor rgb="FFFFFF00"/>
        </patternFill>
      </fill>
    </dxf>
    <dxf>
      <fill>
        <patternFill>
          <bgColor indexed="9"/>
        </patternFill>
      </fill>
    </dxf>
    <dxf>
      <fill>
        <patternFill>
          <bgColor indexed="9"/>
        </patternFill>
      </fill>
    </dxf>
    <dxf>
      <fill>
        <patternFill>
          <bgColor theme="5" tint="0.39994506668294322"/>
        </patternFill>
      </fill>
    </dxf>
    <dxf>
      <fill>
        <patternFill>
          <bgColor indexed="9"/>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indexed="9"/>
        </patternFill>
      </fill>
    </dxf>
    <dxf>
      <fill>
        <patternFill>
          <bgColor indexed="9"/>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numFmt numFmtId="2" formatCode="0.00"/>
    </dxf>
    <dxf>
      <fill>
        <patternFill>
          <bgColor indexed="9"/>
        </patternFill>
      </fill>
    </dxf>
    <dxf>
      <fill>
        <patternFill>
          <bgColor theme="5" tint="0.39994506668294322"/>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indexed="9"/>
        </patternFill>
      </fill>
    </dxf>
    <dxf>
      <fill>
        <patternFill>
          <bgColor indexed="9"/>
        </patternFill>
      </fill>
    </dxf>
    <dxf>
      <numFmt numFmtId="2" formatCode="0.00"/>
    </dxf>
    <dxf>
      <numFmt numFmtId="2" formatCode="0.00"/>
    </dxf>
    <dxf>
      <numFmt numFmtId="2" formatCode="0.00"/>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patternType="none">
          <bgColor auto="1"/>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numFmt numFmtId="3" formatCode="#,##0"/>
    </dxf>
    <dxf>
      <numFmt numFmtId="4" formatCode="#,##0.00"/>
    </dxf>
    <dxf>
      <numFmt numFmtId="3" formatCode="#,##0"/>
    </dxf>
    <dxf>
      <numFmt numFmtId="3" formatCode="#,##0"/>
    </dxf>
    <dxf>
      <numFmt numFmtId="3" formatCode="#,##0"/>
    </dxf>
    <dxf>
      <numFmt numFmtId="4" formatCode="#,##0.00"/>
    </dxf>
    <dxf>
      <numFmt numFmtId="3" formatCode="#,##0"/>
    </dxf>
    <dxf>
      <numFmt numFmtId="3" formatCode="#,##0"/>
    </dxf>
    <dxf>
      <numFmt numFmtId="3" formatCode="#,##0"/>
    </dxf>
    <dxf>
      <numFmt numFmtId="3" formatCode="#,##0"/>
    </dxf>
    <dxf>
      <numFmt numFmtId="4" formatCode="#,##0.00"/>
    </dxf>
    <dxf>
      <numFmt numFmtId="3" formatCode="#,##0"/>
    </dxf>
    <dxf>
      <numFmt numFmtId="3" formatCode="#,##0"/>
    </dxf>
    <dxf>
      <fill>
        <patternFill>
          <bgColor rgb="FFFFFF00"/>
        </patternFill>
      </fill>
    </dxf>
    <dxf>
      <fill>
        <patternFill>
          <bgColor theme="5" tint="0.39994506668294322"/>
        </patternFill>
      </fill>
    </dxf>
    <dxf>
      <numFmt numFmtId="3" formatCode="#,##0"/>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patternType="none">
          <bgColor auto="1"/>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patternType="none">
          <bgColor auto="1"/>
        </patternFill>
      </fill>
    </dxf>
    <dxf>
      <numFmt numFmtId="3" formatCode="#,##0"/>
    </dxf>
    <dxf>
      <numFmt numFmtId="4" formatCode="#,##0.00"/>
    </dxf>
    <dxf>
      <numFmt numFmtId="3" formatCode="#,##0"/>
    </dxf>
    <dxf>
      <numFmt numFmtId="3" formatCode="#,##0"/>
    </dxf>
    <dxf>
      <numFmt numFmtId="3" formatCode="#,##0"/>
    </dxf>
    <dxf>
      <numFmt numFmtId="4" formatCode="#,##0.00"/>
    </dxf>
    <dxf>
      <numFmt numFmtId="3" formatCode="#,##0"/>
    </dxf>
    <dxf>
      <numFmt numFmtId="3" formatCode="#,##0"/>
    </dxf>
    <dxf>
      <numFmt numFmtId="3" formatCode="#,##0"/>
    </dxf>
    <dxf>
      <numFmt numFmtId="3" formatCode="#,##0"/>
    </dxf>
    <dxf>
      <fill>
        <patternFill>
          <bgColor rgb="FFFFFF00"/>
        </patternFill>
      </fill>
    </dxf>
    <dxf>
      <fill>
        <patternFill>
          <bgColor theme="5" tint="0.39994506668294322"/>
        </patternFill>
      </fill>
    </dxf>
    <dxf>
      <numFmt numFmtId="4" formatCode="#,##0.00"/>
    </dxf>
    <dxf>
      <numFmt numFmtId="3" formatCode="#,##0"/>
    </dxf>
    <dxf>
      <numFmt numFmtId="3" formatCode="#,##0"/>
    </dxf>
    <dxf>
      <numFmt numFmtId="3" formatCode="#,##0"/>
    </dxf>
    <dxf>
      <numFmt numFmtId="3" formatCode="#,##0"/>
    </dxf>
    <dxf>
      <numFmt numFmtId="4" formatCode="#,##0.00"/>
    </dxf>
    <dxf>
      <numFmt numFmtId="3" formatCode="#,##0"/>
    </dxf>
    <dxf>
      <numFmt numFmtId="3" formatCode="#,##0"/>
    </dxf>
    <dxf>
      <numFmt numFmtId="3" formatCode="#,##0"/>
    </dxf>
    <dxf>
      <numFmt numFmtId="4" formatCode="#,##0.00"/>
    </dxf>
    <dxf>
      <numFmt numFmtId="3" formatCode="#,##0"/>
    </dxf>
    <dxf>
      <numFmt numFmtId="3" formatCode="#,##0"/>
    </dxf>
    <dxf>
      <numFmt numFmtId="3" formatCode="#,##0"/>
    </dxf>
    <dxf>
      <numFmt numFmtId="3" formatCode="#,##0"/>
    </dxf>
    <dxf>
      <fill>
        <patternFill>
          <bgColor rgb="FFFFFF00"/>
        </patternFill>
      </fill>
    </dxf>
    <dxf>
      <fill>
        <patternFill>
          <bgColor theme="5" tint="0.39994506668294322"/>
        </patternFill>
      </fill>
    </dxf>
    <dxf>
      <numFmt numFmtId="4" formatCode="#,##0.00"/>
    </dxf>
    <dxf>
      <numFmt numFmtId="3" formatCode="#,##0"/>
    </dxf>
    <dxf>
      <numFmt numFmtId="3" formatCode="#,##0"/>
    </dxf>
    <dxf>
      <fill>
        <patternFill>
          <bgColor theme="5" tint="0.39994506668294322"/>
        </patternFill>
      </fill>
    </dxf>
    <dxf>
      <numFmt numFmtId="3" formatCode="#,##0"/>
    </dxf>
    <dxf>
      <fill>
        <patternFill>
          <bgColor rgb="FFFFFF00"/>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theme="5" tint="0.39994506668294322"/>
        </patternFill>
      </fill>
    </dxf>
    <dxf>
      <fill>
        <patternFill>
          <bgColor rgb="FFFFFF00"/>
        </patternFill>
      </fill>
    </dxf>
    <dxf>
      <numFmt numFmtId="3" formatCode="#,##0"/>
    </dxf>
    <dxf>
      <fill>
        <patternFill patternType="none">
          <bgColor auto="1"/>
        </patternFill>
      </fill>
    </dxf>
    <dxf>
      <fill>
        <patternFill patternType="none">
          <bgColor auto="1"/>
        </patternFill>
      </fill>
    </dxf>
    <dxf>
      <fill>
        <patternFill patternType="none">
          <bgColor auto="1"/>
        </patternFill>
      </fill>
    </dxf>
    <dxf>
      <numFmt numFmtId="3" formatCode="#,##0"/>
    </dxf>
    <dxf>
      <fill>
        <patternFill patternType="none">
          <bgColor auto="1"/>
        </patternFill>
      </fill>
    </dxf>
    <dxf>
      <fill>
        <patternFill patternType="none">
          <bgColor auto="1"/>
        </patternFill>
      </fill>
    </dxf>
    <dxf>
      <fill>
        <patternFill>
          <bgColor theme="5" tint="0.39994506668294322"/>
        </patternFill>
      </fill>
    </dxf>
    <dxf>
      <fill>
        <patternFill>
          <bgColor rgb="FFFFFF00"/>
        </patternFill>
      </fill>
    </dxf>
    <dxf>
      <fill>
        <patternFill patternType="none">
          <bgColor auto="1"/>
        </patternFill>
      </fill>
    </dxf>
    <dxf>
      <fill>
        <patternFill patternType="none">
          <bgColor auto="1"/>
        </patternFill>
      </fill>
    </dxf>
    <dxf>
      <numFmt numFmtId="4" formatCode="#,##0.00"/>
    </dxf>
    <dxf>
      <numFmt numFmtId="3" formatCode="#,##0"/>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bgColor rgb="FFFFFF00"/>
        </patternFill>
      </fill>
    </dxf>
    <dxf>
      <fill>
        <patternFill>
          <bgColor theme="5" tint="0.39994506668294322"/>
        </patternFill>
      </fill>
    </dxf>
    <dxf>
      <fill>
        <patternFill patternType="none">
          <bgColor auto="1"/>
        </patternFill>
      </fill>
    </dxf>
    <dxf>
      <numFmt numFmtId="4" formatCode="#,##0.00"/>
    </dxf>
    <dxf>
      <numFmt numFmtId="4" formatCode="#,##0.00"/>
    </dxf>
    <dxf>
      <fill>
        <patternFill>
          <bgColor rgb="FFFFFF00"/>
        </patternFill>
      </fill>
    </dxf>
    <dxf>
      <numFmt numFmtId="4" formatCode="#,##0.00"/>
    </dxf>
    <dxf>
      <fill>
        <patternFill>
          <bgColor rgb="FFFFFF00"/>
        </patternFill>
      </fill>
    </dxf>
    <dxf>
      <fill>
        <patternFill>
          <bgColor theme="5" tint="0.39994506668294322"/>
        </patternFill>
      </fill>
    </dxf>
    <dxf>
      <numFmt numFmtId="4" formatCode="#,##0.00"/>
    </dxf>
    <dxf>
      <fill>
        <patternFill>
          <bgColor rgb="FFFFFF00"/>
        </patternFill>
      </fill>
    </dxf>
    <dxf>
      <numFmt numFmtId="4" formatCode="#,##0.00"/>
    </dxf>
    <dxf>
      <numFmt numFmtId="4" formatCode="#,##0.00"/>
    </dxf>
    <dxf>
      <numFmt numFmtId="4" formatCode="#,##0.00"/>
    </dxf>
    <dxf>
      <fill>
        <patternFill>
          <bgColor rgb="FFFFFF00"/>
        </patternFill>
      </fill>
    </dxf>
    <dxf>
      <numFmt numFmtId="4" formatCode="#,##0.00"/>
    </dxf>
    <dxf>
      <fill>
        <patternFill>
          <bgColor rgb="FFFFFF00"/>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5" tint="0.39994506668294322"/>
        </patternFill>
      </fill>
    </dxf>
    <dxf>
      <numFmt numFmtId="4" formatCode="#,##0.00"/>
    </dxf>
    <dxf>
      <numFmt numFmtId="4" formatCode="#,##0.00"/>
    </dxf>
    <dxf>
      <numFmt numFmtId="4" formatCode="#,##0.00"/>
    </dxf>
    <dxf>
      <numFmt numFmtId="4" formatCode="#,##0.00"/>
    </dxf>
    <dxf>
      <fill>
        <patternFill>
          <bgColor rgb="FFFFFF00"/>
        </patternFill>
      </fill>
    </dxf>
    <dxf>
      <numFmt numFmtId="4" formatCode="#,##0.00"/>
    </dxf>
    <dxf>
      <numFmt numFmtId="4" formatCode="#,##0.00"/>
    </dxf>
    <dxf>
      <fill>
        <patternFill>
          <bgColor rgb="FFFFFF00"/>
        </patternFill>
      </fill>
    </dxf>
    <dxf>
      <fill>
        <patternFill>
          <bgColor theme="5" tint="0.39994506668294322"/>
        </patternFill>
      </fill>
    </dxf>
    <dxf>
      <numFmt numFmtId="4" formatCode="#,##0.00"/>
    </dxf>
    <dxf>
      <numFmt numFmtId="4" formatCode="#,##0.00"/>
    </dxf>
    <dxf>
      <numFmt numFmtId="4" formatCode="#,##0.00"/>
    </dxf>
    <dxf>
      <numFmt numFmtId="4" formatCode="#,##0.00"/>
    </dxf>
    <dxf>
      <fill>
        <patternFill>
          <bgColor rgb="FFFFFF00"/>
        </patternFill>
      </fill>
    </dxf>
    <dxf>
      <numFmt numFmtId="4" formatCode="#,##0.00"/>
    </dxf>
    <dxf>
      <numFmt numFmtId="4" formatCode="#,##0.00"/>
    </dxf>
    <dxf>
      <numFmt numFmtId="4" formatCode="#,##0.00"/>
    </dxf>
    <dxf>
      <numFmt numFmtId="4" formatCode="#,##0.00"/>
    </dxf>
    <dxf>
      <fill>
        <patternFill>
          <bgColor rgb="FFFFFF00"/>
        </patternFill>
      </fill>
    </dxf>
    <dxf>
      <fill>
        <patternFill>
          <bgColor theme="5" tint="0.39994506668294322"/>
        </patternFill>
      </fill>
    </dxf>
    <dxf>
      <numFmt numFmtId="4" formatCode="#,##0.00"/>
    </dxf>
    <dxf>
      <numFmt numFmtId="4" formatCode="#,##0.00"/>
    </dxf>
    <dxf>
      <fill>
        <patternFill>
          <bgColor rgb="FFFFFF00"/>
        </patternFill>
      </fill>
    </dxf>
    <dxf>
      <numFmt numFmtId="4" formatCode="#,##0.00"/>
    </dxf>
    <dxf>
      <numFmt numFmtId="4" formatCode="#,##0.00"/>
    </dxf>
    <dxf>
      <fill>
        <patternFill>
          <bgColor rgb="FFFFFF00"/>
        </patternFill>
      </fill>
    </dxf>
    <dxf>
      <fill>
        <patternFill>
          <bgColor theme="5" tint="0.39994506668294322"/>
        </patternFill>
      </fill>
    </dxf>
    <dxf>
      <fill>
        <patternFill patternType="none">
          <bgColor auto="1"/>
        </patternFill>
      </fill>
    </dxf>
    <dxf>
      <fill>
        <patternFill>
          <bgColor rgb="FFFFFF00"/>
        </patternFill>
      </fill>
    </dxf>
    <dxf>
      <numFmt numFmtId="2" formatCode="0.00"/>
    </dxf>
    <dxf>
      <numFmt numFmtId="4" formatCode="#,##0.00"/>
    </dxf>
    <dxf>
      <fill>
        <patternFill patternType="none">
          <bgColor auto="1"/>
        </patternFill>
      </fill>
    </dxf>
    <dxf>
      <numFmt numFmtId="3" formatCode="#,##0"/>
    </dxf>
    <dxf>
      <fill>
        <patternFill>
          <bgColor rgb="FFFFFF00"/>
        </patternFill>
      </fill>
    </dxf>
    <dxf>
      <fill>
        <patternFill>
          <bgColor theme="5" tint="0.39994506668294322"/>
        </patternFill>
      </fill>
    </dxf>
    <dxf>
      <numFmt numFmtId="3" formatCode="#,##0"/>
    </dxf>
    <dxf>
      <fill>
        <patternFill>
          <bgColor rgb="FFFFFF00"/>
        </patternFill>
      </fill>
    </dxf>
    <dxf>
      <fill>
        <patternFill>
          <bgColor rgb="FFFFFF00"/>
        </patternFill>
      </fill>
    </dxf>
    <dxf>
      <fill>
        <patternFill>
          <bgColor rgb="FFFFFF00"/>
        </patternFill>
      </fill>
    </dxf>
    <dxf>
      <fill>
        <patternFill>
          <bgColor theme="5" tint="0.39994506668294322"/>
        </patternFill>
      </fill>
    </dxf>
    <dxf>
      <fill>
        <patternFill>
          <bgColor theme="5" tint="0.39994506668294322"/>
        </patternFill>
      </fill>
    </dxf>
    <dxf>
      <numFmt numFmtId="3" formatCode="#,##0"/>
    </dxf>
    <dxf>
      <numFmt numFmtId="3" formatCode="#,##0"/>
    </dxf>
    <dxf>
      <fill>
        <patternFill>
          <bgColor rgb="FFFFFF00"/>
        </patternFill>
      </fill>
    </dxf>
    <dxf>
      <numFmt numFmtId="3" formatCode="#,##0"/>
    </dxf>
    <dxf>
      <numFmt numFmtId="2" formatCode="0.00"/>
    </dxf>
    <dxf>
      <numFmt numFmtId="4" formatCode="#,##0.00"/>
    </dxf>
    <dxf>
      <fill>
        <patternFill patternType="none">
          <bgColor auto="1"/>
        </patternFill>
      </fill>
    </dxf>
    <dxf>
      <fill>
        <patternFill>
          <bgColor rgb="FFFFFF00"/>
        </patternFill>
      </fill>
    </dxf>
    <dxf>
      <numFmt numFmtId="3" formatCode="#,##0"/>
    </dxf>
    <dxf>
      <fill>
        <patternFill patternType="none">
          <bgColor auto="1"/>
        </patternFill>
      </fill>
    </dxf>
    <dxf>
      <fill>
        <patternFill>
          <bgColor rgb="FFFFFF00"/>
        </patternFill>
      </fill>
    </dxf>
    <dxf>
      <fill>
        <patternFill>
          <bgColor theme="5" tint="0.39994506668294322"/>
        </patternFill>
      </fill>
    </dxf>
    <dxf>
      <fill>
        <patternFill>
          <bgColor theme="5" tint="0.39994506668294322"/>
        </patternFill>
      </fill>
    </dxf>
    <dxf>
      <numFmt numFmtId="1" formatCode="0"/>
    </dxf>
    <dxf>
      <numFmt numFmtId="1" formatCode="0"/>
    </dxf>
    <dxf>
      <numFmt numFmtId="1" formatCode="0"/>
    </dxf>
    <dxf>
      <numFmt numFmtId="1" formatCode="0"/>
    </dxf>
    <dxf>
      <numFmt numFmtId="1" formatCode="0"/>
    </dxf>
    <dxf>
      <numFmt numFmtId="1" formatCode="0"/>
    </dxf>
    <dxf>
      <numFmt numFmtId="3" formatCode="#,##0"/>
    </dxf>
    <dxf>
      <numFmt numFmtId="3" formatCode="#,##0"/>
    </dxf>
    <dxf>
      <numFmt numFmtId="2" formatCode="0.00"/>
    </dxf>
    <dxf>
      <numFmt numFmtId="3" formatCode="#,##0"/>
    </dxf>
    <dxf>
      <numFmt numFmtId="3" formatCode="#,##0"/>
    </dxf>
    <dxf>
      <numFmt numFmtId="3" formatCode="#,##0"/>
    </dxf>
    <dxf>
      <fill>
        <patternFill>
          <bgColor rgb="FFFFFF00"/>
        </patternFill>
      </fill>
    </dxf>
    <dxf>
      <numFmt numFmtId="3" formatCode="#,##0"/>
    </dxf>
    <dxf>
      <numFmt numFmtId="3" formatCode="#,##0"/>
    </dxf>
    <dxf>
      <numFmt numFmtId="2" formatCode="0.00"/>
    </dxf>
    <dxf>
      <numFmt numFmtId="3" formatCode="#,##0"/>
    </dxf>
    <dxf>
      <numFmt numFmtId="3" formatCode="#,##0"/>
    </dxf>
    <dxf>
      <fill>
        <patternFill>
          <bgColor rgb="FFFFFF00"/>
        </patternFill>
      </fill>
    </dxf>
    <dxf>
      <fill>
        <patternFill>
          <bgColor theme="5" tint="0.39994506668294322"/>
        </patternFill>
      </fill>
    </dxf>
    <dxf>
      <fill>
        <patternFill>
          <bgColor theme="5" tint="0.39994506668294322"/>
        </patternFill>
      </fill>
    </dxf>
    <dxf>
      <fill>
        <patternFill>
          <bgColor rgb="FFFFFF00"/>
        </patternFill>
      </fill>
    </dxf>
    <dxf>
      <fill>
        <patternFill>
          <bgColor theme="5" tint="0.39994506668294322"/>
        </patternFill>
      </fill>
    </dxf>
    <dxf>
      <numFmt numFmtId="1" formatCode="0"/>
    </dxf>
    <dxf>
      <numFmt numFmtId="1" formatCode="0"/>
    </dxf>
    <dxf>
      <numFmt numFmtId="1" formatCode="0"/>
    </dxf>
    <dxf>
      <numFmt numFmtId="1" formatCode="0"/>
    </dxf>
    <dxf>
      <numFmt numFmtId="1" formatCode="0"/>
    </dxf>
    <dxf>
      <numFmt numFmtId="1" formatCode="0"/>
    </dxf>
    <dxf>
      <numFmt numFmtId="3" formatCode="#,##0"/>
    </dxf>
    <dxf>
      <numFmt numFmtId="3" formatCode="#,##0"/>
    </dxf>
    <dxf>
      <numFmt numFmtId="2" formatCode="0.00"/>
    </dxf>
    <dxf>
      <numFmt numFmtId="3" formatCode="#,##0"/>
    </dxf>
    <dxf>
      <numFmt numFmtId="3" formatCode="#,##0"/>
    </dxf>
    <dxf>
      <fill>
        <patternFill>
          <bgColor rgb="FFFFFF00"/>
        </patternFill>
      </fill>
    </dxf>
    <dxf>
      <numFmt numFmtId="3" formatCode="#,##0"/>
    </dxf>
    <dxf>
      <numFmt numFmtId="3" formatCode="#,##0"/>
    </dxf>
    <dxf>
      <numFmt numFmtId="2" formatCode="0.00"/>
    </dxf>
    <dxf>
      <numFmt numFmtId="3" formatCode="#,##0"/>
    </dxf>
    <dxf>
      <numFmt numFmtId="3" formatCode="#,##0"/>
    </dxf>
    <dxf>
      <numFmt numFmtId="3" formatCode="#,##0"/>
    </dxf>
    <dxf>
      <numFmt numFmtId="3" formatCode="#,##0"/>
    </dxf>
    <dxf>
      <numFmt numFmtId="2" formatCode="0.00"/>
    </dxf>
    <dxf>
      <numFmt numFmtId="3" formatCode="#,##0"/>
    </dxf>
    <dxf>
      <numFmt numFmtId="3" formatCode="#,##0"/>
    </dxf>
    <dxf>
      <numFmt numFmtId="3" formatCode="#,##0"/>
    </dxf>
    <dxf>
      <fill>
        <patternFill>
          <bgColor rgb="FFFFFF00"/>
        </patternFill>
      </fill>
    </dxf>
    <dxf>
      <numFmt numFmtId="3" formatCode="#,##0"/>
    </dxf>
    <dxf>
      <numFmt numFmtId="3" formatCode="#,##0"/>
    </dxf>
    <dxf>
      <numFmt numFmtId="3" formatCode="#,##0"/>
    </dxf>
    <dxf>
      <numFmt numFmtId="2" formatCode="0.00"/>
    </dxf>
    <dxf>
      <numFmt numFmtId="3" formatCode="#,##0"/>
    </dxf>
    <dxf>
      <fill>
        <patternFill>
          <bgColor theme="5" tint="0.39994506668294322"/>
        </patternFill>
      </fill>
    </dxf>
    <dxf>
      <numFmt numFmtId="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4" formatCode="#,##0.00"/>
    </dxf>
    <dxf>
      <fill>
        <patternFill patternType="none">
          <bgColor auto="1"/>
        </patternFill>
      </fill>
    </dxf>
    <dxf>
      <numFmt numFmtId="4" formatCode="#,##0.00"/>
    </dxf>
    <dxf>
      <fill>
        <patternFill>
          <bgColor rgb="FFFFFF00"/>
        </patternFill>
      </fill>
    </dxf>
    <dxf>
      <numFmt numFmtId="4" formatCode="#,##0.00"/>
    </dxf>
    <dxf>
      <numFmt numFmtId="171" formatCode="0.000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4" formatCode="#,##0.00"/>
    </dxf>
    <dxf>
      <fill>
        <patternFill patternType="none">
          <bgColor auto="1"/>
        </patternFill>
      </fill>
    </dxf>
    <dxf>
      <numFmt numFmtId="4" formatCode="#,##0.00"/>
    </dxf>
    <dxf>
      <fill>
        <patternFill>
          <bgColor rgb="FFFFFF00"/>
        </patternFill>
      </fill>
    </dxf>
    <dxf>
      <numFmt numFmtId="4" formatCode="#,##0.00"/>
    </dxf>
    <dxf>
      <numFmt numFmtId="171" formatCode="0.000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numFmt numFmtId="4" formatCode="#,##0.00"/>
    </dxf>
    <dxf>
      <numFmt numFmtId="171" formatCode="0.000000"/>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4" formatCode="#,##0.00"/>
    </dxf>
    <dxf>
      <fill>
        <patternFill patternType="none">
          <bgColor auto="1"/>
        </patternFill>
      </fill>
    </dxf>
    <dxf>
      <fill>
        <patternFill patternType="none">
          <bgColor auto="1"/>
        </patternFill>
      </fill>
    </dxf>
    <dxf>
      <fill>
        <patternFill patternType="none">
          <bgColor auto="1"/>
        </patternFill>
      </fill>
    </dxf>
    <dxf>
      <numFmt numFmtId="4" formatCode="#,##0.00"/>
    </dxf>
    <dxf>
      <fill>
        <patternFill>
          <bgColor rgb="FFFFFF00"/>
        </patternFill>
      </fill>
    </dxf>
    <dxf>
      <numFmt numFmtId="4" formatCode="#,##0.00"/>
    </dxf>
    <dxf>
      <numFmt numFmtId="171" formatCode="0.000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numFmt numFmtId="4" formatCode="#,##0.00"/>
    </dxf>
    <dxf>
      <fill>
        <patternFill>
          <bgColor rgb="FFFFFF00"/>
        </patternFill>
      </fill>
    </dxf>
    <dxf>
      <fill>
        <patternFill>
          <bgColor rgb="FFFFFF00"/>
        </patternFill>
      </fill>
    </dxf>
  </dxfs>
  <tableStyles count="0" defaultTableStyle="TableStyleMedium9" defaultPivotStyle="PivotStyleLight16"/>
  <colors>
    <mruColors>
      <color rgb="FFD3D3D3"/>
      <color rgb="FFD99795"/>
      <color rgb="FFFF99CC"/>
      <color rgb="FF99FF99"/>
      <color rgb="FFCC7472"/>
      <color rgb="FFC7C7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fmlaLink="$Q$57" noThreeD="1"/>
</file>

<file path=xl/ctrlProps/ctrlProp10.xml><?xml version="1.0" encoding="utf-8"?>
<formControlPr xmlns="http://schemas.microsoft.com/office/spreadsheetml/2009/9/main" objectType="CheckBox" fmlaLink="$S$52" noThreeD="1"/>
</file>

<file path=xl/ctrlProps/ctrlProp11.xml><?xml version="1.0" encoding="utf-8"?>
<formControlPr xmlns="http://schemas.microsoft.com/office/spreadsheetml/2009/9/main" objectType="CheckBox" fmlaLink="$U$55" noThreeD="1"/>
</file>

<file path=xl/ctrlProps/ctrlProp2.xml><?xml version="1.0" encoding="utf-8"?>
<formControlPr xmlns="http://schemas.microsoft.com/office/spreadsheetml/2009/9/main" objectType="CheckBox" fmlaLink="$V$47" noThreeD="1"/>
</file>

<file path=xl/ctrlProps/ctrlProp3.xml><?xml version="1.0" encoding="utf-8"?>
<formControlPr xmlns="http://schemas.microsoft.com/office/spreadsheetml/2009/9/main" objectType="CheckBox" fmlaLink="$U$51" noThreeD="1"/>
</file>

<file path=xl/ctrlProps/ctrlProp4.xml><?xml version="1.0" encoding="utf-8"?>
<formControlPr xmlns="http://schemas.microsoft.com/office/spreadsheetml/2009/9/main" objectType="CheckBox" fmlaLink="$R$52" noThreeD="1"/>
</file>

<file path=xl/ctrlProps/ctrlProp5.xml><?xml version="1.0" encoding="utf-8"?>
<formControlPr xmlns="http://schemas.microsoft.com/office/spreadsheetml/2009/9/main" objectType="CheckBox" fmlaLink="$X$56" noThreeD="1"/>
</file>

<file path=xl/ctrlProps/ctrlProp6.xml><?xml version="1.0" encoding="utf-8"?>
<formControlPr xmlns="http://schemas.microsoft.com/office/spreadsheetml/2009/9/main" objectType="CheckBox" fmlaLink="$T$53" noThreeD="1"/>
</file>

<file path=xl/ctrlProps/ctrlProp7.xml><?xml version="1.0" encoding="utf-8"?>
<formControlPr xmlns="http://schemas.microsoft.com/office/spreadsheetml/2009/9/main" objectType="CheckBox" fmlaLink="$T$50" noThreeD="1"/>
</file>

<file path=xl/ctrlProps/ctrlProp8.xml><?xml version="1.0" encoding="utf-8"?>
<formControlPr xmlns="http://schemas.microsoft.com/office/spreadsheetml/2009/9/main" objectType="CheckBox" fmlaLink="$U$54" noThreeD="1"/>
</file>

<file path=xl/ctrlProps/ctrlProp9.xml><?xml version="1.0" encoding="utf-8"?>
<formControlPr xmlns="http://schemas.microsoft.com/office/spreadsheetml/2009/9/main" objectType="CheckBox" fmlaLink="$V$47"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55</xdr:row>
          <xdr:rowOff>142875</xdr:rowOff>
        </xdr:from>
        <xdr:to>
          <xdr:col>13</xdr:col>
          <xdr:colOff>1819275</xdr:colOff>
          <xdr:row>57</xdr:row>
          <xdr:rowOff>66675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to turn shading OFF.</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53</xdr:row>
          <xdr:rowOff>142875</xdr:rowOff>
        </xdr:from>
        <xdr:to>
          <xdr:col>15</xdr:col>
          <xdr:colOff>1895475</xdr:colOff>
          <xdr:row>55</xdr:row>
          <xdr:rowOff>28575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A00-00000170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to turn shading OFF.</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53</xdr:row>
          <xdr:rowOff>142875</xdr:rowOff>
        </xdr:from>
        <xdr:to>
          <xdr:col>17</xdr:col>
          <xdr:colOff>1819275</xdr:colOff>
          <xdr:row>55</xdr:row>
          <xdr:rowOff>38100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B00-0000013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to turn shading OFF.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50</xdr:row>
          <xdr:rowOff>142875</xdr:rowOff>
        </xdr:from>
        <xdr:to>
          <xdr:col>15</xdr:col>
          <xdr:colOff>257175</xdr:colOff>
          <xdr:row>52</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to turn shading OFF.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809625</xdr:colOff>
          <xdr:row>49</xdr:row>
          <xdr:rowOff>142875</xdr:rowOff>
        </xdr:from>
        <xdr:to>
          <xdr:col>16</xdr:col>
          <xdr:colOff>257175</xdr:colOff>
          <xdr:row>51</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to turn shading OFF.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9525</xdr:colOff>
          <xdr:row>50</xdr:row>
          <xdr:rowOff>114300</xdr:rowOff>
        </xdr:from>
        <xdr:to>
          <xdr:col>15</xdr:col>
          <xdr:colOff>885825</xdr:colOff>
          <xdr:row>52</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to turn shading OFF.</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9525</xdr:colOff>
          <xdr:row>54</xdr:row>
          <xdr:rowOff>142875</xdr:rowOff>
        </xdr:from>
        <xdr:to>
          <xdr:col>20</xdr:col>
          <xdr:colOff>1028700</xdr:colOff>
          <xdr:row>56</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to turn shading OFF.</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314325</xdr:colOff>
          <xdr:row>52</xdr:row>
          <xdr:rowOff>85725</xdr:rowOff>
        </xdr:from>
        <xdr:to>
          <xdr:col>15</xdr:col>
          <xdr:colOff>523875</xdr:colOff>
          <xdr:row>53</xdr:row>
          <xdr:rowOff>66675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to turn shading OFF.</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9525</xdr:colOff>
          <xdr:row>48</xdr:row>
          <xdr:rowOff>114300</xdr:rowOff>
        </xdr:from>
        <xdr:to>
          <xdr:col>17</xdr:col>
          <xdr:colOff>1019175</xdr:colOff>
          <xdr:row>50</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to turn shading OFF.</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333375</xdr:colOff>
          <xdr:row>52</xdr:row>
          <xdr:rowOff>114300</xdr:rowOff>
        </xdr:from>
        <xdr:to>
          <xdr:col>12</xdr:col>
          <xdr:colOff>66675</xdr:colOff>
          <xdr:row>54</xdr:row>
          <xdr:rowOff>9525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800-00000118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to turn shading OFF.</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342900</xdr:colOff>
          <xdr:row>51</xdr:row>
          <xdr:rowOff>123825</xdr:rowOff>
        </xdr:from>
        <xdr:to>
          <xdr:col>18</xdr:col>
          <xdr:colOff>1343025</xdr:colOff>
          <xdr:row>53</xdr:row>
          <xdr:rowOff>28575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900-0000011C000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to turn shading OFF.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c.Carruthers/Desktop/Temp/PVT%20PRES%20Improvement%20Team/Quantity/Quantity_OP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pps\tools\Design%20Tool%20Kit\Estimate%20Tools%20EEBACS\items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nfo"/>
      <sheetName val="Mileage Summary"/>
      <sheetName val="Soil Erosion Control"/>
      <sheetName val="Clearing &amp; Removal"/>
      <sheetName val="Earthwork"/>
      <sheetName val="Pavement"/>
      <sheetName val="Drainage"/>
      <sheetName val="Barrier"/>
      <sheetName val="Permanent Signs"/>
      <sheetName val="Pavement Marking"/>
      <sheetName val="Construction Signs"/>
      <sheetName val="TTC"/>
    </sheetNames>
    <sheetDataSet>
      <sheetData sheetId="0">
        <row r="2">
          <cell r="B2" t="str">
            <v>0001A</v>
          </cell>
          <cell r="C2" t="str">
            <v>Blue Ridge Parkway</v>
          </cell>
          <cell r="D2">
            <v>22</v>
          </cell>
        </row>
        <row r="3">
          <cell r="B3" t="str">
            <v>0226</v>
          </cell>
          <cell r="C3" t="str">
            <v>Sharp Top Mountain Road</v>
          </cell>
          <cell r="D3">
            <v>15</v>
          </cell>
        </row>
        <row r="4">
          <cell r="B4" t="str">
            <v>0906</v>
          </cell>
          <cell r="C4" t="str">
            <v>Rock Point Overlook</v>
          </cell>
          <cell r="D4">
            <v>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14Pay Item Naming Structure"/>
      <sheetName val="FP14 Pay Items"/>
      <sheetName val="FP14 Deleted Pay Items"/>
      <sheetName val="FP14 Deleted Sections"/>
      <sheetName val="Conversion Factors"/>
      <sheetName val="Web"/>
      <sheetName val="Pay Item Requests"/>
    </sheetNames>
    <sheetDataSet>
      <sheetData sheetId="0"/>
      <sheetData sheetId="1">
        <row r="2">
          <cell r="A2" t="str">
            <v>15101-0000</v>
          </cell>
          <cell r="B2" t="str">
            <v>Mobilization</v>
          </cell>
          <cell r="C2" t="str">
            <v>LPSM</v>
          </cell>
          <cell r="D2" t="str">
            <v>MOBILIZATION</v>
          </cell>
          <cell r="E2" t="str">
            <v>LPSM</v>
          </cell>
        </row>
        <row r="3">
          <cell r="A3" t="str">
            <v>15201-0000</v>
          </cell>
          <cell r="B3" t="str">
            <v>Construction survey and staking</v>
          </cell>
          <cell r="C3" t="str">
            <v>LPSM</v>
          </cell>
          <cell r="D3" t="str">
            <v>CONSTRUCTION SURVEY AND STAKING</v>
          </cell>
          <cell r="E3" t="str">
            <v>LPSM</v>
          </cell>
        </row>
        <row r="4">
          <cell r="A4" t="str">
            <v>15205-0000</v>
          </cell>
          <cell r="B4" t="str">
            <v>Slope, reference, and clearing and grubbing stake</v>
          </cell>
          <cell r="C4" t="str">
            <v>LPSM</v>
          </cell>
          <cell r="D4" t="str">
            <v>SLOPE, REFERENCE, AND CLEARING AND GRUBBING STAKE</v>
          </cell>
          <cell r="E4" t="str">
            <v>LPSM</v>
          </cell>
        </row>
        <row r="5">
          <cell r="A5" t="str">
            <v>15206-0000</v>
          </cell>
          <cell r="B5" t="str">
            <v>Slope, reference, and clearing and grubbing stake</v>
          </cell>
          <cell r="C5" t="str">
            <v>km</v>
          </cell>
          <cell r="D5" t="str">
            <v>SLOPE, REFERENCE, AND CLEARING AND GRUBBING STAKE</v>
          </cell>
          <cell r="E5" t="str">
            <v>MILE</v>
          </cell>
        </row>
        <row r="6">
          <cell r="A6" t="str">
            <v>15210-1000</v>
          </cell>
          <cell r="B6" t="str">
            <v>Centerline, staking</v>
          </cell>
          <cell r="C6" t="str">
            <v>km</v>
          </cell>
          <cell r="D6" t="str">
            <v>CENTERLINE, STAKING</v>
          </cell>
          <cell r="E6" t="str">
            <v>MILE</v>
          </cell>
        </row>
        <row r="7">
          <cell r="A7" t="str">
            <v>15210-3000</v>
          </cell>
          <cell r="B7" t="str">
            <v>Centerline, verification and staking</v>
          </cell>
          <cell r="C7" t="str">
            <v>km</v>
          </cell>
          <cell r="D7" t="str">
            <v>CENTERLINE, VERIFICATION AND STAKING</v>
          </cell>
          <cell r="E7" t="str">
            <v>MILE</v>
          </cell>
        </row>
        <row r="8">
          <cell r="A8" t="str">
            <v>15210-4000</v>
          </cell>
          <cell r="B8" t="str">
            <v>Centerline, establishment</v>
          </cell>
          <cell r="C8" t="str">
            <v>km</v>
          </cell>
          <cell r="D8" t="str">
            <v>CENTERLINE, ESTABLISHMENT</v>
          </cell>
          <cell r="E8" t="str">
            <v>MILE</v>
          </cell>
        </row>
        <row r="9">
          <cell r="A9" t="str">
            <v>15214-0000</v>
          </cell>
          <cell r="B9" t="str">
            <v>Survey and staking, miscellaneous</v>
          </cell>
          <cell r="C9" t="str">
            <v>LPSM</v>
          </cell>
          <cell r="D9" t="str">
            <v>SURVEY AND STAKING, MISCELLANEOUS</v>
          </cell>
          <cell r="E9" t="str">
            <v>LPSM</v>
          </cell>
        </row>
        <row r="10">
          <cell r="A10" t="str">
            <v>15214-1000</v>
          </cell>
          <cell r="B10" t="str">
            <v>Survey and staking, bridge</v>
          </cell>
          <cell r="C10" t="str">
            <v>LPSM</v>
          </cell>
          <cell r="D10" t="str">
            <v>SURVEY AND STAKING, BRIDGE</v>
          </cell>
          <cell r="E10" t="str">
            <v>LPSM</v>
          </cell>
        </row>
        <row r="11">
          <cell r="A11" t="str">
            <v>15214-2000</v>
          </cell>
          <cell r="B11" t="str">
            <v>Survey and staking, retaining wall</v>
          </cell>
          <cell r="C11" t="str">
            <v>LPSM</v>
          </cell>
          <cell r="D11" t="str">
            <v>SURVEY AND STAKING, RETAINING WALL</v>
          </cell>
          <cell r="E11" t="str">
            <v>LPSM</v>
          </cell>
        </row>
        <row r="12">
          <cell r="A12" t="str">
            <v>15214-2500</v>
          </cell>
          <cell r="B12" t="str">
            <v>Survey and staking, reinforced soil slope</v>
          </cell>
          <cell r="C12" t="str">
            <v>LPSM</v>
          </cell>
          <cell r="D12" t="str">
            <v>SURVEY AND STAKING, REINFORCED SOIL SLOPE</v>
          </cell>
          <cell r="E12" t="str">
            <v>LPSM</v>
          </cell>
        </row>
        <row r="13">
          <cell r="A13" t="str">
            <v>15214-3000</v>
          </cell>
          <cell r="B13" t="str">
            <v>Survey and staking, parking area</v>
          </cell>
          <cell r="C13" t="str">
            <v>LPSM</v>
          </cell>
          <cell r="D13" t="str">
            <v>SURVEY AND STAKING, PARKING AREA</v>
          </cell>
          <cell r="E13" t="str">
            <v>LPSM</v>
          </cell>
        </row>
        <row r="14">
          <cell r="A14" t="str">
            <v>15215-1000</v>
          </cell>
          <cell r="B14" t="str">
            <v>Survey and staking, approach road</v>
          </cell>
          <cell r="C14" t="str">
            <v>Each</v>
          </cell>
          <cell r="D14" t="str">
            <v>SURVEY AND STAKING, APPROACH ROAD</v>
          </cell>
          <cell r="E14" t="str">
            <v>EACH</v>
          </cell>
        </row>
        <row r="15">
          <cell r="A15" t="str">
            <v>15215-2000</v>
          </cell>
          <cell r="B15" t="str">
            <v>Survey and staking, bridge</v>
          </cell>
          <cell r="C15" t="str">
            <v>Each</v>
          </cell>
          <cell r="D15" t="str">
            <v>SURVEY AND STAKING, BRIDGE</v>
          </cell>
          <cell r="E15" t="str">
            <v>EACH</v>
          </cell>
        </row>
        <row r="16">
          <cell r="A16" t="str">
            <v>15215-3000</v>
          </cell>
          <cell r="B16" t="str">
            <v>Survey and staking, drainage structure</v>
          </cell>
          <cell r="C16" t="str">
            <v>Each</v>
          </cell>
          <cell r="D16" t="str">
            <v>SURVEY AND STAKING, DRAINAGE STRUCTURE</v>
          </cell>
          <cell r="E16" t="str">
            <v>EACH</v>
          </cell>
        </row>
        <row r="17">
          <cell r="A17" t="str">
            <v>15215-4000</v>
          </cell>
          <cell r="B17" t="str">
            <v>Survey and staking, permanent monument and marker</v>
          </cell>
          <cell r="C17" t="str">
            <v>Each</v>
          </cell>
          <cell r="D17" t="str">
            <v>SURVEY AND STAKING, PERMANENT MONUMENT AND MARKER</v>
          </cell>
          <cell r="E17" t="str">
            <v>EACH</v>
          </cell>
        </row>
        <row r="18">
          <cell r="A18" t="str">
            <v>15215-4500</v>
          </cell>
          <cell r="B18" t="str">
            <v>Survey and staking, relocate control point</v>
          </cell>
          <cell r="C18" t="str">
            <v>Each</v>
          </cell>
          <cell r="D18" t="str">
            <v>SURVEY AND STAKING, RELOCATE CONTROL POINT</v>
          </cell>
          <cell r="E18" t="str">
            <v>EACH</v>
          </cell>
        </row>
        <row r="19">
          <cell r="A19" t="str">
            <v>15215-5000</v>
          </cell>
          <cell r="B19" t="str">
            <v>Survey and staking, box culvert</v>
          </cell>
          <cell r="C19" t="str">
            <v>Each</v>
          </cell>
          <cell r="D19" t="str">
            <v>SURVEY AND STAKING, BOX CULVERT</v>
          </cell>
          <cell r="E19" t="str">
            <v>EACH</v>
          </cell>
        </row>
        <row r="20">
          <cell r="A20" t="str">
            <v>15215-6000</v>
          </cell>
          <cell r="B20" t="str">
            <v>Survey and staking, roadway cross-sections</v>
          </cell>
          <cell r="C20" t="str">
            <v>Each</v>
          </cell>
          <cell r="D20" t="str">
            <v>SURVEY AND STAKING, ROADWAY CROSS-SECTIONS</v>
          </cell>
          <cell r="E20" t="str">
            <v>EACH</v>
          </cell>
        </row>
        <row r="21">
          <cell r="A21" t="str">
            <v>15215-7000</v>
          </cell>
          <cell r="B21" t="str">
            <v>Survey and staking, parking area</v>
          </cell>
          <cell r="C21" t="str">
            <v>Each</v>
          </cell>
          <cell r="D21" t="str">
            <v>SURVEY AND STAKING, PARKING AREA</v>
          </cell>
          <cell r="E21" t="str">
            <v>EACH</v>
          </cell>
        </row>
        <row r="22">
          <cell r="A22" t="str">
            <v>15215-8000</v>
          </cell>
          <cell r="B22" t="str">
            <v>Survey and staking, intersection</v>
          </cell>
          <cell r="C22" t="str">
            <v>Each</v>
          </cell>
          <cell r="D22" t="str">
            <v>SURVEY AND STAKING, INTERSECTION</v>
          </cell>
          <cell r="E22" t="str">
            <v>EACH</v>
          </cell>
        </row>
        <row r="23">
          <cell r="A23" t="str">
            <v>15216-1000</v>
          </cell>
          <cell r="B23" t="str">
            <v>Survey and staking, roadway cross-sections</v>
          </cell>
          <cell r="C23" t="str">
            <v>km</v>
          </cell>
          <cell r="D23" t="str">
            <v>SURVEY AND STAKING, ROADWAY CROSS-SECTIONS</v>
          </cell>
          <cell r="E23" t="str">
            <v>MILE</v>
          </cell>
        </row>
        <row r="24">
          <cell r="A24" t="str">
            <v>15216-2000</v>
          </cell>
          <cell r="B24" t="str">
            <v>Survey and staking, grade finishing stakes</v>
          </cell>
          <cell r="C24" t="str">
            <v>km</v>
          </cell>
          <cell r="D24" t="str">
            <v>SURVEY AND STAKING, GRADE FINISHING STAKES</v>
          </cell>
          <cell r="E24" t="str">
            <v>MILE</v>
          </cell>
        </row>
        <row r="25">
          <cell r="A25" t="str">
            <v>15216-3000</v>
          </cell>
          <cell r="B25" t="str">
            <v>Survey and staking, template control</v>
          </cell>
          <cell r="C25" t="str">
            <v>km</v>
          </cell>
          <cell r="D25" t="str">
            <v>SURVEY AND STAKING, TEMPLATE CONTROL</v>
          </cell>
          <cell r="E25" t="str">
            <v>MILE</v>
          </cell>
        </row>
        <row r="26">
          <cell r="A26" t="str">
            <v>15217-1000</v>
          </cell>
          <cell r="B26" t="str">
            <v>Survey and staking, miscellaneous</v>
          </cell>
          <cell r="C26" t="str">
            <v>Hour</v>
          </cell>
          <cell r="D26" t="str">
            <v>SURVEY AND STAKING, MISCELLANEOUS</v>
          </cell>
          <cell r="E26" t="str">
            <v>HOUR</v>
          </cell>
        </row>
        <row r="27">
          <cell r="A27" t="str">
            <v>15225-0000</v>
          </cell>
          <cell r="B27" t="str">
            <v>Slope, reference, and clearing and grubbing control</v>
          </cell>
          <cell r="C27" t="str">
            <v>km</v>
          </cell>
          <cell r="D27" t="str">
            <v>SLOPE, REFERENCE, AND CLEARING AND GRUBBING CONTROL</v>
          </cell>
          <cell r="E27" t="str">
            <v>MILE</v>
          </cell>
        </row>
        <row r="28">
          <cell r="A28" t="str">
            <v>15236-2000</v>
          </cell>
          <cell r="B28" t="str">
            <v>Survey control, grade finishing</v>
          </cell>
          <cell r="C28" t="str">
            <v>km</v>
          </cell>
          <cell r="D28" t="str">
            <v>SURVEY CONTROL, GRADE FINISHING</v>
          </cell>
          <cell r="E28" t="str">
            <v>MILE</v>
          </cell>
        </row>
        <row r="29">
          <cell r="A29" t="str">
            <v>15301-0000</v>
          </cell>
          <cell r="B29" t="str">
            <v>Contractor quality control</v>
          </cell>
          <cell r="C29" t="str">
            <v>LPSM</v>
          </cell>
          <cell r="D29" t="str">
            <v>CONTRACTOR QUALITY CONTROL</v>
          </cell>
          <cell r="E29" t="str">
            <v>LPSM</v>
          </cell>
        </row>
        <row r="30">
          <cell r="A30" t="str">
            <v>15301-0010</v>
          </cell>
          <cell r="B30" t="str">
            <v>Contractor quality control and assurance</v>
          </cell>
          <cell r="C30" t="str">
            <v>LPSM</v>
          </cell>
          <cell r="D30" t="str">
            <v>CONTRACTOR QUALITY CONTROL AND ASSURANCE</v>
          </cell>
          <cell r="E30" t="str">
            <v>LPSM</v>
          </cell>
        </row>
        <row r="31">
          <cell r="A31" t="str">
            <v>15302-0000</v>
          </cell>
          <cell r="B31" t="str">
            <v>Contractor quality control manager</v>
          </cell>
          <cell r="C31" t="str">
            <v>Day</v>
          </cell>
          <cell r="D31" t="str">
            <v>CONTRACTOR QUALITY CONTROL MANAGER</v>
          </cell>
          <cell r="E31" t="str">
            <v>DAY</v>
          </cell>
        </row>
        <row r="32">
          <cell r="A32" t="str">
            <v>15303-0000</v>
          </cell>
          <cell r="B32" t="str">
            <v>Contractor quality control manager</v>
          </cell>
          <cell r="C32" t="str">
            <v>mo</v>
          </cell>
          <cell r="D32" t="str">
            <v>CONTRACTOR QUALITY CONTROL MANAGER</v>
          </cell>
          <cell r="E32" t="str">
            <v>MO</v>
          </cell>
        </row>
        <row r="33">
          <cell r="A33" t="str">
            <v>15401-0000</v>
          </cell>
          <cell r="B33" t="str">
            <v>Contractor testing</v>
          </cell>
          <cell r="C33" t="str">
            <v>LPSM</v>
          </cell>
          <cell r="D33" t="str">
            <v>CONTRACTOR TESTING</v>
          </cell>
          <cell r="E33" t="str">
            <v>LPSM</v>
          </cell>
        </row>
        <row r="34">
          <cell r="A34" t="str">
            <v>15501-0000</v>
          </cell>
          <cell r="B34" t="str">
            <v>Construction schedule</v>
          </cell>
          <cell r="C34" t="str">
            <v>LPSM</v>
          </cell>
          <cell r="D34" t="str">
            <v>CONSTRUCTION SCHEDULE</v>
          </cell>
          <cell r="E34" t="str">
            <v>LPSM</v>
          </cell>
        </row>
        <row r="35">
          <cell r="A35" t="str">
            <v>15701-0000</v>
          </cell>
          <cell r="B35" t="str">
            <v>Soil erosion control</v>
          </cell>
          <cell r="C35" t="str">
            <v>LPSM</v>
          </cell>
          <cell r="D35" t="str">
            <v>SOIL EROSION CONTROL</v>
          </cell>
          <cell r="E35" t="str">
            <v>LPSM</v>
          </cell>
        </row>
        <row r="36">
          <cell r="A36" t="str">
            <v>15702-1000</v>
          </cell>
          <cell r="B36" t="str">
            <v>Soil erosion control, temporary diversion channel</v>
          </cell>
          <cell r="C36" t="str">
            <v>LPSM</v>
          </cell>
          <cell r="D36" t="str">
            <v>SOIL EROSION CONTROL, TEMPORARY DIVERSION CHANNEL</v>
          </cell>
          <cell r="E36" t="str">
            <v>LPSM</v>
          </cell>
        </row>
        <row r="37">
          <cell r="A37" t="str">
            <v>15702-2000</v>
          </cell>
          <cell r="B37" t="str">
            <v>Soil erosion control, turbidity monitoring</v>
          </cell>
          <cell r="C37" t="str">
            <v>LPSM</v>
          </cell>
          <cell r="D37" t="str">
            <v>SOIL EROSION CONTROL, TURBIDITY MONITORING</v>
          </cell>
          <cell r="E37" t="str">
            <v>LPSM</v>
          </cell>
        </row>
        <row r="38">
          <cell r="A38" t="str">
            <v>15702-3000</v>
          </cell>
          <cell r="B38" t="str">
            <v>Soil erosion control, supervisor</v>
          </cell>
          <cell r="C38" t="str">
            <v>LPSM</v>
          </cell>
          <cell r="D38" t="str">
            <v>SOIL EROSION CONTROL, SUPERVISOR</v>
          </cell>
          <cell r="E38" t="str">
            <v>LPSM</v>
          </cell>
        </row>
        <row r="39">
          <cell r="A39" t="str">
            <v>15702-4000</v>
          </cell>
          <cell r="B39" t="str">
            <v>Soil erosion control, filter bag</v>
          </cell>
          <cell r="C39" t="str">
            <v>LPSM</v>
          </cell>
          <cell r="D39" t="str">
            <v>SOIL EROSION CONTROL, FILTER BAG</v>
          </cell>
          <cell r="E39" t="str">
            <v>LPSM</v>
          </cell>
        </row>
        <row r="40">
          <cell r="A40" t="str">
            <v>15702-5000</v>
          </cell>
          <cell r="B40" t="str">
            <v>Soil erosion control, temporary diversion berm</v>
          </cell>
          <cell r="C40" t="str">
            <v>LPSM</v>
          </cell>
          <cell r="D40" t="str">
            <v>SOIL EROSION CONTROL, TEMPORARY DIVERSION BERM</v>
          </cell>
          <cell r="E40" t="str">
            <v>LPSM</v>
          </cell>
        </row>
        <row r="41">
          <cell r="A41" t="str">
            <v>15702-6000</v>
          </cell>
          <cell r="B41" t="str">
            <v>Soil erosion control, temporary stream diversion</v>
          </cell>
          <cell r="C41" t="str">
            <v>LPSM</v>
          </cell>
          <cell r="D41" t="str">
            <v>SOIL EROSION CONTROL, TEMPORARY STREAM DIVERSION</v>
          </cell>
          <cell r="E41" t="str">
            <v>LPSM</v>
          </cell>
        </row>
        <row r="42">
          <cell r="A42" t="str">
            <v>15703-1000</v>
          </cell>
          <cell r="B42" t="str">
            <v>Soil erosion control, soil stabilization</v>
          </cell>
          <cell r="C42" t="str">
            <v>ha</v>
          </cell>
          <cell r="D42" t="str">
            <v>SOIL EROSION CONTROL, SOIL STABILIZATION</v>
          </cell>
          <cell r="E42" t="str">
            <v>ACRE</v>
          </cell>
        </row>
        <row r="43">
          <cell r="A43" t="str">
            <v>15703-1500</v>
          </cell>
          <cell r="B43" t="str">
            <v>Soil erosion control, temporary soil tackifier</v>
          </cell>
          <cell r="C43" t="str">
            <v>ha</v>
          </cell>
          <cell r="D43" t="str">
            <v>SOIL EROSION CONTROL, TEMPORARY SOIL TACKIFIER</v>
          </cell>
          <cell r="E43" t="str">
            <v>ACRE</v>
          </cell>
        </row>
        <row r="44">
          <cell r="A44" t="str">
            <v>15703-2000</v>
          </cell>
          <cell r="B44" t="str">
            <v>Soil erosion control, temporary turf establishment</v>
          </cell>
          <cell r="C44" t="str">
            <v>ha</v>
          </cell>
          <cell r="D44" t="str">
            <v>SOIL EROSION CONTROL, TEMPORARY TURF ESTABLISHMENT</v>
          </cell>
          <cell r="E44" t="str">
            <v>ACRE</v>
          </cell>
        </row>
        <row r="45">
          <cell r="A45" t="str">
            <v>15703-2500</v>
          </cell>
          <cell r="B45" t="str">
            <v>Soil erosion control, mulching, hydraulic method</v>
          </cell>
          <cell r="C45" t="str">
            <v>ha</v>
          </cell>
          <cell r="D45" t="str">
            <v>SOIL EROSION CONTROL, MULCHING, HYDRAULIC METHOD</v>
          </cell>
          <cell r="E45" t="str">
            <v>ACRE</v>
          </cell>
        </row>
        <row r="46">
          <cell r="A46" t="str">
            <v>15703-3000</v>
          </cell>
          <cell r="B46" t="str">
            <v>Soil erosion control, wood strand</v>
          </cell>
          <cell r="C46" t="str">
            <v>ha</v>
          </cell>
          <cell r="D46" t="str">
            <v>SOIL EROSION CONTROL, WOOD STRAND</v>
          </cell>
          <cell r="E46" t="str">
            <v>ACRE</v>
          </cell>
        </row>
        <row r="47">
          <cell r="A47" t="str">
            <v>15704-1000</v>
          </cell>
          <cell r="B47" t="str">
            <v>Soil erosion control, plastic lining</v>
          </cell>
          <cell r="C47" t="str">
            <v>m2</v>
          </cell>
          <cell r="D47" t="str">
            <v>SOIL EROSION CONTROL, PLASTIC LINING</v>
          </cell>
          <cell r="E47" t="str">
            <v>SQYD</v>
          </cell>
        </row>
        <row r="48">
          <cell r="A48" t="str">
            <v>15704-1100</v>
          </cell>
          <cell r="B48" t="str">
            <v>Soil erosion control, brush blanket</v>
          </cell>
          <cell r="C48" t="str">
            <v>m2</v>
          </cell>
          <cell r="D48" t="str">
            <v>SOIL EROSION CONTROL, BRUSH BLANKET</v>
          </cell>
          <cell r="E48" t="str">
            <v>SQYD</v>
          </cell>
        </row>
        <row r="49">
          <cell r="A49" t="str">
            <v>15704-1200</v>
          </cell>
          <cell r="B49" t="str">
            <v>Soil erosion control, rock mulch</v>
          </cell>
          <cell r="C49" t="str">
            <v>m2</v>
          </cell>
          <cell r="D49" t="str">
            <v>SOIL EROSION CONTROL, ROCK MULCH</v>
          </cell>
          <cell r="E49" t="str">
            <v>SQYD</v>
          </cell>
        </row>
        <row r="50">
          <cell r="A50" t="str">
            <v>15704-1300</v>
          </cell>
          <cell r="B50" t="str">
            <v>Soil erosion control, filter rock</v>
          </cell>
          <cell r="C50" t="str">
            <v>m2</v>
          </cell>
          <cell r="D50" t="str">
            <v>SOIL EROSION CONTROL, FILTER ROCK</v>
          </cell>
          <cell r="E50" t="str">
            <v>SQYD</v>
          </cell>
        </row>
        <row r="51">
          <cell r="A51" t="str">
            <v>15705-0100</v>
          </cell>
          <cell r="B51" t="str">
            <v>Soil erosion control, silt fence</v>
          </cell>
          <cell r="C51" t="str">
            <v>m</v>
          </cell>
          <cell r="D51" t="str">
            <v>SOIL EROSION CONTROL, SILT FENCE</v>
          </cell>
          <cell r="E51" t="str">
            <v>LNFT</v>
          </cell>
        </row>
        <row r="52">
          <cell r="A52" t="str">
            <v>15705-0200</v>
          </cell>
          <cell r="B52" t="str">
            <v>Soil erosion control, brush barriers</v>
          </cell>
          <cell r="C52" t="str">
            <v>m</v>
          </cell>
          <cell r="D52" t="str">
            <v>SOIL EROSION CONTROL, BRUSH BARRIERS</v>
          </cell>
          <cell r="E52" t="str">
            <v>LNFT</v>
          </cell>
        </row>
        <row r="53">
          <cell r="A53" t="str">
            <v>15705-0300</v>
          </cell>
          <cell r="B53" t="str">
            <v>Soil erosion control, slope drains</v>
          </cell>
          <cell r="C53" t="str">
            <v>m</v>
          </cell>
          <cell r="D53" t="str">
            <v>SOIL EROSION CONTROL, SLOPE DRAINS</v>
          </cell>
          <cell r="E53" t="str">
            <v>LNFT</v>
          </cell>
        </row>
        <row r="54">
          <cell r="A54" t="str">
            <v>15705-0400</v>
          </cell>
          <cell r="B54" t="str">
            <v>Soil erosion control, earth berms</v>
          </cell>
          <cell r="C54" t="str">
            <v>m</v>
          </cell>
          <cell r="D54" t="str">
            <v>SOIL EROSION CONTROL, EARTH BERMS</v>
          </cell>
          <cell r="E54" t="str">
            <v>LNFT</v>
          </cell>
        </row>
        <row r="55">
          <cell r="A55" t="str">
            <v>15705-0500</v>
          </cell>
          <cell r="B55" t="str">
            <v>Soil erosion control, temporary culvert pipe</v>
          </cell>
          <cell r="C55" t="str">
            <v>m</v>
          </cell>
          <cell r="D55" t="str">
            <v>SOIL EROSION CONTROL, TEMPORARY CULVERT PIPE</v>
          </cell>
          <cell r="E55" t="str">
            <v>LNFT</v>
          </cell>
        </row>
        <row r="56">
          <cell r="A56" t="str">
            <v>15705-0600</v>
          </cell>
          <cell r="B56" t="str">
            <v>Soil erosion control, temporary 600mm culvert pipe</v>
          </cell>
          <cell r="C56" t="str">
            <v>m</v>
          </cell>
          <cell r="D56" t="str">
            <v>SOIL EROSION CONTROL, TEMPORARY 24-INCH CULVERT PIPE</v>
          </cell>
          <cell r="E56" t="str">
            <v>LNFT</v>
          </cell>
        </row>
        <row r="57">
          <cell r="A57" t="str">
            <v>15705-0700</v>
          </cell>
          <cell r="B57" t="str">
            <v>Soil erosion control, temporary 750mm culvert pipe</v>
          </cell>
          <cell r="C57" t="str">
            <v>m</v>
          </cell>
          <cell r="D57" t="str">
            <v>SOIL EROSION CONTROL, TEMPORARY 30-INCH CULVERT PIPE</v>
          </cell>
          <cell r="E57" t="str">
            <v>LNFT</v>
          </cell>
        </row>
        <row r="58">
          <cell r="A58" t="str">
            <v>15705-0800</v>
          </cell>
          <cell r="B58" t="str">
            <v>Soil erosion control, temporary 900mm culvert pipe</v>
          </cell>
          <cell r="C58" t="str">
            <v>m</v>
          </cell>
          <cell r="D58" t="str">
            <v>SOIL EROSION CONTROL, TEMPORARY 36-INCH CULVERT PIPE</v>
          </cell>
          <cell r="E58" t="str">
            <v>LNFT</v>
          </cell>
        </row>
        <row r="59">
          <cell r="A59" t="str">
            <v>15705-0900</v>
          </cell>
          <cell r="B59" t="str">
            <v>Soil erosion control, temporary 1050mm culvert pipe</v>
          </cell>
          <cell r="C59" t="str">
            <v>m</v>
          </cell>
          <cell r="D59" t="str">
            <v>SOIL EROSION CONTROL, TEMPORARY 42-INCH CULVERT PIPE</v>
          </cell>
          <cell r="E59" t="str">
            <v>LNFT</v>
          </cell>
        </row>
        <row r="60">
          <cell r="A60" t="str">
            <v>15705-1000</v>
          </cell>
          <cell r="B60" t="str">
            <v>Soil erosion control, temporary 1200mm culvert pipe</v>
          </cell>
          <cell r="C60" t="str">
            <v>m</v>
          </cell>
          <cell r="D60" t="str">
            <v>SOIL EROSION CONTROL, TEMPORARY 48-INCH CULVERT PIPE</v>
          </cell>
          <cell r="E60" t="str">
            <v>LNFT</v>
          </cell>
        </row>
        <row r="61">
          <cell r="A61" t="str">
            <v>15705-1100</v>
          </cell>
          <cell r="B61" t="str">
            <v>Soil erosion control, temporary 1500mm culvert pipe</v>
          </cell>
          <cell r="C61" t="str">
            <v>m</v>
          </cell>
          <cell r="D61" t="str">
            <v>SOIL EROSION CONTROL, TEMPORARY 60-INCH CULVERT PIPE</v>
          </cell>
          <cell r="E61" t="str">
            <v>LNFT</v>
          </cell>
        </row>
        <row r="62">
          <cell r="A62" t="str">
            <v>15705-1200</v>
          </cell>
          <cell r="B62" t="str">
            <v>Soil erosion control, temporary 1800mm culvert pipe</v>
          </cell>
          <cell r="C62" t="str">
            <v>m</v>
          </cell>
          <cell r="D62" t="str">
            <v>SOIL EROSION CONTROL, TEMPORARY 72-INCH CULVERT PIPE</v>
          </cell>
          <cell r="E62" t="str">
            <v>LNFT</v>
          </cell>
        </row>
        <row r="63">
          <cell r="A63" t="str">
            <v>15705-1300</v>
          </cell>
          <cell r="B63" t="str">
            <v>Soil erosion control, temporary diversion channel</v>
          </cell>
          <cell r="C63" t="str">
            <v>m</v>
          </cell>
          <cell r="D63" t="str">
            <v>SOIL EROSION CONTROL, TEMPORARY DIVERSION CHANNEL</v>
          </cell>
          <cell r="E63" t="str">
            <v>LNFT</v>
          </cell>
        </row>
        <row r="64">
          <cell r="A64" t="str">
            <v>15705-1400</v>
          </cell>
          <cell r="B64" t="str">
            <v>Soil erosion control, fiber roll</v>
          </cell>
          <cell r="C64" t="str">
            <v>m</v>
          </cell>
          <cell r="D64" t="str">
            <v>SOIL EROSION CONTROL, FIBER ROLL</v>
          </cell>
          <cell r="E64" t="str">
            <v>LNFT</v>
          </cell>
        </row>
        <row r="65">
          <cell r="A65" t="str">
            <v>15705-1500</v>
          </cell>
          <cell r="B65" t="str">
            <v>Soil erosion control, compost sock</v>
          </cell>
          <cell r="C65" t="str">
            <v>m</v>
          </cell>
          <cell r="D65" t="str">
            <v>SOIL EROSION CONTROL, COMPOST SOCK</v>
          </cell>
          <cell r="E65" t="str">
            <v>LNFT</v>
          </cell>
        </row>
        <row r="66">
          <cell r="A66" t="str">
            <v>15705-1600</v>
          </cell>
          <cell r="B66" t="str">
            <v>Soil erosion control, absorbent boom</v>
          </cell>
          <cell r="C66" t="str">
            <v>m</v>
          </cell>
          <cell r="D66" t="str">
            <v>SOIL EROSION CONTROL, ABSORBENT BOOM</v>
          </cell>
          <cell r="E66" t="str">
            <v>LNFT</v>
          </cell>
        </row>
        <row r="67">
          <cell r="A67" t="str">
            <v>15705-1700</v>
          </cell>
          <cell r="B67" t="str">
            <v>Soil erosion control, filter berm</v>
          </cell>
          <cell r="C67" t="str">
            <v>m</v>
          </cell>
          <cell r="D67" t="str">
            <v>SOIL EROSION CONTROL, FILTER BERM</v>
          </cell>
          <cell r="E67" t="str">
            <v>LNFT</v>
          </cell>
        </row>
        <row r="68">
          <cell r="A68" t="str">
            <v>15705-1800</v>
          </cell>
          <cell r="B68" t="str">
            <v>Soil erosion control, temporary diversion berm</v>
          </cell>
          <cell r="C68" t="str">
            <v>m</v>
          </cell>
          <cell r="D68" t="str">
            <v>SOIL EROSION CONTROL, TEMPORARY DIVERSION BERM</v>
          </cell>
          <cell r="E68" t="str">
            <v>LNFT</v>
          </cell>
        </row>
        <row r="69">
          <cell r="A69" t="str">
            <v>15705-1900</v>
          </cell>
          <cell r="B69" t="str">
            <v>Soil erosion control, temporary water crossing</v>
          </cell>
          <cell r="C69" t="str">
            <v>m</v>
          </cell>
          <cell r="D69" t="str">
            <v>SOIL EROSION CONTROL, TEMPORARY WATER CROSSING</v>
          </cell>
          <cell r="E69" t="str">
            <v>LNFT</v>
          </cell>
        </row>
        <row r="70">
          <cell r="A70" t="str">
            <v>15705-2000</v>
          </cell>
          <cell r="B70" t="str">
            <v>Soil erosion control, floating turbidity curtain</v>
          </cell>
          <cell r="C70" t="str">
            <v>m</v>
          </cell>
          <cell r="D70" t="str">
            <v>SOIL EROSION CONTROL, FLOATING TURBIDITY CURTAIN</v>
          </cell>
          <cell r="E70" t="str">
            <v>LNFT</v>
          </cell>
        </row>
        <row r="71">
          <cell r="A71" t="str">
            <v>15705-2100</v>
          </cell>
          <cell r="B71" t="str">
            <v>Soil erosion control, silt barrier</v>
          </cell>
          <cell r="C71" t="str">
            <v>m</v>
          </cell>
          <cell r="D71" t="str">
            <v>SOIL EROSION CONTROL, SILT BARRIER</v>
          </cell>
          <cell r="E71" t="str">
            <v>LNFT</v>
          </cell>
        </row>
        <row r="72">
          <cell r="A72" t="str">
            <v>15705-2200</v>
          </cell>
          <cell r="B72" t="str">
            <v>Soil erosion control, diversion fence</v>
          </cell>
          <cell r="C72" t="str">
            <v>m</v>
          </cell>
          <cell r="D72" t="str">
            <v>SOIL EROSION CONTROL, DIVERSION FENCE</v>
          </cell>
          <cell r="E72" t="str">
            <v>LNFT</v>
          </cell>
        </row>
        <row r="73">
          <cell r="A73" t="str">
            <v>15706-0100</v>
          </cell>
          <cell r="B73" t="str">
            <v>Soil erosion control, straw bale</v>
          </cell>
          <cell r="C73" t="str">
            <v>Each</v>
          </cell>
          <cell r="D73" t="str">
            <v>SOIL EROSION CONTROL, STRAW BALE</v>
          </cell>
          <cell r="E73" t="str">
            <v>EACH</v>
          </cell>
        </row>
        <row r="74">
          <cell r="A74" t="str">
            <v>15706-0200</v>
          </cell>
          <cell r="B74" t="str">
            <v>Soil erosion control, check dam</v>
          </cell>
          <cell r="C74" t="str">
            <v>Each</v>
          </cell>
          <cell r="D74" t="str">
            <v>SOIL EROSION CONTROL, CHECK DAM</v>
          </cell>
          <cell r="E74" t="str">
            <v>EACH</v>
          </cell>
        </row>
        <row r="75">
          <cell r="A75" t="str">
            <v>15706-0300</v>
          </cell>
          <cell r="B75" t="str">
            <v>Soil erosion control, sandbag</v>
          </cell>
          <cell r="C75" t="str">
            <v>Each</v>
          </cell>
          <cell r="D75" t="str">
            <v>SOIL EROSION CONTROL, SANDBAG</v>
          </cell>
          <cell r="E75" t="str">
            <v>EACH</v>
          </cell>
        </row>
        <row r="76">
          <cell r="A76" t="str">
            <v>15706-0400</v>
          </cell>
          <cell r="B76" t="str">
            <v>Soil erosion control, sediment trap</v>
          </cell>
          <cell r="C76" t="str">
            <v>Each</v>
          </cell>
          <cell r="D76" t="str">
            <v>SOIL EROSION CONTROL, SEDIMENT TRAP</v>
          </cell>
          <cell r="E76" t="str">
            <v>EACH</v>
          </cell>
        </row>
        <row r="77">
          <cell r="A77" t="str">
            <v>15706-0500</v>
          </cell>
          <cell r="B77" t="str">
            <v>Soil erosion control, inlet sediment trap</v>
          </cell>
          <cell r="C77" t="str">
            <v>Each</v>
          </cell>
          <cell r="D77" t="str">
            <v>SOIL EROSION CONTROL, INLET SEDIMENT TRAP</v>
          </cell>
          <cell r="E77" t="str">
            <v>EACH</v>
          </cell>
        </row>
        <row r="78">
          <cell r="A78" t="str">
            <v>15706-0600</v>
          </cell>
          <cell r="B78" t="str">
            <v>Soil erosion control, riser pipe assembly</v>
          </cell>
          <cell r="C78" t="str">
            <v>Each</v>
          </cell>
          <cell r="D78" t="str">
            <v>SOIL EROSION CONTROL, RISER PIPE ASSEMBLY</v>
          </cell>
          <cell r="E78" t="str">
            <v>EACH</v>
          </cell>
        </row>
        <row r="79">
          <cell r="A79" t="str">
            <v>15706-0700</v>
          </cell>
          <cell r="B79" t="str">
            <v>Soil erosion control, silt control gate</v>
          </cell>
          <cell r="C79" t="str">
            <v>Each</v>
          </cell>
          <cell r="D79" t="str">
            <v>SOIL EROSION CONTROL, SILT CONTROL GATE</v>
          </cell>
          <cell r="E79" t="str">
            <v>EACH</v>
          </cell>
        </row>
        <row r="80">
          <cell r="A80" t="str">
            <v>15706-0710</v>
          </cell>
          <cell r="B80" t="str">
            <v>Soil erosion control, silt control gate, type 1</v>
          </cell>
          <cell r="C80" t="str">
            <v>Each</v>
          </cell>
          <cell r="D80" t="str">
            <v>SOIL EROSION CONTROL, SILT CONTROL GATE, TYPE 1</v>
          </cell>
          <cell r="E80" t="str">
            <v>EACH</v>
          </cell>
        </row>
        <row r="81">
          <cell r="A81" t="str">
            <v>15706-0720</v>
          </cell>
          <cell r="B81" t="str">
            <v>Soil erosion control, silt control gate, type 2</v>
          </cell>
          <cell r="C81" t="str">
            <v>Each</v>
          </cell>
          <cell r="D81" t="str">
            <v>SOIL EROSION CONTROL, SILT CONTROL GATE, TYPE 2</v>
          </cell>
          <cell r="E81" t="str">
            <v>EACH</v>
          </cell>
        </row>
        <row r="82">
          <cell r="A82" t="str">
            <v>15706-0730</v>
          </cell>
          <cell r="B82" t="str">
            <v>Soil erosion control, silt control gate, type 3</v>
          </cell>
          <cell r="C82" t="str">
            <v>Each</v>
          </cell>
          <cell r="D82" t="str">
            <v>SOIL EROSION CONTROL, SILT CONTROL GATE, TYPE 3</v>
          </cell>
          <cell r="E82" t="str">
            <v>EACH</v>
          </cell>
        </row>
        <row r="83">
          <cell r="A83" t="str">
            <v>15706-1000</v>
          </cell>
          <cell r="B83" t="str">
            <v>Soil erosion control, inlet protection</v>
          </cell>
          <cell r="C83" t="str">
            <v>Each</v>
          </cell>
          <cell r="D83" t="str">
            <v>SOIL EROSION CONTROL, INLET PROTECTION</v>
          </cell>
          <cell r="E83" t="str">
            <v>EACH</v>
          </cell>
        </row>
        <row r="84">
          <cell r="A84" t="str">
            <v>15706-1100</v>
          </cell>
          <cell r="B84" t="str">
            <v>Soil erosion control, inlet protection type A</v>
          </cell>
          <cell r="C84" t="str">
            <v>Each</v>
          </cell>
          <cell r="D84" t="str">
            <v>SOIL EROSION CONTROL, INLET PROTECTION TYPE A</v>
          </cell>
          <cell r="E84" t="str">
            <v>EACH</v>
          </cell>
        </row>
        <row r="85">
          <cell r="A85" t="str">
            <v>15706-1200</v>
          </cell>
          <cell r="B85" t="str">
            <v>Soil erosion control, inlet protection type B</v>
          </cell>
          <cell r="C85" t="str">
            <v>Each</v>
          </cell>
          <cell r="D85" t="str">
            <v>SOIL EROSION CONTROL, INLET PROTECTION TYPE B</v>
          </cell>
          <cell r="E85" t="str">
            <v>EACH</v>
          </cell>
        </row>
        <row r="86">
          <cell r="A86" t="str">
            <v>15706-1300</v>
          </cell>
          <cell r="B86" t="str">
            <v>Soil erosion control, inlet protection type C</v>
          </cell>
          <cell r="C86" t="str">
            <v>Each</v>
          </cell>
          <cell r="D86" t="str">
            <v>SOIL EROSION CONTROL, INLET PROTECTION TYPE C</v>
          </cell>
          <cell r="E86" t="str">
            <v>EACH</v>
          </cell>
        </row>
        <row r="87">
          <cell r="A87" t="str">
            <v>15706-1400</v>
          </cell>
          <cell r="B87" t="str">
            <v>Soil erosion control, inlet protection type D</v>
          </cell>
          <cell r="C87" t="str">
            <v>Each</v>
          </cell>
          <cell r="D87" t="str">
            <v>SOIL EROSION CONTROL, INLET PROTECTION TYPE D</v>
          </cell>
          <cell r="E87" t="str">
            <v>EACH</v>
          </cell>
        </row>
        <row r="88">
          <cell r="A88" t="str">
            <v>15706-1500</v>
          </cell>
          <cell r="B88" t="str">
            <v>Soil erosion control, inlet protection type E</v>
          </cell>
          <cell r="C88" t="str">
            <v>Each</v>
          </cell>
          <cell r="D88" t="str">
            <v>SOIL EROSION CONTROL, INLET PROTECTION TYPE E</v>
          </cell>
          <cell r="E88" t="str">
            <v>EACH</v>
          </cell>
        </row>
        <row r="89">
          <cell r="A89" t="str">
            <v>15706-1600</v>
          </cell>
          <cell r="B89" t="str">
            <v>Soil erosion control, stabilized construction exit</v>
          </cell>
          <cell r="C89" t="str">
            <v>Each</v>
          </cell>
          <cell r="D89" t="str">
            <v>SOIL EROSION CONTROL, STABILIZED CONSTRUCTION EXIT</v>
          </cell>
          <cell r="E89" t="str">
            <v>EACH</v>
          </cell>
        </row>
        <row r="90">
          <cell r="A90" t="str">
            <v>15706-1700</v>
          </cell>
          <cell r="B90" t="str">
            <v>Soil erosion control, water bar</v>
          </cell>
          <cell r="C90" t="str">
            <v>Each</v>
          </cell>
          <cell r="D90" t="str">
            <v>SOIL EROSION CONTROL, WATER BAR</v>
          </cell>
          <cell r="E90" t="str">
            <v>EACH</v>
          </cell>
        </row>
        <row r="91">
          <cell r="A91" t="str">
            <v>15706-1800</v>
          </cell>
          <cell r="B91" t="str">
            <v>Soil erosion control, temporary stone outlet structure</v>
          </cell>
          <cell r="C91" t="str">
            <v>Each</v>
          </cell>
          <cell r="D91" t="str">
            <v>SOIL EROSION CONTROL, TEMPORARY STONE OUTLET STRUCTURE</v>
          </cell>
          <cell r="E91" t="str">
            <v>EACH</v>
          </cell>
        </row>
        <row r="92">
          <cell r="A92" t="str">
            <v>15706-1900</v>
          </cell>
          <cell r="B92" t="str">
            <v>Soil erosion control, log dam</v>
          </cell>
          <cell r="C92" t="str">
            <v>Each</v>
          </cell>
          <cell r="D92" t="str">
            <v>SOIL EROSION CONTROL, LOG DAM</v>
          </cell>
          <cell r="E92" t="str">
            <v>EACH</v>
          </cell>
        </row>
        <row r="93">
          <cell r="A93" t="str">
            <v>15706-2000</v>
          </cell>
          <cell r="B93" t="str">
            <v>Soil erosion control, chitosan gel sock</v>
          </cell>
          <cell r="C93" t="str">
            <v>Each</v>
          </cell>
          <cell r="D93" t="str">
            <v>SOIL EROSION CONTROL, CHITOSAN GEL SOCK</v>
          </cell>
          <cell r="E93" t="str">
            <v>EACH</v>
          </cell>
        </row>
        <row r="94">
          <cell r="A94" t="str">
            <v>15706-2100</v>
          </cell>
          <cell r="B94" t="str">
            <v>Soil erosion control, filter berm</v>
          </cell>
          <cell r="C94" t="str">
            <v>Each</v>
          </cell>
          <cell r="D94" t="str">
            <v>SOIL EROSION CONTROL, FILTER BERM</v>
          </cell>
          <cell r="E94" t="str">
            <v>EACH</v>
          </cell>
        </row>
        <row r="95">
          <cell r="A95" t="str">
            <v>15706-2200</v>
          </cell>
          <cell r="B95" t="str">
            <v>Soil erosion control, filter bag</v>
          </cell>
          <cell r="C95" t="str">
            <v>Each</v>
          </cell>
          <cell r="D95" t="str">
            <v>SOIL EROSION CONTROL, FILTER BAG</v>
          </cell>
          <cell r="E95" t="str">
            <v>EACH</v>
          </cell>
        </row>
        <row r="96">
          <cell r="A96" t="str">
            <v>15706-2300</v>
          </cell>
          <cell r="B96" t="str">
            <v>Soil erosion control, on-site concrete washout structure</v>
          </cell>
          <cell r="C96" t="str">
            <v>Each</v>
          </cell>
          <cell r="D96" t="str">
            <v>SOIL EROSION CONTROL, ON-SITE CONCRETE WASHOUT STRUCTURE</v>
          </cell>
          <cell r="E96" t="str">
            <v>EACH</v>
          </cell>
        </row>
        <row r="97">
          <cell r="A97" t="str">
            <v>15707-1000</v>
          </cell>
          <cell r="B97" t="str">
            <v>Soil erosion control, temporary turf establishment</v>
          </cell>
          <cell r="C97" t="str">
            <v>slry</v>
          </cell>
          <cell r="D97" t="str">
            <v>SOIL EROSION CONTROL, TEMPORARY TURF ESTABLISHMENT</v>
          </cell>
          <cell r="E97" t="str">
            <v>SLRY</v>
          </cell>
        </row>
        <row r="98">
          <cell r="A98" t="str">
            <v>15708-1000</v>
          </cell>
          <cell r="B98" t="str">
            <v>Soil erosion control, supervisor</v>
          </cell>
          <cell r="C98" t="str">
            <v>Day</v>
          </cell>
          <cell r="D98" t="str">
            <v>SOIL EROSION CONTROL, SUPERVISOR</v>
          </cell>
          <cell r="E98" t="str">
            <v>DAY</v>
          </cell>
        </row>
        <row r="99">
          <cell r="A99" t="str">
            <v>15709-0100</v>
          </cell>
          <cell r="B99" t="str">
            <v>Soil erosion control, polyacrylamide powder</v>
          </cell>
          <cell r="C99" t="str">
            <v>kg</v>
          </cell>
          <cell r="D99" t="str">
            <v>SOIL EROSION CONTROL, POLYACRYLAMIDE POWDER</v>
          </cell>
          <cell r="E99" t="str">
            <v>LB</v>
          </cell>
        </row>
        <row r="100">
          <cell r="A100" t="str">
            <v>15709-0200</v>
          </cell>
          <cell r="B100" t="str">
            <v>Soil erosion control, polyacrylamide block</v>
          </cell>
          <cell r="C100" t="str">
            <v>kg</v>
          </cell>
          <cell r="D100" t="str">
            <v>SOIL EROSION CONTROL, POLYACRYLAMIDE BLOCK</v>
          </cell>
          <cell r="E100" t="str">
            <v>LB</v>
          </cell>
        </row>
        <row r="101">
          <cell r="A101" t="str">
            <v>15710-0100</v>
          </cell>
          <cell r="B101" t="str">
            <v>Soil erosion control, filter rock</v>
          </cell>
          <cell r="C101" t="str">
            <v>m3</v>
          </cell>
          <cell r="D101" t="str">
            <v>SOIL EROSION CONTROL, FILTER ROCK</v>
          </cell>
          <cell r="E101" t="str">
            <v>CUYD</v>
          </cell>
        </row>
        <row r="102">
          <cell r="A102" t="str">
            <v>15720-0000</v>
          </cell>
          <cell r="B102" t="str">
            <v>Storm water pollution prevention plan</v>
          </cell>
          <cell r="C102" t="str">
            <v>LPSM</v>
          </cell>
          <cell r="D102" t="str">
            <v>STORM WATER POLLUTION PREVENTION PLAN</v>
          </cell>
          <cell r="E102" t="str">
            <v>LPSM</v>
          </cell>
        </row>
        <row r="103">
          <cell r="A103" t="str">
            <v>15801-0000</v>
          </cell>
          <cell r="B103" t="str">
            <v>Watering for dust control</v>
          </cell>
          <cell r="C103" t="str">
            <v>m3</v>
          </cell>
          <cell r="D103" t="str">
            <v>WATERING FOR DUST CONTROL</v>
          </cell>
          <cell r="E103" t="str">
            <v>MGAL</v>
          </cell>
        </row>
        <row r="104">
          <cell r="A104" t="str">
            <v>15802-0000</v>
          </cell>
          <cell r="B104" t="str">
            <v>Watering for dust control</v>
          </cell>
          <cell r="C104" t="str">
            <v>LPSM</v>
          </cell>
          <cell r="D104" t="str">
            <v>WATERING FOR DUST CONTROL</v>
          </cell>
          <cell r="E104" t="str">
            <v>LPSM</v>
          </cell>
        </row>
        <row r="105">
          <cell r="A105" t="str">
            <v>20101-0000</v>
          </cell>
          <cell r="B105" t="str">
            <v>Clearing and grubbing</v>
          </cell>
          <cell r="C105" t="str">
            <v>ha</v>
          </cell>
          <cell r="D105" t="str">
            <v>CLEARING AND GRUBBING</v>
          </cell>
          <cell r="E105" t="str">
            <v>ACRE</v>
          </cell>
        </row>
        <row r="106">
          <cell r="A106" t="str">
            <v>20102-0000</v>
          </cell>
          <cell r="B106" t="str">
            <v>Clearing and grubbing</v>
          </cell>
          <cell r="C106" t="str">
            <v>LPSM</v>
          </cell>
          <cell r="D106" t="str">
            <v>CLEARING AND GRUBBING</v>
          </cell>
          <cell r="E106" t="str">
            <v>LPSM</v>
          </cell>
        </row>
        <row r="107">
          <cell r="A107" t="str">
            <v>20103-0000</v>
          </cell>
          <cell r="B107" t="str">
            <v>Clearing and grubbing</v>
          </cell>
          <cell r="C107" t="str">
            <v>m2</v>
          </cell>
          <cell r="D107" t="str">
            <v>CLEARING AND GRUBBING</v>
          </cell>
          <cell r="E107" t="str">
            <v>SQYD</v>
          </cell>
        </row>
        <row r="108">
          <cell r="A108" t="str">
            <v>20104-0000</v>
          </cell>
          <cell r="B108" t="str">
            <v>Clearing</v>
          </cell>
          <cell r="C108" t="str">
            <v>ha</v>
          </cell>
          <cell r="D108" t="str">
            <v>CLEARING</v>
          </cell>
          <cell r="E108" t="str">
            <v>ACRE</v>
          </cell>
        </row>
        <row r="109">
          <cell r="A109" t="str">
            <v>20120-1000</v>
          </cell>
          <cell r="B109" t="str">
            <v>Removal, individual tree</v>
          </cell>
          <cell r="C109" t="str">
            <v>Each</v>
          </cell>
          <cell r="D109" t="str">
            <v>REMOVAL, INDIVIDUAL TREE</v>
          </cell>
          <cell r="E109" t="str">
            <v>EACH</v>
          </cell>
        </row>
        <row r="110">
          <cell r="A110" t="str">
            <v>20120-2000</v>
          </cell>
          <cell r="B110" t="str">
            <v>Removal, individual stump</v>
          </cell>
          <cell r="C110" t="str">
            <v>Each</v>
          </cell>
          <cell r="D110" t="str">
            <v>REMOVAL, INDIVIDUAL STUMP</v>
          </cell>
          <cell r="E110" t="str">
            <v>EACH</v>
          </cell>
        </row>
        <row r="111">
          <cell r="A111" t="str">
            <v>20201-0000</v>
          </cell>
          <cell r="B111" t="str">
            <v>Selective clearing</v>
          </cell>
          <cell r="C111" t="str">
            <v>ha</v>
          </cell>
          <cell r="D111" t="str">
            <v>SELECTIVE CLEARING</v>
          </cell>
          <cell r="E111" t="str">
            <v>ACRE</v>
          </cell>
        </row>
        <row r="112">
          <cell r="A112" t="str">
            <v>20202-0000</v>
          </cell>
          <cell r="B112" t="str">
            <v>Selective clearing</v>
          </cell>
          <cell r="C112" t="str">
            <v>m2</v>
          </cell>
          <cell r="D112" t="str">
            <v>SELECTIVE CLEARING</v>
          </cell>
          <cell r="E112" t="str">
            <v>SQYD</v>
          </cell>
        </row>
        <row r="113">
          <cell r="A113" t="str">
            <v>20203-0000</v>
          </cell>
          <cell r="B113" t="str">
            <v>Selective clearing</v>
          </cell>
          <cell r="C113" t="str">
            <v>km</v>
          </cell>
          <cell r="D113" t="str">
            <v>SELECTIVE CLEARING</v>
          </cell>
          <cell r="E113" t="str">
            <v>MILE</v>
          </cell>
        </row>
        <row r="114">
          <cell r="A114" t="str">
            <v>20205-0000</v>
          </cell>
          <cell r="B114" t="str">
            <v>Selective clearing and grubbing</v>
          </cell>
          <cell r="C114" t="str">
            <v>ha</v>
          </cell>
          <cell r="D114" t="str">
            <v>SELECTIVE CLEARING AND GRUBBING</v>
          </cell>
          <cell r="E114" t="str">
            <v>ACRE</v>
          </cell>
        </row>
        <row r="115">
          <cell r="A115" t="str">
            <v>20206-0000</v>
          </cell>
          <cell r="B115" t="str">
            <v>Selective clearing and grubbing</v>
          </cell>
          <cell r="C115" t="str">
            <v>m2</v>
          </cell>
          <cell r="D115" t="str">
            <v>SELECTIVE CLEARING AND GRUBBING</v>
          </cell>
          <cell r="E115" t="str">
            <v>SQYD</v>
          </cell>
        </row>
        <row r="116">
          <cell r="A116" t="str">
            <v>20207-0000</v>
          </cell>
          <cell r="B116" t="str">
            <v>Selective clearing and grubbing</v>
          </cell>
          <cell r="C116" t="str">
            <v>km</v>
          </cell>
          <cell r="D116" t="str">
            <v>SELECTIVE CLEARING AND GRUBBING</v>
          </cell>
          <cell r="E116" t="str">
            <v>MILE</v>
          </cell>
        </row>
        <row r="117">
          <cell r="A117" t="str">
            <v>20210-0000</v>
          </cell>
          <cell r="B117" t="str">
            <v>Special clearing and grubbing</v>
          </cell>
          <cell r="C117" t="str">
            <v>ha</v>
          </cell>
          <cell r="D117" t="str">
            <v>SPECIAL CLEARING AND GRUBBING</v>
          </cell>
          <cell r="E117" t="str">
            <v>ACRE</v>
          </cell>
        </row>
        <row r="118">
          <cell r="A118" t="str">
            <v>20211-0000</v>
          </cell>
          <cell r="B118" t="str">
            <v>Special clearing and grubbing</v>
          </cell>
          <cell r="C118" t="str">
            <v>m2</v>
          </cell>
          <cell r="D118" t="str">
            <v>SPECIAL CLEARING AND GRUBBING</v>
          </cell>
          <cell r="E118" t="str">
            <v>SQYD</v>
          </cell>
        </row>
        <row r="119">
          <cell r="A119" t="str">
            <v>20212-0000</v>
          </cell>
          <cell r="B119" t="str">
            <v>Special clearing</v>
          </cell>
          <cell r="C119" t="str">
            <v>m2</v>
          </cell>
          <cell r="D119" t="str">
            <v>SPECIAL CLEARING</v>
          </cell>
          <cell r="E119" t="str">
            <v>SQYD</v>
          </cell>
        </row>
        <row r="120">
          <cell r="A120" t="str">
            <v>20213-0000</v>
          </cell>
          <cell r="B120" t="str">
            <v>Roadside cleanup</v>
          </cell>
          <cell r="C120" t="str">
            <v>km</v>
          </cell>
          <cell r="D120" t="str">
            <v>ROADSIDE CLEANUP</v>
          </cell>
          <cell r="E120" t="str">
            <v>MILE</v>
          </cell>
        </row>
        <row r="121">
          <cell r="A121" t="str">
            <v>20214-0000</v>
          </cell>
          <cell r="B121" t="str">
            <v>Roadside cleanup</v>
          </cell>
          <cell r="C121" t="str">
            <v>LPSM</v>
          </cell>
          <cell r="D121" t="str">
            <v>ROADSIDE CLEANUP</v>
          </cell>
          <cell r="E121" t="str">
            <v>LPSM</v>
          </cell>
        </row>
        <row r="122">
          <cell r="A122" t="str">
            <v>20215-0000</v>
          </cell>
          <cell r="B122" t="str">
            <v>Roadside cleanup</v>
          </cell>
          <cell r="C122" t="str">
            <v>ha</v>
          </cell>
          <cell r="D122" t="str">
            <v>ROADSIDE CLEANUP</v>
          </cell>
          <cell r="E122" t="str">
            <v>ACRE</v>
          </cell>
        </row>
        <row r="123">
          <cell r="A123" t="str">
            <v>20216-0000</v>
          </cell>
          <cell r="B123" t="str">
            <v>Tree pruning</v>
          </cell>
          <cell r="C123" t="str">
            <v>Each</v>
          </cell>
          <cell r="D123" t="str">
            <v>TREE PRUNING</v>
          </cell>
          <cell r="E123" t="str">
            <v>EACH</v>
          </cell>
        </row>
        <row r="124">
          <cell r="A124" t="str">
            <v>20217-0000</v>
          </cell>
          <cell r="B124" t="str">
            <v>Tree root pruning</v>
          </cell>
          <cell r="C124" t="str">
            <v>m</v>
          </cell>
          <cell r="D124" t="str">
            <v>TREE ROOT PRUNING</v>
          </cell>
          <cell r="E124" t="str">
            <v>LNFT</v>
          </cell>
        </row>
        <row r="125">
          <cell r="A125" t="str">
            <v>20220-1000</v>
          </cell>
          <cell r="B125" t="str">
            <v>Removal, individual tree</v>
          </cell>
          <cell r="C125" t="str">
            <v>Each</v>
          </cell>
          <cell r="D125" t="str">
            <v>REMOVAL, INDIVIDUAL TREE</v>
          </cell>
          <cell r="E125" t="str">
            <v>EACH</v>
          </cell>
        </row>
        <row r="126">
          <cell r="A126" t="str">
            <v>20220-2000</v>
          </cell>
          <cell r="B126" t="str">
            <v>Removal, individual stump</v>
          </cell>
          <cell r="C126" t="str">
            <v>Each</v>
          </cell>
          <cell r="D126" t="str">
            <v>REMOVAL, INDIVIDUAL STUMP</v>
          </cell>
          <cell r="E126" t="str">
            <v>EACH</v>
          </cell>
        </row>
        <row r="127">
          <cell r="A127" t="str">
            <v>20221-1000</v>
          </cell>
          <cell r="B127" t="str">
            <v>Removal, individual trees</v>
          </cell>
          <cell r="C127" t="str">
            <v>m2</v>
          </cell>
          <cell r="D127" t="str">
            <v>REMOVAL, INDIVIDUAL TREES</v>
          </cell>
          <cell r="E127" t="str">
            <v>SQFT</v>
          </cell>
        </row>
        <row r="128">
          <cell r="A128" t="str">
            <v>20301-0080</v>
          </cell>
          <cell r="B128" t="str">
            <v>Removal of bench</v>
          </cell>
          <cell r="C128" t="str">
            <v>Each</v>
          </cell>
          <cell r="D128" t="str">
            <v>REMOVAL OF BENCH</v>
          </cell>
          <cell r="E128" t="str">
            <v>EACH</v>
          </cell>
        </row>
        <row r="129">
          <cell r="A129" t="str">
            <v>20301-0100</v>
          </cell>
          <cell r="B129" t="str">
            <v>Removal of bollard</v>
          </cell>
          <cell r="C129" t="str">
            <v>Each</v>
          </cell>
          <cell r="D129" t="str">
            <v>REMOVAL OF BOLLARD</v>
          </cell>
          <cell r="E129" t="str">
            <v>EACH</v>
          </cell>
        </row>
        <row r="130">
          <cell r="A130" t="str">
            <v>20301-0200</v>
          </cell>
          <cell r="B130" t="str">
            <v>Removal of boulder</v>
          </cell>
          <cell r="C130" t="str">
            <v>Each</v>
          </cell>
          <cell r="D130" t="str">
            <v>REMOVAL OF BOULDER</v>
          </cell>
          <cell r="E130" t="str">
            <v>EACH</v>
          </cell>
        </row>
        <row r="131">
          <cell r="A131" t="str">
            <v>20301-0300</v>
          </cell>
          <cell r="B131" t="str">
            <v>Removal of box culvert</v>
          </cell>
          <cell r="C131" t="str">
            <v>Each</v>
          </cell>
          <cell r="D131" t="str">
            <v>REMOVAL OF BOX CULVERT</v>
          </cell>
          <cell r="E131" t="str">
            <v>EACH</v>
          </cell>
        </row>
        <row r="132">
          <cell r="A132" t="str">
            <v>20301-0400</v>
          </cell>
          <cell r="B132" t="str">
            <v>Removal of bridge</v>
          </cell>
          <cell r="C132" t="str">
            <v>Each</v>
          </cell>
          <cell r="D132" t="str">
            <v>REMOVAL OF BRIDGE</v>
          </cell>
          <cell r="E132" t="str">
            <v>EACH</v>
          </cell>
        </row>
        <row r="133">
          <cell r="A133" t="str">
            <v>20301-0500</v>
          </cell>
          <cell r="B133" t="str">
            <v>Removal of catch basin</v>
          </cell>
          <cell r="C133" t="str">
            <v>Each</v>
          </cell>
          <cell r="D133" t="str">
            <v>REMOVAL OF CATCH BASIN</v>
          </cell>
          <cell r="E133" t="str">
            <v>EACH</v>
          </cell>
        </row>
        <row r="134">
          <cell r="A134" t="str">
            <v>20301-0600</v>
          </cell>
          <cell r="B134" t="str">
            <v>Removal of cattle guard</v>
          </cell>
          <cell r="C134" t="str">
            <v>Each</v>
          </cell>
          <cell r="D134" t="str">
            <v>REMOVAL OF CATTLE GUARD</v>
          </cell>
          <cell r="E134" t="str">
            <v>EACH</v>
          </cell>
        </row>
        <row r="135">
          <cell r="A135" t="str">
            <v>20301-0700</v>
          </cell>
          <cell r="B135" t="str">
            <v>Removal of delineator</v>
          </cell>
          <cell r="C135" t="str">
            <v>Each</v>
          </cell>
          <cell r="D135" t="str">
            <v>REMOVAL OF DELINEATOR</v>
          </cell>
          <cell r="E135" t="str">
            <v>EACH</v>
          </cell>
        </row>
        <row r="136">
          <cell r="A136" t="str">
            <v>20301-0800</v>
          </cell>
          <cell r="B136" t="str">
            <v>Removal of drinking fountain</v>
          </cell>
          <cell r="C136" t="str">
            <v>Each</v>
          </cell>
          <cell r="D136" t="str">
            <v>REMOVAL OF DRINKING FOUNTAIN</v>
          </cell>
          <cell r="E136" t="str">
            <v>EACH</v>
          </cell>
        </row>
        <row r="137">
          <cell r="A137" t="str">
            <v>20301-0900</v>
          </cell>
          <cell r="B137" t="str">
            <v>Removal of fire hydrant</v>
          </cell>
          <cell r="C137" t="str">
            <v>Each</v>
          </cell>
          <cell r="D137" t="str">
            <v>REMOVAL OF FIRE HYDRANT</v>
          </cell>
          <cell r="E137" t="str">
            <v>EACH</v>
          </cell>
        </row>
        <row r="138">
          <cell r="A138" t="str">
            <v>20301-1000</v>
          </cell>
          <cell r="B138" t="str">
            <v>Removal of frame and grate</v>
          </cell>
          <cell r="C138" t="str">
            <v>Each</v>
          </cell>
          <cell r="D138" t="str">
            <v>REMOVAL OF FRAME AND GRATE</v>
          </cell>
          <cell r="E138" t="str">
            <v>EACH</v>
          </cell>
        </row>
        <row r="139">
          <cell r="A139" t="str">
            <v>20301-1100</v>
          </cell>
          <cell r="B139" t="str">
            <v>Removal of gate</v>
          </cell>
          <cell r="C139" t="str">
            <v>Each</v>
          </cell>
          <cell r="D139" t="str">
            <v>REMOVAL OF GATE</v>
          </cell>
          <cell r="E139" t="str">
            <v>EACH</v>
          </cell>
        </row>
        <row r="140">
          <cell r="A140" t="str">
            <v>20301-1200</v>
          </cell>
          <cell r="B140" t="str">
            <v>Removal of headwall</v>
          </cell>
          <cell r="C140" t="str">
            <v>Each</v>
          </cell>
          <cell r="D140" t="str">
            <v>REMOVAL OF HEADWALL</v>
          </cell>
          <cell r="E140" t="str">
            <v>EACH</v>
          </cell>
        </row>
        <row r="141">
          <cell r="A141" t="str">
            <v>20301-1300</v>
          </cell>
          <cell r="B141" t="str">
            <v>Removal of inlet grate</v>
          </cell>
          <cell r="C141" t="str">
            <v>Each</v>
          </cell>
          <cell r="D141" t="str">
            <v>REMOVAL OF INLET GRATE</v>
          </cell>
          <cell r="E141" t="str">
            <v>EACH</v>
          </cell>
        </row>
        <row r="142">
          <cell r="A142" t="str">
            <v>20301-1400</v>
          </cell>
          <cell r="B142" t="str">
            <v>Removal of inlet</v>
          </cell>
          <cell r="C142" t="str">
            <v>Each</v>
          </cell>
          <cell r="D142" t="str">
            <v>REMOVAL OF INLET</v>
          </cell>
          <cell r="E142" t="str">
            <v>EACH</v>
          </cell>
        </row>
        <row r="143">
          <cell r="A143" t="str">
            <v>20301-1500</v>
          </cell>
          <cell r="B143" t="str">
            <v>Removal of light pole</v>
          </cell>
          <cell r="C143" t="str">
            <v>Each</v>
          </cell>
          <cell r="D143" t="str">
            <v>REMOVAL OF LIGHT POLE</v>
          </cell>
          <cell r="E143" t="str">
            <v>EACH</v>
          </cell>
        </row>
        <row r="144">
          <cell r="A144" t="str">
            <v>20301-1600</v>
          </cell>
          <cell r="B144" t="str">
            <v>Removal of mailbox</v>
          </cell>
          <cell r="C144" t="str">
            <v>Each</v>
          </cell>
          <cell r="D144" t="str">
            <v>REMOVAL OF MAILBOX</v>
          </cell>
          <cell r="E144" t="str">
            <v>EACH</v>
          </cell>
        </row>
        <row r="145">
          <cell r="A145" t="str">
            <v>20301-1700</v>
          </cell>
          <cell r="B145" t="str">
            <v>Removal of manhole</v>
          </cell>
          <cell r="C145" t="str">
            <v>Each</v>
          </cell>
          <cell r="D145" t="str">
            <v>REMOVAL OF MANHOLE</v>
          </cell>
          <cell r="E145" t="str">
            <v>EACH</v>
          </cell>
        </row>
        <row r="146">
          <cell r="A146" t="str">
            <v>20301-1800</v>
          </cell>
          <cell r="B146" t="str">
            <v>Removal of monument</v>
          </cell>
          <cell r="C146" t="str">
            <v>Each</v>
          </cell>
          <cell r="D146" t="str">
            <v>REMOVAL OF MONUMENT</v>
          </cell>
          <cell r="E146" t="str">
            <v>EACH</v>
          </cell>
        </row>
        <row r="147">
          <cell r="A147" t="str">
            <v>20301-1900</v>
          </cell>
          <cell r="B147" t="str">
            <v>Removal of pipe culvert</v>
          </cell>
          <cell r="C147" t="str">
            <v>Each</v>
          </cell>
          <cell r="D147" t="str">
            <v>REMOVAL OF PIPE CULVERT</v>
          </cell>
          <cell r="E147" t="str">
            <v>EACH</v>
          </cell>
        </row>
        <row r="148">
          <cell r="A148" t="str">
            <v>20301-2000</v>
          </cell>
          <cell r="B148" t="str">
            <v>Removal of pipe end section</v>
          </cell>
          <cell r="C148" t="str">
            <v>Each</v>
          </cell>
          <cell r="D148" t="str">
            <v>REMOVAL OF PIPE END SECTION</v>
          </cell>
          <cell r="E148" t="str">
            <v>EACH</v>
          </cell>
        </row>
        <row r="149">
          <cell r="A149" t="str">
            <v>20301-2100</v>
          </cell>
          <cell r="B149" t="str">
            <v>Removal of restroom facility</v>
          </cell>
          <cell r="C149" t="str">
            <v>Each</v>
          </cell>
          <cell r="D149" t="str">
            <v>REMOVAL OF RESTROOM FACILITY</v>
          </cell>
          <cell r="E149" t="str">
            <v>EACH</v>
          </cell>
        </row>
        <row r="150">
          <cell r="A150" t="str">
            <v>20301-2200</v>
          </cell>
          <cell r="B150" t="str">
            <v>Removal of sign and stone foundation</v>
          </cell>
          <cell r="C150" t="str">
            <v>Each</v>
          </cell>
          <cell r="D150" t="str">
            <v>REMOVAL OF SIGN AND STONE FOUNDATION</v>
          </cell>
          <cell r="E150" t="str">
            <v>EACH</v>
          </cell>
        </row>
        <row r="151">
          <cell r="A151" t="str">
            <v>20301-2300</v>
          </cell>
          <cell r="B151" t="str">
            <v>Removal of sign/marker</v>
          </cell>
          <cell r="C151" t="str">
            <v>Each</v>
          </cell>
          <cell r="D151" t="str">
            <v>REMOVAL OF SIGN/MARKER</v>
          </cell>
          <cell r="E151" t="str">
            <v>EACH</v>
          </cell>
        </row>
        <row r="152">
          <cell r="A152" t="str">
            <v>20301-2400</v>
          </cell>
          <cell r="B152" t="str">
            <v>Removal of signs</v>
          </cell>
          <cell r="C152" t="str">
            <v>Each</v>
          </cell>
          <cell r="D152" t="str">
            <v>REMOVAL OF SIGN</v>
          </cell>
          <cell r="E152" t="str">
            <v>EACH</v>
          </cell>
        </row>
        <row r="153">
          <cell r="A153" t="str">
            <v>20301-2600</v>
          </cell>
          <cell r="B153" t="str">
            <v>Removal of structural plate pipe</v>
          </cell>
          <cell r="C153" t="str">
            <v>Each</v>
          </cell>
          <cell r="D153" t="str">
            <v>REMOVAL OF STRUCTURAL PLATE PIPE</v>
          </cell>
          <cell r="E153" t="str">
            <v>EACH</v>
          </cell>
        </row>
        <row r="154">
          <cell r="A154" t="str">
            <v>20301-2700</v>
          </cell>
          <cell r="B154" t="str">
            <v>Removal of structure</v>
          </cell>
          <cell r="C154" t="str">
            <v>Each</v>
          </cell>
          <cell r="D154" t="str">
            <v>REMOVAL OF STRUCTURE</v>
          </cell>
          <cell r="E154" t="str">
            <v>EACH</v>
          </cell>
        </row>
        <row r="155">
          <cell r="A155" t="str">
            <v>20301-2800</v>
          </cell>
          <cell r="B155" t="str">
            <v>Removal of structures and obstructions</v>
          </cell>
          <cell r="C155" t="str">
            <v>Each</v>
          </cell>
          <cell r="D155" t="str">
            <v>REMOVAL OF STRUCTURES AND OBSTRUCTIONS</v>
          </cell>
          <cell r="E155" t="str">
            <v>EACH</v>
          </cell>
        </row>
        <row r="156">
          <cell r="A156" t="str">
            <v>20301-2900</v>
          </cell>
          <cell r="B156" t="str">
            <v>Removal of telephone booth</v>
          </cell>
          <cell r="C156" t="str">
            <v>Each</v>
          </cell>
          <cell r="D156" t="str">
            <v>REMOVAL OF TELEPHONE BOOTH</v>
          </cell>
          <cell r="E156" t="str">
            <v>EACH</v>
          </cell>
        </row>
        <row r="157">
          <cell r="A157" t="str">
            <v>20301-3000</v>
          </cell>
          <cell r="B157" t="str">
            <v>Removal of trash receptacle</v>
          </cell>
          <cell r="C157" t="str">
            <v>Each</v>
          </cell>
          <cell r="D157" t="str">
            <v>REMOVAL OF TRASH RECEPTACLE</v>
          </cell>
          <cell r="E157" t="str">
            <v>EACH</v>
          </cell>
        </row>
        <row r="158">
          <cell r="A158" t="str">
            <v>20301-3100</v>
          </cell>
          <cell r="B158" t="str">
            <v>Removal of utility pole</v>
          </cell>
          <cell r="C158" t="str">
            <v>Each</v>
          </cell>
          <cell r="D158" t="str">
            <v>REMOVAL OF UTILITY POLE</v>
          </cell>
          <cell r="E158" t="str">
            <v>EACH</v>
          </cell>
        </row>
        <row r="159">
          <cell r="A159" t="str">
            <v>20301-3200</v>
          </cell>
          <cell r="B159" t="str">
            <v>Removal of valve</v>
          </cell>
          <cell r="C159" t="str">
            <v>Each</v>
          </cell>
          <cell r="D159" t="str">
            <v>REMOVAL OF VALVE</v>
          </cell>
          <cell r="E159" t="str">
            <v>EACH</v>
          </cell>
        </row>
        <row r="160">
          <cell r="A160" t="str">
            <v>20301-3300</v>
          </cell>
          <cell r="B160" t="str">
            <v>Removal of vault</v>
          </cell>
          <cell r="C160" t="str">
            <v>Each</v>
          </cell>
          <cell r="D160" t="str">
            <v>REMOVAL OF VAULT</v>
          </cell>
          <cell r="E160" t="str">
            <v>EACH</v>
          </cell>
        </row>
        <row r="161">
          <cell r="A161" t="str">
            <v>20301-3400</v>
          </cell>
          <cell r="B161" t="str">
            <v>Removal of wheelstop</v>
          </cell>
          <cell r="C161" t="str">
            <v>Each</v>
          </cell>
          <cell r="D161" t="str">
            <v>REMOVAL OF WHEELSTOP</v>
          </cell>
          <cell r="E161" t="str">
            <v>EACH</v>
          </cell>
        </row>
        <row r="162">
          <cell r="A162" t="str">
            <v>20301-3410</v>
          </cell>
          <cell r="B162" t="str">
            <v>Removal of speed bump</v>
          </cell>
          <cell r="C162" t="str">
            <v>Each</v>
          </cell>
          <cell r="D162" t="str">
            <v>REMOVAL OF SPEED BUMP</v>
          </cell>
          <cell r="E162" t="str">
            <v>EACH</v>
          </cell>
        </row>
        <row r="163">
          <cell r="A163" t="str">
            <v>20301-3420</v>
          </cell>
          <cell r="B163" t="str">
            <v>Removal of speed hump</v>
          </cell>
          <cell r="C163" t="str">
            <v>Each</v>
          </cell>
          <cell r="D163" t="str">
            <v>REMOVAL OF SPEED HUMP</v>
          </cell>
          <cell r="E163" t="str">
            <v>EACH</v>
          </cell>
        </row>
        <row r="164">
          <cell r="A164" t="str">
            <v>20301-3500</v>
          </cell>
          <cell r="B164" t="str">
            <v>Removal of satellite dish</v>
          </cell>
          <cell r="C164" t="str">
            <v>Each</v>
          </cell>
          <cell r="D164" t="str">
            <v>REMOVAL OF SATELLITE DISH</v>
          </cell>
          <cell r="E164" t="str">
            <v>EACH</v>
          </cell>
        </row>
        <row r="165">
          <cell r="A165" t="str">
            <v>20301-3600</v>
          </cell>
          <cell r="B165" t="str">
            <v>Removal of raised pavement marker</v>
          </cell>
          <cell r="C165" t="str">
            <v>Each</v>
          </cell>
          <cell r="D165" t="str">
            <v>REMOVAL OF RAISED PAVEMENT MARKER</v>
          </cell>
          <cell r="E165" t="str">
            <v>EACH</v>
          </cell>
        </row>
        <row r="166">
          <cell r="A166" t="str">
            <v>20301-3700</v>
          </cell>
          <cell r="B166" t="str">
            <v>Removal of terminal section</v>
          </cell>
          <cell r="C166" t="str">
            <v>Each</v>
          </cell>
          <cell r="D166" t="str">
            <v>REMOVAL OF TERMINAL SECTION</v>
          </cell>
          <cell r="E166" t="str">
            <v>EACH</v>
          </cell>
        </row>
        <row r="167">
          <cell r="A167" t="str">
            <v>20301-3800</v>
          </cell>
          <cell r="B167" t="str">
            <v>Removal of electrical junction box</v>
          </cell>
          <cell r="C167" t="str">
            <v>Each</v>
          </cell>
          <cell r="D167" t="str">
            <v>REMOVAL OF ELECTRICAL JUNCTION BOX</v>
          </cell>
          <cell r="E167" t="str">
            <v>EACH</v>
          </cell>
        </row>
        <row r="168">
          <cell r="A168" t="str">
            <v>20301-3900</v>
          </cell>
          <cell r="B168" t="str">
            <v>Removal of pavement markings, symbols and words</v>
          </cell>
          <cell r="C168" t="str">
            <v>Each</v>
          </cell>
          <cell r="D168" t="str">
            <v>REMOVAL OF PAVEMENT MARKINGS, SYMBOLS AND WORDS</v>
          </cell>
          <cell r="E168" t="str">
            <v>EACH</v>
          </cell>
        </row>
        <row r="169">
          <cell r="A169" t="str">
            <v>20302-0100</v>
          </cell>
          <cell r="B169" t="str">
            <v>Removal of box culvert</v>
          </cell>
          <cell r="C169" t="str">
            <v>m</v>
          </cell>
          <cell r="D169" t="str">
            <v>REMOVAL OF BOX CULVERT</v>
          </cell>
          <cell r="E169" t="str">
            <v>LNFT</v>
          </cell>
        </row>
        <row r="170">
          <cell r="A170" t="str">
            <v>20302-0150</v>
          </cell>
          <cell r="B170" t="str">
            <v>Removal of bridge railing</v>
          </cell>
          <cell r="C170" t="str">
            <v>m</v>
          </cell>
          <cell r="D170" t="str">
            <v>REMOVAL OF BRIDGE RAILING</v>
          </cell>
          <cell r="E170" t="str">
            <v>LNFT</v>
          </cell>
        </row>
        <row r="171">
          <cell r="A171" t="str">
            <v>20302-0200</v>
          </cell>
          <cell r="B171" t="str">
            <v>Removal of curb</v>
          </cell>
          <cell r="C171" t="str">
            <v>m</v>
          </cell>
          <cell r="D171" t="str">
            <v>REMOVAL OF CURB</v>
          </cell>
          <cell r="E171" t="str">
            <v>LNFT</v>
          </cell>
        </row>
        <row r="172">
          <cell r="A172" t="str">
            <v>20302-0300</v>
          </cell>
          <cell r="B172" t="str">
            <v>Removal of curb and gutter, concrete</v>
          </cell>
          <cell r="C172" t="str">
            <v>m</v>
          </cell>
          <cell r="D172" t="str">
            <v>REMOVAL OF CURB AND GUTTER, CONCRETE</v>
          </cell>
          <cell r="E172" t="str">
            <v>LNFT</v>
          </cell>
        </row>
        <row r="173">
          <cell r="A173" t="str">
            <v>20302-0400</v>
          </cell>
          <cell r="B173" t="str">
            <v>Removal of curb, asphalt</v>
          </cell>
          <cell r="C173" t="str">
            <v>m</v>
          </cell>
          <cell r="D173" t="str">
            <v>REMOVAL OF CURB, ASPHALT</v>
          </cell>
          <cell r="E173" t="str">
            <v>LNFT</v>
          </cell>
        </row>
        <row r="174">
          <cell r="A174" t="str">
            <v>20302-0500</v>
          </cell>
          <cell r="B174" t="str">
            <v>Removal of curb, concrete</v>
          </cell>
          <cell r="C174" t="str">
            <v>m</v>
          </cell>
          <cell r="D174" t="str">
            <v>REMOVAL OF CURB, CONCRETE</v>
          </cell>
          <cell r="E174" t="str">
            <v>LNFT</v>
          </cell>
        </row>
        <row r="175">
          <cell r="A175" t="str">
            <v>20302-0600</v>
          </cell>
          <cell r="B175" t="str">
            <v>Removal of curb, stone</v>
          </cell>
          <cell r="C175" t="str">
            <v>m</v>
          </cell>
          <cell r="D175" t="str">
            <v>REMOVAL OF CURB, STONE</v>
          </cell>
          <cell r="E175" t="str">
            <v>LNFT</v>
          </cell>
        </row>
        <row r="176">
          <cell r="A176" t="str">
            <v>20302-0625</v>
          </cell>
          <cell r="B176" t="str">
            <v>Removal of curb, log</v>
          </cell>
          <cell r="C176" t="str">
            <v>m</v>
          </cell>
          <cell r="D176" t="str">
            <v>REMOVAL OF CURB, LOG</v>
          </cell>
          <cell r="E176" t="str">
            <v>LNFT</v>
          </cell>
        </row>
        <row r="177">
          <cell r="A177" t="str">
            <v>20302-0700</v>
          </cell>
          <cell r="B177" t="str">
            <v>Removal of fence</v>
          </cell>
          <cell r="C177" t="str">
            <v>m</v>
          </cell>
          <cell r="D177" t="str">
            <v>REMOVAL OF FENCE</v>
          </cell>
          <cell r="E177" t="str">
            <v>LNFT</v>
          </cell>
        </row>
        <row r="178">
          <cell r="A178" t="str">
            <v>20302-0800</v>
          </cell>
          <cell r="B178" t="str">
            <v>Removal of fence, barbed wire</v>
          </cell>
          <cell r="C178" t="str">
            <v>m</v>
          </cell>
          <cell r="D178" t="str">
            <v>REMOVAL OF FENCE, BARBED WIRE</v>
          </cell>
          <cell r="E178" t="str">
            <v>LNFT</v>
          </cell>
        </row>
        <row r="179">
          <cell r="A179" t="str">
            <v>20302-0900</v>
          </cell>
          <cell r="B179" t="str">
            <v>Removal of fence, chain link</v>
          </cell>
          <cell r="C179" t="str">
            <v>m</v>
          </cell>
          <cell r="D179" t="str">
            <v>REMOVAL OF FENCE, CHAIN LINK</v>
          </cell>
          <cell r="E179" t="str">
            <v>LNFT</v>
          </cell>
        </row>
        <row r="180">
          <cell r="A180" t="str">
            <v>20302-1000</v>
          </cell>
          <cell r="B180" t="str">
            <v>Removal of fence, rail</v>
          </cell>
          <cell r="C180" t="str">
            <v>m</v>
          </cell>
          <cell r="D180" t="str">
            <v>REMOVAL OF FENCE, RAIL</v>
          </cell>
          <cell r="E180" t="str">
            <v>LNFT</v>
          </cell>
        </row>
        <row r="181">
          <cell r="A181" t="str">
            <v>20302-1100</v>
          </cell>
          <cell r="B181" t="str">
            <v>Removal of fence, woven wire</v>
          </cell>
          <cell r="C181" t="str">
            <v>m</v>
          </cell>
          <cell r="D181" t="str">
            <v>REMOVAL OF FENCE, WOVEN WIRE</v>
          </cell>
          <cell r="E181" t="str">
            <v>LNFT</v>
          </cell>
        </row>
        <row r="182">
          <cell r="A182" t="str">
            <v>20302-1200</v>
          </cell>
          <cell r="B182" t="str">
            <v>Removal of guardrail</v>
          </cell>
          <cell r="C182" t="str">
            <v>m</v>
          </cell>
          <cell r="D182" t="str">
            <v>REMOVAL OF GUARDRAIL</v>
          </cell>
          <cell r="E182" t="str">
            <v>LNFT</v>
          </cell>
        </row>
        <row r="183">
          <cell r="A183" t="str">
            <v>20302-1300</v>
          </cell>
          <cell r="B183" t="str">
            <v>Removal of guardrail, concrete barrier</v>
          </cell>
          <cell r="C183" t="str">
            <v>m</v>
          </cell>
          <cell r="D183" t="str">
            <v>REMOVAL OF GUARDRAIL, CONCRETE BARRIER</v>
          </cell>
          <cell r="E183" t="str">
            <v>LNFT</v>
          </cell>
        </row>
        <row r="184">
          <cell r="A184" t="str">
            <v>20302-1400</v>
          </cell>
          <cell r="B184" t="str">
            <v>Removal of guardrail, timber</v>
          </cell>
          <cell r="C184" t="str">
            <v>m</v>
          </cell>
          <cell r="D184" t="str">
            <v>REMOVAL OF GUARDRAIL, TIMBER</v>
          </cell>
          <cell r="E184" t="str">
            <v>LNFT</v>
          </cell>
        </row>
        <row r="185">
          <cell r="A185" t="str">
            <v>20302-1500</v>
          </cell>
          <cell r="B185" t="str">
            <v>Removal of masonry guardwall</v>
          </cell>
          <cell r="C185" t="str">
            <v>m</v>
          </cell>
          <cell r="D185" t="str">
            <v>REMOVAL OF MASONRY GUARDWALL</v>
          </cell>
          <cell r="E185" t="str">
            <v>LNFT</v>
          </cell>
        </row>
        <row r="186">
          <cell r="A186" t="str">
            <v>20302-1600</v>
          </cell>
          <cell r="B186" t="str">
            <v>Removal of paved waterway</v>
          </cell>
          <cell r="C186" t="str">
            <v>m</v>
          </cell>
          <cell r="D186" t="str">
            <v>REMOVAL OF PAVED WATERWAY</v>
          </cell>
          <cell r="E186" t="str">
            <v>LNFT</v>
          </cell>
        </row>
        <row r="187">
          <cell r="A187" t="str">
            <v>20302-1700</v>
          </cell>
          <cell r="B187" t="str">
            <v>Removal of paved waterway, asphalt</v>
          </cell>
          <cell r="C187" t="str">
            <v>m</v>
          </cell>
          <cell r="D187" t="str">
            <v>REMOVAL OF PAVED WATERWAY, ASPHALT</v>
          </cell>
          <cell r="E187" t="str">
            <v>LNFT</v>
          </cell>
        </row>
        <row r="188">
          <cell r="A188" t="str">
            <v>20302-1800</v>
          </cell>
          <cell r="B188" t="str">
            <v>Removal of paved waterway, brick</v>
          </cell>
          <cell r="C188" t="str">
            <v>m</v>
          </cell>
          <cell r="D188" t="str">
            <v>REMOVAL OF PAVED WATERWAY, BRICK</v>
          </cell>
          <cell r="E188" t="str">
            <v>LNFT</v>
          </cell>
        </row>
        <row r="189">
          <cell r="A189" t="str">
            <v>20302-1900</v>
          </cell>
          <cell r="B189" t="str">
            <v>Removal of paved waterway, concrete</v>
          </cell>
          <cell r="C189" t="str">
            <v>m</v>
          </cell>
          <cell r="D189" t="str">
            <v>REMOVAL OF PAVED WATERWAY, CONCRETE</v>
          </cell>
          <cell r="E189" t="str">
            <v>LNFT</v>
          </cell>
        </row>
        <row r="190">
          <cell r="A190" t="str">
            <v>20302-2000</v>
          </cell>
          <cell r="B190" t="str">
            <v>Removal of paved waterway, stone</v>
          </cell>
          <cell r="C190" t="str">
            <v>m</v>
          </cell>
          <cell r="D190" t="str">
            <v>REMOVAL OF PAVED WATERWAY, STONE</v>
          </cell>
          <cell r="E190" t="str">
            <v>LNFT</v>
          </cell>
        </row>
        <row r="191">
          <cell r="A191" t="str">
            <v>20302-2100</v>
          </cell>
          <cell r="B191" t="str">
            <v>Removal of pipe culvert</v>
          </cell>
          <cell r="C191" t="str">
            <v>m</v>
          </cell>
          <cell r="D191" t="str">
            <v>REMOVAL OF PIPE CULVERT</v>
          </cell>
          <cell r="E191" t="str">
            <v>LNFT</v>
          </cell>
        </row>
        <row r="192">
          <cell r="A192" t="str">
            <v>20302-2200</v>
          </cell>
          <cell r="B192" t="str">
            <v>Removal of sewerline</v>
          </cell>
          <cell r="C192" t="str">
            <v>m</v>
          </cell>
          <cell r="D192" t="str">
            <v>REMOVAL OF SEWERLINE</v>
          </cell>
          <cell r="E192" t="str">
            <v>LNFT</v>
          </cell>
        </row>
        <row r="193">
          <cell r="A193" t="str">
            <v>20302-2210</v>
          </cell>
          <cell r="B193" t="str">
            <v>Removal of gas line</v>
          </cell>
          <cell r="C193" t="str">
            <v>m</v>
          </cell>
          <cell r="D193" t="str">
            <v>REMOVAL OF GAS LINE</v>
          </cell>
          <cell r="E193" t="str">
            <v>LNFT</v>
          </cell>
        </row>
        <row r="194">
          <cell r="A194" t="str">
            <v>20302-2300</v>
          </cell>
          <cell r="B194" t="str">
            <v>Removal of waterline</v>
          </cell>
          <cell r="C194" t="str">
            <v>m</v>
          </cell>
          <cell r="D194" t="str">
            <v>REMOVAL OF WATERLINE</v>
          </cell>
          <cell r="E194" t="str">
            <v>LNFT</v>
          </cell>
        </row>
        <row r="195">
          <cell r="A195" t="str">
            <v>20302-2310</v>
          </cell>
          <cell r="B195" t="str">
            <v>Removal of cable line</v>
          </cell>
          <cell r="C195" t="str">
            <v>m</v>
          </cell>
          <cell r="D195" t="str">
            <v>REMOVAL OF CABLE LINE</v>
          </cell>
          <cell r="E195" t="str">
            <v>LNFT</v>
          </cell>
        </row>
        <row r="196">
          <cell r="A196" t="str">
            <v>20302-2400</v>
          </cell>
          <cell r="B196" t="str">
            <v>Removal of wheelstops</v>
          </cell>
          <cell r="C196" t="str">
            <v>m</v>
          </cell>
          <cell r="D196" t="str">
            <v>REMOVAL OF WHEELSTOPS</v>
          </cell>
          <cell r="E196" t="str">
            <v>LNFT</v>
          </cell>
        </row>
        <row r="197">
          <cell r="A197" t="str">
            <v>20302-2500</v>
          </cell>
          <cell r="B197" t="str">
            <v>Removal of handrail</v>
          </cell>
          <cell r="C197" t="str">
            <v>m</v>
          </cell>
          <cell r="D197" t="str">
            <v>REMOVAL OF HANDRAIL</v>
          </cell>
          <cell r="E197" t="str">
            <v>LNFT</v>
          </cell>
        </row>
        <row r="198">
          <cell r="A198" t="str">
            <v>20302-2600</v>
          </cell>
          <cell r="B198" t="str">
            <v>Removal of pavement markings</v>
          </cell>
          <cell r="C198" t="str">
            <v>m</v>
          </cell>
          <cell r="D198" t="str">
            <v>REMOVAL OF PAVEMENT MARKINGS</v>
          </cell>
          <cell r="E198" t="str">
            <v>LNFT</v>
          </cell>
        </row>
        <row r="199">
          <cell r="A199" t="str">
            <v>20303-0000</v>
          </cell>
          <cell r="B199" t="str">
            <v>Removal of structures and obstructions</v>
          </cell>
          <cell r="C199" t="str">
            <v>m2</v>
          </cell>
          <cell r="D199" t="str">
            <v>REMOVAL OF STRUCTURES AND OBSTRUCTIONS</v>
          </cell>
          <cell r="E199" t="str">
            <v>SQYD</v>
          </cell>
        </row>
        <row r="200">
          <cell r="A200" t="str">
            <v>20303-0100</v>
          </cell>
          <cell r="B200" t="str">
            <v>Removal of approach slab</v>
          </cell>
          <cell r="C200" t="str">
            <v>m2</v>
          </cell>
          <cell r="D200" t="str">
            <v>REMOVAL OF APPROACH SLAB</v>
          </cell>
          <cell r="E200" t="str">
            <v>SQYD</v>
          </cell>
        </row>
        <row r="201">
          <cell r="A201" t="str">
            <v>20303-0200</v>
          </cell>
          <cell r="B201" t="str">
            <v>Removal of bridge deck</v>
          </cell>
          <cell r="C201" t="str">
            <v>m2</v>
          </cell>
          <cell r="D201" t="str">
            <v>REMOVAL OF BRIDGE DECK</v>
          </cell>
          <cell r="E201" t="str">
            <v>SQYD</v>
          </cell>
        </row>
        <row r="202">
          <cell r="A202" t="str">
            <v>20303-0300</v>
          </cell>
          <cell r="B202" t="str">
            <v>Removal of concrete</v>
          </cell>
          <cell r="C202" t="str">
            <v>m2</v>
          </cell>
          <cell r="D202" t="str">
            <v>REMOVAL OF CONCRETE</v>
          </cell>
          <cell r="E202" t="str">
            <v>SQYD</v>
          </cell>
        </row>
        <row r="203">
          <cell r="A203" t="str">
            <v>20303-0500</v>
          </cell>
          <cell r="B203" t="str">
            <v>Removal of granite cobbles</v>
          </cell>
          <cell r="C203" t="str">
            <v>m2</v>
          </cell>
          <cell r="D203" t="str">
            <v>REMOVAL OF GRANITE COBBLES</v>
          </cell>
          <cell r="E203" t="str">
            <v>SQYD</v>
          </cell>
        </row>
        <row r="204">
          <cell r="A204" t="str">
            <v>20303-0600</v>
          </cell>
          <cell r="B204" t="str">
            <v>Removal of gutter, brick</v>
          </cell>
          <cell r="C204" t="str">
            <v>m2</v>
          </cell>
          <cell r="D204" t="str">
            <v>REMOVAL OF GUTTER, BRICK</v>
          </cell>
          <cell r="E204" t="str">
            <v>SQYD</v>
          </cell>
        </row>
        <row r="205">
          <cell r="A205" t="str">
            <v>20303-0700</v>
          </cell>
          <cell r="B205" t="str">
            <v>Removal of gutter, concrete</v>
          </cell>
          <cell r="C205" t="str">
            <v>m2</v>
          </cell>
          <cell r="D205" t="str">
            <v>REMOVAL OF GUTTER, CONCRETE</v>
          </cell>
          <cell r="E205" t="str">
            <v>SQYD</v>
          </cell>
        </row>
        <row r="206">
          <cell r="A206" t="str">
            <v>20303-0800</v>
          </cell>
          <cell r="B206" t="str">
            <v>Removal of gutter, stone</v>
          </cell>
          <cell r="C206" t="str">
            <v>m2</v>
          </cell>
          <cell r="D206" t="str">
            <v>REMOVAL OF GUTTER, STONE</v>
          </cell>
          <cell r="E206" t="str">
            <v>SQYD</v>
          </cell>
        </row>
        <row r="207">
          <cell r="A207" t="str">
            <v>20303-0900</v>
          </cell>
          <cell r="B207" t="str">
            <v>Removal of median, brick</v>
          </cell>
          <cell r="C207" t="str">
            <v>m2</v>
          </cell>
          <cell r="D207" t="str">
            <v>REMOVAL OF MEDIAN, BRICK</v>
          </cell>
          <cell r="E207" t="str">
            <v>SQYD</v>
          </cell>
        </row>
        <row r="208">
          <cell r="A208" t="str">
            <v>20303-1000</v>
          </cell>
          <cell r="B208" t="str">
            <v>Removal of median, concrete</v>
          </cell>
          <cell r="C208" t="str">
            <v>m2</v>
          </cell>
          <cell r="D208" t="str">
            <v>REMOVAL OF MEDIAN, CONCRETE</v>
          </cell>
          <cell r="E208" t="str">
            <v>SQYD</v>
          </cell>
        </row>
        <row r="209">
          <cell r="A209" t="str">
            <v>20303-1100</v>
          </cell>
          <cell r="B209" t="str">
            <v>Removal of median, stone</v>
          </cell>
          <cell r="C209" t="str">
            <v>m2</v>
          </cell>
          <cell r="D209" t="str">
            <v>REMOVAL OF MEDIAN, STONE</v>
          </cell>
          <cell r="E209" t="str">
            <v>SQYD</v>
          </cell>
        </row>
        <row r="210">
          <cell r="A210" t="str">
            <v>20303-1200</v>
          </cell>
          <cell r="B210" t="str">
            <v>Removal of paved waterway, asphalt</v>
          </cell>
          <cell r="C210" t="str">
            <v>m2</v>
          </cell>
          <cell r="D210" t="str">
            <v>REMOVAL OF PAVED WATERWAY, ASPHALT</v>
          </cell>
          <cell r="E210" t="str">
            <v>SQYD</v>
          </cell>
        </row>
        <row r="211">
          <cell r="A211" t="str">
            <v>20303-1300</v>
          </cell>
          <cell r="B211" t="str">
            <v>Removal of paved waterway, brick</v>
          </cell>
          <cell r="C211" t="str">
            <v>m2</v>
          </cell>
          <cell r="D211" t="str">
            <v>REMOVAL OF PAVED WATERWAY, BRICK</v>
          </cell>
          <cell r="E211" t="str">
            <v>SQYD</v>
          </cell>
        </row>
        <row r="212">
          <cell r="A212" t="str">
            <v>20303-1400</v>
          </cell>
          <cell r="B212" t="str">
            <v>Removal of paved waterway, concrete</v>
          </cell>
          <cell r="C212" t="str">
            <v>m2</v>
          </cell>
          <cell r="D212" t="str">
            <v>REMOVAL OF PAVED WATERWAY, CONCRETE</v>
          </cell>
          <cell r="E212" t="str">
            <v>SQYD</v>
          </cell>
        </row>
        <row r="213">
          <cell r="A213" t="str">
            <v>20303-1500</v>
          </cell>
          <cell r="B213" t="str">
            <v>Removal of paved waterway, stone</v>
          </cell>
          <cell r="C213" t="str">
            <v>m2</v>
          </cell>
          <cell r="D213" t="str">
            <v>REMOVAL OF PAVED WATERWAY, STONE</v>
          </cell>
          <cell r="E213" t="str">
            <v>SQYD</v>
          </cell>
        </row>
        <row r="214">
          <cell r="A214" t="str">
            <v>20303-1600</v>
          </cell>
          <cell r="B214" t="str">
            <v>Removal of pavement, asphalt</v>
          </cell>
          <cell r="C214" t="str">
            <v>m2</v>
          </cell>
          <cell r="D214" t="str">
            <v>REMOVAL OF PAVEMENT, ASPHALT</v>
          </cell>
          <cell r="E214" t="str">
            <v>SQYD</v>
          </cell>
        </row>
        <row r="215">
          <cell r="A215" t="str">
            <v>20303-1700</v>
          </cell>
          <cell r="B215" t="str">
            <v>Removal of pavement, asphalt, 25mm depth</v>
          </cell>
          <cell r="C215" t="str">
            <v>m2</v>
          </cell>
          <cell r="D215" t="str">
            <v>REMOVAL OF PAVEMENT, ASPHALT, 1-INCH DEPTH</v>
          </cell>
          <cell r="E215" t="str">
            <v>SQYD</v>
          </cell>
        </row>
        <row r="216">
          <cell r="A216" t="str">
            <v>20303-1800</v>
          </cell>
          <cell r="B216" t="str">
            <v>Removal of pavement, asphalt, 50mm depth</v>
          </cell>
          <cell r="C216" t="str">
            <v>m2</v>
          </cell>
          <cell r="D216" t="str">
            <v>REMOVAL OF PAVEMENT, ASPHALT, 2-INCH DEPTH</v>
          </cell>
          <cell r="E216" t="str">
            <v>SQYD</v>
          </cell>
        </row>
        <row r="217">
          <cell r="A217" t="str">
            <v>20303-1900</v>
          </cell>
          <cell r="B217" t="str">
            <v>Removal of pavement, asphalt, 75mm depth</v>
          </cell>
          <cell r="C217" t="str">
            <v>m2</v>
          </cell>
          <cell r="D217" t="str">
            <v>REMOVAL OF PAVEMENT, ASPHALT, 3-INCH DEPTH</v>
          </cell>
          <cell r="E217" t="str">
            <v>SQYD</v>
          </cell>
        </row>
        <row r="218">
          <cell r="A218" t="str">
            <v>20303-2000</v>
          </cell>
          <cell r="B218" t="str">
            <v>Removal of pavement, asphalt, 100mm depth</v>
          </cell>
          <cell r="C218" t="str">
            <v>m2</v>
          </cell>
          <cell r="D218" t="str">
            <v>REMOVAL OF PAVEMENT, ASPHALT, 4-INCH DEPTH</v>
          </cell>
          <cell r="E218" t="str">
            <v>SQYD</v>
          </cell>
        </row>
        <row r="219">
          <cell r="A219" t="str">
            <v>20303-2100</v>
          </cell>
          <cell r="B219" t="str">
            <v>Removal of pavement, asphalt, 125mm depth</v>
          </cell>
          <cell r="C219" t="str">
            <v>m2</v>
          </cell>
          <cell r="D219" t="str">
            <v>REMOVAL OF PAVEMENT, ASPHALT, 5-INCH DEPTH</v>
          </cell>
          <cell r="E219" t="str">
            <v>SQYD</v>
          </cell>
        </row>
        <row r="220">
          <cell r="A220" t="str">
            <v>20303-2200</v>
          </cell>
          <cell r="B220" t="str">
            <v>Removal of pavement, asphalt, 150mm depth</v>
          </cell>
          <cell r="C220" t="str">
            <v>m2</v>
          </cell>
          <cell r="D220" t="str">
            <v>REMOVAL OF PAVEMENT, ASPHALT, 6-INCH DEPTH</v>
          </cell>
          <cell r="E220" t="str">
            <v>SQYD</v>
          </cell>
        </row>
        <row r="221">
          <cell r="A221" t="str">
            <v>20303-2300</v>
          </cell>
          <cell r="B221" t="str">
            <v>Removal of pavement, concrete</v>
          </cell>
          <cell r="C221" t="str">
            <v>m2</v>
          </cell>
          <cell r="D221" t="str">
            <v>REMOVAL OF PAVEMENT, CONCRETE</v>
          </cell>
          <cell r="E221" t="str">
            <v>SQYD</v>
          </cell>
        </row>
        <row r="222">
          <cell r="A222" t="str">
            <v>20303-2700</v>
          </cell>
          <cell r="B222" t="str">
            <v>Removal of pavement, concrete, 100mm depth</v>
          </cell>
          <cell r="C222" t="str">
            <v>m2</v>
          </cell>
          <cell r="D222" t="str">
            <v>REMOVAL OF PAVEMENT, CONCRETE, 4-INCH DEPTH</v>
          </cell>
          <cell r="E222" t="str">
            <v>SQYD</v>
          </cell>
        </row>
        <row r="223">
          <cell r="A223" t="str">
            <v>20303-2800</v>
          </cell>
          <cell r="B223" t="str">
            <v>Removal of pavement, concrete, 125mm depth</v>
          </cell>
          <cell r="C223" t="str">
            <v>m2</v>
          </cell>
          <cell r="D223" t="str">
            <v>REMOVAL OF PAVEMENT, CONCRETE, 5-INCH DEPTH</v>
          </cell>
          <cell r="E223" t="str">
            <v>SQYD</v>
          </cell>
        </row>
        <row r="224">
          <cell r="A224" t="str">
            <v>20303-2900</v>
          </cell>
          <cell r="B224" t="str">
            <v>Removal of pavement, concrete, 150mm depth</v>
          </cell>
          <cell r="C224" t="str">
            <v>m2</v>
          </cell>
          <cell r="D224" t="str">
            <v>REMOVAL OF PAVEMENT, CONCRETE, 6-INCH DEPTH</v>
          </cell>
          <cell r="E224" t="str">
            <v>SQYD</v>
          </cell>
        </row>
        <row r="225">
          <cell r="A225" t="str">
            <v>20303-2910</v>
          </cell>
          <cell r="B225" t="str">
            <v>Removal of pavement, concrete, 200mm depth</v>
          </cell>
          <cell r="C225" t="str">
            <v>m2</v>
          </cell>
          <cell r="D225" t="str">
            <v>REMOVAL OF PAVEMENT, CONCRETE, 8-INCH DEPTH</v>
          </cell>
          <cell r="E225" t="str">
            <v>SQYD</v>
          </cell>
        </row>
        <row r="226">
          <cell r="A226" t="str">
            <v>20303-2920</v>
          </cell>
          <cell r="B226" t="str">
            <v>Removal of pavement, concrete, 225mm depth</v>
          </cell>
          <cell r="C226" t="str">
            <v>m2</v>
          </cell>
          <cell r="D226" t="str">
            <v>REMOVAL OF PAVEMENT, CONCRETE, 9-INCH DEPTH</v>
          </cell>
          <cell r="E226" t="str">
            <v>SQYD</v>
          </cell>
        </row>
        <row r="227">
          <cell r="A227" t="str">
            <v>20303-3000</v>
          </cell>
          <cell r="B227" t="str">
            <v>Removal of sidewalk, asphalt</v>
          </cell>
          <cell r="C227" t="str">
            <v>m2</v>
          </cell>
          <cell r="D227" t="str">
            <v>REMOVAL OF SIDEWALK, ASPHALT</v>
          </cell>
          <cell r="E227" t="str">
            <v>SQYD</v>
          </cell>
        </row>
        <row r="228">
          <cell r="A228" t="str">
            <v>20303-3100</v>
          </cell>
          <cell r="B228" t="str">
            <v>Removal of sidewalk, brick</v>
          </cell>
          <cell r="C228" t="str">
            <v>m2</v>
          </cell>
          <cell r="D228" t="str">
            <v>REMOVAL OF SIDEWALK, BRICK</v>
          </cell>
          <cell r="E228" t="str">
            <v>SQYD</v>
          </cell>
        </row>
        <row r="229">
          <cell r="A229" t="str">
            <v>20303-3200</v>
          </cell>
          <cell r="B229" t="str">
            <v>Removal of sidewalk, concrete</v>
          </cell>
          <cell r="C229" t="str">
            <v>m2</v>
          </cell>
          <cell r="D229" t="str">
            <v>REMOVAL OF SIDEWALK, CONCRETE</v>
          </cell>
          <cell r="E229" t="str">
            <v>SQYD</v>
          </cell>
        </row>
        <row r="230">
          <cell r="A230" t="str">
            <v>20303-3300</v>
          </cell>
          <cell r="B230" t="str">
            <v>Removal of sidewalk, stone</v>
          </cell>
          <cell r="C230" t="str">
            <v>m2</v>
          </cell>
          <cell r="D230" t="str">
            <v>REMOVAL OF SIDEWALK, STONE</v>
          </cell>
          <cell r="E230" t="str">
            <v>SQYD</v>
          </cell>
        </row>
        <row r="231">
          <cell r="A231" t="str">
            <v>20303-3500</v>
          </cell>
          <cell r="B231" t="str">
            <v>Removal of stone masonry</v>
          </cell>
          <cell r="C231" t="str">
            <v>m2</v>
          </cell>
          <cell r="D231" t="str">
            <v>REMOVAL OF STONE MASONRY</v>
          </cell>
          <cell r="E231" t="str">
            <v>SQYD</v>
          </cell>
        </row>
        <row r="232">
          <cell r="A232" t="str">
            <v>20303-3600</v>
          </cell>
          <cell r="B232" t="str">
            <v>Removal of wall</v>
          </cell>
          <cell r="C232" t="str">
            <v>m2</v>
          </cell>
          <cell r="D232" t="str">
            <v>REMOVAL OF WALL</v>
          </cell>
          <cell r="E232" t="str">
            <v>SQYD</v>
          </cell>
        </row>
        <row r="233">
          <cell r="A233" t="str">
            <v>20303-3700</v>
          </cell>
          <cell r="B233" t="str">
            <v>Removal of pavement markings</v>
          </cell>
          <cell r="C233" t="str">
            <v>m2</v>
          </cell>
          <cell r="D233" t="str">
            <v>REMOVAL OF PAVEMENT MARKINGS</v>
          </cell>
          <cell r="E233" t="str">
            <v>SQYD</v>
          </cell>
        </row>
        <row r="234">
          <cell r="A234" t="str">
            <v>20304-1000</v>
          </cell>
          <cell r="B234" t="str">
            <v>Removal of structures and obstructions</v>
          </cell>
          <cell r="C234" t="str">
            <v>LPSM</v>
          </cell>
          <cell r="D234" t="str">
            <v>REMOVAL OF STRUCTURES AND OBSTRUCTIONS</v>
          </cell>
          <cell r="E234" t="str">
            <v>LPSM</v>
          </cell>
        </row>
        <row r="235">
          <cell r="A235" t="str">
            <v>20304-2000</v>
          </cell>
          <cell r="B235" t="str">
            <v>Removal of bridge</v>
          </cell>
          <cell r="C235" t="str">
            <v>LPSM</v>
          </cell>
          <cell r="D235" t="str">
            <v>REMOVAL OF BRIDGE</v>
          </cell>
          <cell r="E235" t="str">
            <v>LPSM</v>
          </cell>
        </row>
        <row r="236">
          <cell r="A236" t="str">
            <v>20304-3000</v>
          </cell>
          <cell r="B236" t="str">
            <v>Removal of bridge deck</v>
          </cell>
          <cell r="C236" t="str">
            <v>LPSM</v>
          </cell>
          <cell r="D236" t="str">
            <v>REMOVAL OF BRIDGE DECK</v>
          </cell>
          <cell r="E236" t="str">
            <v>LPSM</v>
          </cell>
        </row>
        <row r="237">
          <cell r="A237" t="str">
            <v>20304-4000</v>
          </cell>
          <cell r="B237" t="str">
            <v>Removal of bridge superstructure</v>
          </cell>
          <cell r="C237" t="str">
            <v>LPSM</v>
          </cell>
          <cell r="D237" t="str">
            <v>REMOVAL OF BRIDGE SUPERSTRUCTURE</v>
          </cell>
          <cell r="E237" t="str">
            <v>LPSM</v>
          </cell>
        </row>
        <row r="238">
          <cell r="A238" t="str">
            <v>20304-5000</v>
          </cell>
          <cell r="B238" t="str">
            <v>Removal of building</v>
          </cell>
          <cell r="C238" t="str">
            <v>LPSM</v>
          </cell>
          <cell r="D238" t="str">
            <v>REMOVAL OF BUILDING</v>
          </cell>
          <cell r="E238" t="str">
            <v>LPSM</v>
          </cell>
        </row>
        <row r="239">
          <cell r="A239" t="str">
            <v>20304-7000</v>
          </cell>
          <cell r="B239" t="str">
            <v>Removal of utility conduits</v>
          </cell>
          <cell r="C239" t="str">
            <v>LPSM</v>
          </cell>
          <cell r="D239" t="str">
            <v>REMOVAL OF UTILITY CONDUITS</v>
          </cell>
          <cell r="E239" t="str">
            <v>LPSM</v>
          </cell>
        </row>
        <row r="240">
          <cell r="A240" t="str">
            <v>20304-7500</v>
          </cell>
          <cell r="B240" t="str">
            <v>Removal of siphon system</v>
          </cell>
          <cell r="C240" t="str">
            <v>LPSM</v>
          </cell>
          <cell r="D240" t="str">
            <v>REMOVAL OF SIPHON SYSTEM</v>
          </cell>
          <cell r="E240" t="str">
            <v>LPSM</v>
          </cell>
        </row>
        <row r="241">
          <cell r="A241" t="str">
            <v>20304-8000</v>
          </cell>
          <cell r="B241" t="str">
            <v>Removal of wingwall concrete</v>
          </cell>
          <cell r="C241" t="str">
            <v>LPSM</v>
          </cell>
          <cell r="D241" t="str">
            <v>REMOVAL OF WINGWALL CONCRETE</v>
          </cell>
          <cell r="E241" t="str">
            <v>LPSM</v>
          </cell>
        </row>
        <row r="242">
          <cell r="A242" t="str">
            <v>20304-9000</v>
          </cell>
          <cell r="B242" t="str">
            <v>Removal of stream debris</v>
          </cell>
          <cell r="C242" t="str">
            <v>LPSM</v>
          </cell>
          <cell r="D242" t="str">
            <v>REMOVAL OF STREAM DEBRIS</v>
          </cell>
          <cell r="E242" t="str">
            <v>LPSM</v>
          </cell>
        </row>
        <row r="243">
          <cell r="A243" t="str">
            <v>20305-1000</v>
          </cell>
          <cell r="B243" t="str">
            <v>Removal of concrete</v>
          </cell>
          <cell r="C243" t="str">
            <v>m3</v>
          </cell>
          <cell r="D243" t="str">
            <v>REMOVAL OF CONCRETE</v>
          </cell>
          <cell r="E243" t="str">
            <v>CUYD</v>
          </cell>
        </row>
        <row r="244">
          <cell r="A244" t="str">
            <v>20305-2000</v>
          </cell>
          <cell r="B244" t="str">
            <v>Removal of stone masonry</v>
          </cell>
          <cell r="C244" t="str">
            <v>m3</v>
          </cell>
          <cell r="D244" t="str">
            <v>REMOVAL OF STONE MASONRY</v>
          </cell>
          <cell r="E244" t="str">
            <v>CUYD</v>
          </cell>
        </row>
        <row r="245">
          <cell r="A245" t="str">
            <v>20305-3000</v>
          </cell>
          <cell r="B245" t="str">
            <v>Removal of boulder</v>
          </cell>
          <cell r="C245" t="str">
            <v>m3</v>
          </cell>
          <cell r="D245" t="str">
            <v>REMOVAL OF BOULDER</v>
          </cell>
          <cell r="E245" t="str">
            <v>CUYD</v>
          </cell>
        </row>
        <row r="246">
          <cell r="A246" t="str">
            <v>20306-0100</v>
          </cell>
          <cell r="B246" t="str">
            <v>Removal of structures and obstructions</v>
          </cell>
          <cell r="C246" t="str">
            <v>km</v>
          </cell>
          <cell r="D246" t="str">
            <v>REMOVAL OF STRUCTURES AND OBSTRUCTIONS</v>
          </cell>
          <cell r="E246" t="str">
            <v>MILE</v>
          </cell>
        </row>
        <row r="247">
          <cell r="A247" t="str">
            <v>20310-1000</v>
          </cell>
          <cell r="B247" t="str">
            <v>Plug, existing pipe</v>
          </cell>
          <cell r="C247" t="str">
            <v>Each</v>
          </cell>
          <cell r="D247" t="str">
            <v>PLUG, EXISTING PIPE</v>
          </cell>
          <cell r="E247" t="str">
            <v>EACH</v>
          </cell>
        </row>
        <row r="248">
          <cell r="A248" t="str">
            <v>20315-0000</v>
          </cell>
          <cell r="B248" t="str">
            <v>Sawcutting pavement</v>
          </cell>
          <cell r="C248" t="str">
            <v>m</v>
          </cell>
          <cell r="D248" t="str">
            <v>SAWCUTTING PAVEMENT</v>
          </cell>
          <cell r="E248" t="str">
            <v>LNFT</v>
          </cell>
        </row>
        <row r="249">
          <cell r="A249" t="str">
            <v>20401-0000</v>
          </cell>
          <cell r="B249" t="str">
            <v>Roadway excavation</v>
          </cell>
          <cell r="C249" t="str">
            <v>m3</v>
          </cell>
          <cell r="D249" t="str">
            <v>ROADWAY EXCAVATION</v>
          </cell>
          <cell r="E249" t="str">
            <v>CUYD</v>
          </cell>
        </row>
        <row r="250">
          <cell r="A250" t="str">
            <v>20402-0000</v>
          </cell>
          <cell r="B250" t="str">
            <v>Subexcavation</v>
          </cell>
          <cell r="C250" t="str">
            <v>m3</v>
          </cell>
          <cell r="D250" t="str">
            <v>SUBEXCAVATION</v>
          </cell>
          <cell r="E250" t="str">
            <v>CUYD</v>
          </cell>
        </row>
        <row r="251">
          <cell r="A251" t="str">
            <v>20403-0000</v>
          </cell>
          <cell r="B251" t="str">
            <v>Unclassified borrow</v>
          </cell>
          <cell r="C251" t="str">
            <v>m3</v>
          </cell>
          <cell r="D251" t="str">
            <v>UNCLASSIFIED BORROW</v>
          </cell>
          <cell r="E251" t="str">
            <v>CUYD</v>
          </cell>
        </row>
        <row r="252">
          <cell r="A252" t="str">
            <v>20404-0000</v>
          </cell>
          <cell r="B252" t="str">
            <v>Unclassified borrow</v>
          </cell>
          <cell r="C252" t="str">
            <v>t</v>
          </cell>
          <cell r="D252" t="str">
            <v>UNCLASSIFIED BORROW</v>
          </cell>
          <cell r="E252" t="str">
            <v>TON</v>
          </cell>
        </row>
        <row r="253">
          <cell r="A253" t="str">
            <v>20405-3000</v>
          </cell>
          <cell r="B253" t="str">
            <v>Subexcavation, 450mm depth</v>
          </cell>
          <cell r="C253" t="str">
            <v>m2</v>
          </cell>
          <cell r="D253" t="str">
            <v>SUBEXCAVATION, 18-INCH DEPTH</v>
          </cell>
          <cell r="E253" t="str">
            <v>SQYD</v>
          </cell>
        </row>
        <row r="254">
          <cell r="A254" t="str">
            <v>20410-0000</v>
          </cell>
          <cell r="B254" t="str">
            <v>Select borrow</v>
          </cell>
          <cell r="C254" t="str">
            <v>m3</v>
          </cell>
          <cell r="D254" t="str">
            <v>SELECT BORROW</v>
          </cell>
          <cell r="E254" t="str">
            <v>CUYD</v>
          </cell>
        </row>
        <row r="255">
          <cell r="A255" t="str">
            <v>20411-0000</v>
          </cell>
          <cell r="B255" t="str">
            <v>Select borrow</v>
          </cell>
          <cell r="C255" t="str">
            <v>t</v>
          </cell>
          <cell r="D255" t="str">
            <v>SELECT BORROW</v>
          </cell>
          <cell r="E255" t="str">
            <v>TON</v>
          </cell>
        </row>
        <row r="256">
          <cell r="A256" t="str">
            <v>20415-0000</v>
          </cell>
          <cell r="B256" t="str">
            <v>Select topping</v>
          </cell>
          <cell r="C256" t="str">
            <v>m3</v>
          </cell>
          <cell r="D256" t="str">
            <v>SELECT TOPPING</v>
          </cell>
          <cell r="E256" t="str">
            <v>CUYD</v>
          </cell>
        </row>
        <row r="257">
          <cell r="A257" t="str">
            <v>20416-0000</v>
          </cell>
          <cell r="B257" t="str">
            <v>Select topping</v>
          </cell>
          <cell r="C257" t="str">
            <v>t</v>
          </cell>
          <cell r="D257" t="str">
            <v>SELECT TOPPING</v>
          </cell>
          <cell r="E257" t="str">
            <v>TON</v>
          </cell>
        </row>
        <row r="258">
          <cell r="A258" t="str">
            <v>20419-0000</v>
          </cell>
          <cell r="B258" t="str">
            <v>Embankment construction</v>
          </cell>
          <cell r="C258" t="str">
            <v>m2</v>
          </cell>
          <cell r="D258" t="str">
            <v>EMBANKMENT CONSTRUCTION</v>
          </cell>
          <cell r="E258" t="str">
            <v>SQYD</v>
          </cell>
        </row>
        <row r="259">
          <cell r="A259" t="str">
            <v>20419-1000</v>
          </cell>
          <cell r="B259" t="str">
            <v>Embankment construction, surcharge</v>
          </cell>
          <cell r="C259" t="str">
            <v>m2</v>
          </cell>
          <cell r="D259" t="str">
            <v>EMBANKMENT CONSTRUCTION, SURCHARGE</v>
          </cell>
          <cell r="E259" t="str">
            <v>SQYD</v>
          </cell>
        </row>
        <row r="260">
          <cell r="A260" t="str">
            <v>20420-0000</v>
          </cell>
          <cell r="B260" t="str">
            <v>Embankment construction</v>
          </cell>
          <cell r="C260" t="str">
            <v>m3</v>
          </cell>
          <cell r="D260" t="str">
            <v>EMBANKMENT CONSTRUCTION</v>
          </cell>
          <cell r="E260" t="str">
            <v>CUYD</v>
          </cell>
        </row>
        <row r="261">
          <cell r="A261" t="str">
            <v>20421-0000</v>
          </cell>
          <cell r="B261" t="str">
            <v>Rock excavation</v>
          </cell>
          <cell r="C261" t="str">
            <v>m3</v>
          </cell>
          <cell r="D261" t="str">
            <v>ROCK EXCAVATION</v>
          </cell>
          <cell r="E261" t="str">
            <v>CUYD</v>
          </cell>
        </row>
        <row r="262">
          <cell r="A262" t="str">
            <v>20425-1000</v>
          </cell>
          <cell r="B262" t="str">
            <v>Ditch, excavation</v>
          </cell>
          <cell r="C262" t="str">
            <v>m</v>
          </cell>
          <cell r="D262" t="str">
            <v>DITCH, EXCAVATION</v>
          </cell>
          <cell r="E262" t="str">
            <v>LNFT</v>
          </cell>
        </row>
        <row r="263">
          <cell r="A263" t="str">
            <v>20425-2000</v>
          </cell>
          <cell r="B263" t="str">
            <v>Ditch, excavation, furrow ditch</v>
          </cell>
          <cell r="C263" t="str">
            <v>m</v>
          </cell>
          <cell r="D263" t="str">
            <v>DITCH, EXCAVATION, FURROW DITCH</v>
          </cell>
          <cell r="E263" t="str">
            <v>LNFT</v>
          </cell>
        </row>
        <row r="264">
          <cell r="A264" t="str">
            <v>20426-1000</v>
          </cell>
          <cell r="B264" t="str">
            <v>Ditch, excavation</v>
          </cell>
          <cell r="C264" t="str">
            <v>m3</v>
          </cell>
          <cell r="D264" t="str">
            <v>DITCH, EXCAVATION</v>
          </cell>
          <cell r="E264" t="str">
            <v>CUYD</v>
          </cell>
        </row>
        <row r="265">
          <cell r="A265" t="str">
            <v>20426-2000</v>
          </cell>
          <cell r="B265" t="str">
            <v>Ditch, excavation by hand</v>
          </cell>
          <cell r="C265" t="str">
            <v>m3</v>
          </cell>
          <cell r="D265" t="str">
            <v>DITCH, EXCAVATION BY HAND</v>
          </cell>
          <cell r="E265" t="str">
            <v>CUYD</v>
          </cell>
        </row>
        <row r="266">
          <cell r="A266" t="str">
            <v>20430-1000</v>
          </cell>
          <cell r="B266" t="str">
            <v>Shoulder, excavation</v>
          </cell>
          <cell r="C266" t="str">
            <v>m</v>
          </cell>
          <cell r="D266" t="str">
            <v>SHOULDER, EXCAVATION</v>
          </cell>
          <cell r="E266" t="str">
            <v>LNFT</v>
          </cell>
        </row>
        <row r="267">
          <cell r="A267" t="str">
            <v>20431-1000</v>
          </cell>
          <cell r="B267" t="str">
            <v>Shoulder, excavation</v>
          </cell>
          <cell r="C267" t="str">
            <v>m3</v>
          </cell>
          <cell r="D267" t="str">
            <v>SHOULDER, EXCAVATION</v>
          </cell>
          <cell r="E267" t="str">
            <v>CUYD</v>
          </cell>
        </row>
        <row r="268">
          <cell r="A268" t="str">
            <v>20435-1000</v>
          </cell>
          <cell r="B268" t="str">
            <v>Backfill, select granular</v>
          </cell>
          <cell r="C268" t="str">
            <v>m3</v>
          </cell>
          <cell r="D268" t="str">
            <v>BACKFILL, SELECT GRANULAR</v>
          </cell>
          <cell r="E268" t="str">
            <v>CUYD</v>
          </cell>
        </row>
        <row r="269">
          <cell r="A269" t="str">
            <v>20435-2000</v>
          </cell>
          <cell r="B269" t="str">
            <v>Backfill, granular</v>
          </cell>
          <cell r="C269" t="str">
            <v>m3</v>
          </cell>
          <cell r="D269" t="str">
            <v>BACKFILL, GRANULAR</v>
          </cell>
          <cell r="E269" t="str">
            <v>CUYD</v>
          </cell>
        </row>
        <row r="270">
          <cell r="A270" t="str">
            <v>20435-2500</v>
          </cell>
          <cell r="B270" t="str">
            <v>Backfill, permeable</v>
          </cell>
          <cell r="C270" t="str">
            <v>m3</v>
          </cell>
          <cell r="D270" t="str">
            <v>BACKFILL, PERMEABLE</v>
          </cell>
          <cell r="E270" t="str">
            <v>CUYD</v>
          </cell>
        </row>
        <row r="271">
          <cell r="A271" t="str">
            <v>20435-3000</v>
          </cell>
          <cell r="B271" t="str">
            <v>Backfill, curb</v>
          </cell>
          <cell r="C271" t="str">
            <v>m3</v>
          </cell>
          <cell r="D271" t="str">
            <v>BACKFILL, CURB</v>
          </cell>
          <cell r="E271" t="str">
            <v>CUYD</v>
          </cell>
        </row>
        <row r="272">
          <cell r="A272" t="str">
            <v>20440-0000</v>
          </cell>
          <cell r="B272" t="str">
            <v>Rounding cut slopes</v>
          </cell>
          <cell r="C272" t="str">
            <v>m</v>
          </cell>
          <cell r="D272" t="str">
            <v>ROUNDING CUT SLOPES</v>
          </cell>
          <cell r="E272" t="str">
            <v>LNFT</v>
          </cell>
        </row>
        <row r="273">
          <cell r="A273" t="str">
            <v>20441-0000</v>
          </cell>
          <cell r="B273" t="str">
            <v>Waste</v>
          </cell>
          <cell r="C273" t="str">
            <v>m3</v>
          </cell>
          <cell r="D273" t="str">
            <v>WASTE</v>
          </cell>
          <cell r="E273" t="str">
            <v>CUYD</v>
          </cell>
        </row>
        <row r="274">
          <cell r="A274" t="str">
            <v>20442-0000</v>
          </cell>
          <cell r="B274" t="str">
            <v>Slope scaling</v>
          </cell>
          <cell r="C274" t="str">
            <v>m3</v>
          </cell>
          <cell r="D274" t="str">
            <v>SLOPE SCALING</v>
          </cell>
          <cell r="E274" t="str">
            <v>CUYD</v>
          </cell>
        </row>
        <row r="275">
          <cell r="A275" t="str">
            <v>20443-0000</v>
          </cell>
          <cell r="B275" t="str">
            <v>Berms</v>
          </cell>
          <cell r="C275" t="str">
            <v>m</v>
          </cell>
          <cell r="D275" t="str">
            <v>BERMS</v>
          </cell>
          <cell r="E275" t="str">
            <v>LNFT</v>
          </cell>
        </row>
        <row r="276">
          <cell r="A276" t="str">
            <v>20444-0000</v>
          </cell>
          <cell r="B276" t="str">
            <v>Slope grading</v>
          </cell>
          <cell r="C276" t="str">
            <v>m2</v>
          </cell>
          <cell r="D276" t="str">
            <v>SLOPE GRADING</v>
          </cell>
          <cell r="E276" t="str">
            <v>SQYD</v>
          </cell>
        </row>
        <row r="277">
          <cell r="A277" t="str">
            <v>20450-1000</v>
          </cell>
          <cell r="B277" t="str">
            <v>Borrow, rock</v>
          </cell>
          <cell r="C277" t="str">
            <v>m3</v>
          </cell>
          <cell r="D277" t="str">
            <v>BORROW, ROCK</v>
          </cell>
          <cell r="E277" t="str">
            <v>CUYD</v>
          </cell>
        </row>
        <row r="278">
          <cell r="A278" t="str">
            <v>20451-1000</v>
          </cell>
          <cell r="B278" t="str">
            <v>Borrow, rock</v>
          </cell>
          <cell r="C278" t="str">
            <v>t</v>
          </cell>
          <cell r="D278" t="str">
            <v>BORROW, ROCK</v>
          </cell>
          <cell r="E278" t="str">
            <v>TON</v>
          </cell>
        </row>
        <row r="279">
          <cell r="A279" t="str">
            <v>20460-0000</v>
          </cell>
          <cell r="B279" t="str">
            <v>Hand excavation</v>
          </cell>
          <cell r="C279" t="str">
            <v>m3</v>
          </cell>
          <cell r="D279" t="str">
            <v>HAND EXCAVATION</v>
          </cell>
          <cell r="E279" t="str">
            <v>CUYD</v>
          </cell>
        </row>
        <row r="280">
          <cell r="A280" t="str">
            <v>20465-0000</v>
          </cell>
          <cell r="B280" t="str">
            <v>Conserve and place boulder</v>
          </cell>
          <cell r="C280" t="str">
            <v>Each</v>
          </cell>
          <cell r="D280" t="str">
            <v>CONSERVE AND PLACE BOULDER</v>
          </cell>
          <cell r="E280" t="str">
            <v>EACH</v>
          </cell>
        </row>
        <row r="281">
          <cell r="A281" t="str">
            <v>20466-0000</v>
          </cell>
          <cell r="B281" t="str">
            <v>Conserve and stockpile topsoil</v>
          </cell>
          <cell r="C281" t="str">
            <v>m3</v>
          </cell>
          <cell r="D281" t="str">
            <v>CONSERVE AND STOCKPILE TOPSOIL</v>
          </cell>
          <cell r="E281" t="str">
            <v>CUYD</v>
          </cell>
        </row>
        <row r="282">
          <cell r="A282" t="str">
            <v>20501-0000</v>
          </cell>
          <cell r="B282" t="str">
            <v>Controlled blast hole</v>
          </cell>
          <cell r="C282" t="str">
            <v>m</v>
          </cell>
          <cell r="D282" t="str">
            <v>CONTROLLED BLAST HOLE</v>
          </cell>
          <cell r="E282" t="str">
            <v>LNFT</v>
          </cell>
        </row>
        <row r="283">
          <cell r="A283" t="str">
            <v>20502-0000</v>
          </cell>
          <cell r="B283" t="str">
            <v>Controlled blasting</v>
          </cell>
          <cell r="C283" t="str">
            <v>m2</v>
          </cell>
          <cell r="D283" t="str">
            <v>CONTROLLED BLASTING</v>
          </cell>
          <cell r="E283" t="str">
            <v>SQFT</v>
          </cell>
        </row>
        <row r="284">
          <cell r="A284" t="str">
            <v>20503-0000</v>
          </cell>
          <cell r="B284" t="str">
            <v>Controlled vibration monitoring</v>
          </cell>
          <cell r="C284" t="str">
            <v>LPSM</v>
          </cell>
          <cell r="D284" t="str">
            <v>CONTROLLED VIBRATION MONITORING</v>
          </cell>
          <cell r="E284" t="str">
            <v>LPSM</v>
          </cell>
        </row>
        <row r="285">
          <cell r="A285" t="str">
            <v>20504-0000</v>
          </cell>
          <cell r="B285" t="str">
            <v>Blasting consultant</v>
          </cell>
          <cell r="C285" t="str">
            <v>LPSM</v>
          </cell>
          <cell r="D285" t="str">
            <v>BLASTING CONSULTANT</v>
          </cell>
          <cell r="E285" t="str">
            <v>LPSM</v>
          </cell>
        </row>
        <row r="286">
          <cell r="A286" t="str">
            <v>20701-0100</v>
          </cell>
          <cell r="B286" t="str">
            <v>Separation-stabilization geotextile, class 1, type A</v>
          </cell>
          <cell r="C286" t="str">
            <v>m2</v>
          </cell>
          <cell r="D286" t="str">
            <v>SEPARATION-STABILIZATION GEOTEXTILE, CLASS 1, TYPE A</v>
          </cell>
          <cell r="E286" t="str">
            <v>SQYD</v>
          </cell>
        </row>
        <row r="287">
          <cell r="A287" t="str">
            <v>20701-0200</v>
          </cell>
          <cell r="B287" t="str">
            <v>Separation-stabilization geotextile, class 1, type B</v>
          </cell>
          <cell r="C287" t="str">
            <v>m2</v>
          </cell>
          <cell r="D287" t="str">
            <v>SEPARATION-STABILIZATION GEOTEXTILE, CLASS 1, TYPE B</v>
          </cell>
          <cell r="E287" t="str">
            <v>SQYD</v>
          </cell>
        </row>
        <row r="288">
          <cell r="A288" t="str">
            <v>20701-0300</v>
          </cell>
          <cell r="B288" t="str">
            <v>Separation-stabilization geotextile, class 1, type C</v>
          </cell>
          <cell r="C288" t="str">
            <v>m2</v>
          </cell>
          <cell r="D288" t="str">
            <v>SEPARATION-STABILIZATION GEOTEXTILE, CLASS 1, TYPE C</v>
          </cell>
          <cell r="E288" t="str">
            <v>SQYD</v>
          </cell>
        </row>
        <row r="289">
          <cell r="A289" t="str">
            <v>20701-0400</v>
          </cell>
          <cell r="B289" t="str">
            <v>Separation-stabilization geotextile, class 1, type D</v>
          </cell>
          <cell r="C289" t="str">
            <v>m2</v>
          </cell>
          <cell r="D289" t="str">
            <v>SEPARATION-STABILIZATION GEOTEXTILE, CLASS 1, TYPE D</v>
          </cell>
          <cell r="E289" t="str">
            <v>SQYD</v>
          </cell>
        </row>
        <row r="290">
          <cell r="A290" t="str">
            <v>20701-0500</v>
          </cell>
          <cell r="B290" t="str">
            <v>Separation-stabilization geotextile, class 1, type E</v>
          </cell>
          <cell r="C290" t="str">
            <v>m2</v>
          </cell>
          <cell r="D290" t="str">
            <v>SEPARATION-STABILIZATION GEOTEXTILE, CLASS 1, TYPE E</v>
          </cell>
          <cell r="E290" t="str">
            <v>SQYD</v>
          </cell>
        </row>
        <row r="291">
          <cell r="A291" t="str">
            <v>20701-0600</v>
          </cell>
          <cell r="B291" t="str">
            <v>Separation-stabilization geotextile, class 2, type A</v>
          </cell>
          <cell r="C291" t="str">
            <v>m2</v>
          </cell>
          <cell r="D291" t="str">
            <v>SEPARATION-STABILIZATION GEOTEXTILE, CLASS 2, TYPE A</v>
          </cell>
          <cell r="E291" t="str">
            <v>SQYD</v>
          </cell>
        </row>
        <row r="292">
          <cell r="A292" t="str">
            <v>20701-0700</v>
          </cell>
          <cell r="B292" t="str">
            <v>Separation-stabilization geotextile, class 2, type B</v>
          </cell>
          <cell r="C292" t="str">
            <v>m2</v>
          </cell>
          <cell r="D292" t="str">
            <v>SEPARATION-STABILIZATION GEOTEXTILE, CLASS 2, TYPE B</v>
          </cell>
          <cell r="E292" t="str">
            <v>SQYD</v>
          </cell>
        </row>
        <row r="293">
          <cell r="A293" t="str">
            <v>20701-0800</v>
          </cell>
          <cell r="B293" t="str">
            <v>Separation-stabilization geotextile, class 2, type C</v>
          </cell>
          <cell r="C293" t="str">
            <v>m2</v>
          </cell>
          <cell r="D293" t="str">
            <v>SEPARATION-STABILIZATION GEOTEXTILE, CLASS 2, TYPE C</v>
          </cell>
          <cell r="E293" t="str">
            <v>SQYD</v>
          </cell>
        </row>
        <row r="294">
          <cell r="A294" t="str">
            <v>20701-0900</v>
          </cell>
          <cell r="B294" t="str">
            <v>Separation-stabilization geotextile, class 2, type D</v>
          </cell>
          <cell r="C294" t="str">
            <v>m2</v>
          </cell>
          <cell r="D294" t="str">
            <v>SEPARATION-STABILIZATION GEOTEXTILE, CLASS 2, TYPE D</v>
          </cell>
          <cell r="E294" t="str">
            <v>SQYD</v>
          </cell>
        </row>
        <row r="295">
          <cell r="A295" t="str">
            <v>20701-1000</v>
          </cell>
          <cell r="B295" t="str">
            <v>Separation-stabilization geotextile, class 2, type E</v>
          </cell>
          <cell r="C295" t="str">
            <v>m2</v>
          </cell>
          <cell r="D295" t="str">
            <v>SEPARATION-STABILIZATION GEOTEXTILE, CLASS 2, TYPE E</v>
          </cell>
          <cell r="E295" t="str">
            <v>SQYD</v>
          </cell>
        </row>
        <row r="296">
          <cell r="A296" t="str">
            <v>20702-0100</v>
          </cell>
          <cell r="B296" t="str">
            <v>Geotextile filter, class 1, type A</v>
          </cell>
          <cell r="C296" t="str">
            <v>m2</v>
          </cell>
          <cell r="D296" t="str">
            <v>GEOTEXTILE FILTER, CLASS 1, TYPE A</v>
          </cell>
          <cell r="E296" t="str">
            <v>SQYD</v>
          </cell>
        </row>
        <row r="297">
          <cell r="A297" t="str">
            <v>20702-0200</v>
          </cell>
          <cell r="B297" t="str">
            <v>Geotextile filter, class 1, type B</v>
          </cell>
          <cell r="C297" t="str">
            <v>m2</v>
          </cell>
          <cell r="D297" t="str">
            <v>GEOTEXTILE FILTER, CLASS 1, TYPE B</v>
          </cell>
          <cell r="E297" t="str">
            <v>SQYD</v>
          </cell>
        </row>
        <row r="298">
          <cell r="A298" t="str">
            <v>20702-0300</v>
          </cell>
          <cell r="B298" t="str">
            <v>Geotextile filter, class 1, type C</v>
          </cell>
          <cell r="C298" t="str">
            <v>m2</v>
          </cell>
          <cell r="D298" t="str">
            <v>GEOTEXTILE FILTER, CLASS 1, TYPE C</v>
          </cell>
          <cell r="E298" t="str">
            <v>SQYD</v>
          </cell>
        </row>
        <row r="299">
          <cell r="A299" t="str">
            <v>20702-0400</v>
          </cell>
          <cell r="B299" t="str">
            <v>Geotextile filter, class 1, type D</v>
          </cell>
          <cell r="C299" t="str">
            <v>m2</v>
          </cell>
          <cell r="D299" t="str">
            <v>GEOTEXTILE FILTER, CLASS 1, TYPE D</v>
          </cell>
          <cell r="E299" t="str">
            <v>SQYD</v>
          </cell>
        </row>
        <row r="300">
          <cell r="A300" t="str">
            <v>20702-0500</v>
          </cell>
          <cell r="B300" t="str">
            <v>Geotextile filter, class 1, type E</v>
          </cell>
          <cell r="C300" t="str">
            <v>m2</v>
          </cell>
          <cell r="D300" t="str">
            <v>GEOTEXTILE FILTER, CLASS 1, TYPE E</v>
          </cell>
          <cell r="E300" t="str">
            <v>SQYD</v>
          </cell>
        </row>
        <row r="301">
          <cell r="A301" t="str">
            <v>20702-0600</v>
          </cell>
          <cell r="B301" t="str">
            <v>Geotextile filter, class 2, type A</v>
          </cell>
          <cell r="C301" t="str">
            <v>m2</v>
          </cell>
          <cell r="D301" t="str">
            <v>GEOTEXTILE FILTER, CLASS 2, TYPE A</v>
          </cell>
          <cell r="E301" t="str">
            <v>SQYD</v>
          </cell>
        </row>
        <row r="302">
          <cell r="A302" t="str">
            <v>20702-0700</v>
          </cell>
          <cell r="B302" t="str">
            <v>Geotextile filter, class 2, type B</v>
          </cell>
          <cell r="C302" t="str">
            <v>m2</v>
          </cell>
          <cell r="D302" t="str">
            <v>GEOTEXTILE FILTER, CLASS 2, TYPE B</v>
          </cell>
          <cell r="E302" t="str">
            <v>SQYD</v>
          </cell>
        </row>
        <row r="303">
          <cell r="A303" t="str">
            <v>20702-0800</v>
          </cell>
          <cell r="B303" t="str">
            <v>Geotextile filter, class 2, type C</v>
          </cell>
          <cell r="C303" t="str">
            <v>m2</v>
          </cell>
          <cell r="D303" t="str">
            <v>GEOTEXTILE FILTER, CLASS 2, TYPE C</v>
          </cell>
          <cell r="E303" t="str">
            <v>SQYD</v>
          </cell>
        </row>
        <row r="304">
          <cell r="A304" t="str">
            <v>20702-0900</v>
          </cell>
          <cell r="B304" t="str">
            <v>Geotextile filter, class 2, type D</v>
          </cell>
          <cell r="C304" t="str">
            <v>m2</v>
          </cell>
          <cell r="D304" t="str">
            <v>GEOTEXTILE FILTER, CLASS 2, TYPE D</v>
          </cell>
          <cell r="E304" t="str">
            <v>SQYD</v>
          </cell>
        </row>
        <row r="305">
          <cell r="A305" t="str">
            <v>20702-1000</v>
          </cell>
          <cell r="B305" t="str">
            <v>Geotextile filter, class 2, type E</v>
          </cell>
          <cell r="C305" t="str">
            <v>m2</v>
          </cell>
          <cell r="D305" t="str">
            <v>GEOTEXTILE FILTER, CLASS 2, TYPE E</v>
          </cell>
          <cell r="E305" t="str">
            <v>SQYD</v>
          </cell>
        </row>
        <row r="306">
          <cell r="A306" t="str">
            <v>20703-0000</v>
          </cell>
          <cell r="B306" t="str">
            <v>Geogrid</v>
          </cell>
          <cell r="C306" t="str">
            <v>m2</v>
          </cell>
          <cell r="D306" t="str">
            <v>GEOGRID</v>
          </cell>
          <cell r="E306" t="str">
            <v>SQYD</v>
          </cell>
        </row>
        <row r="307">
          <cell r="A307" t="str">
            <v>20703-1000</v>
          </cell>
          <cell r="B307" t="str">
            <v>Geogrid, uniaxial</v>
          </cell>
          <cell r="C307" t="str">
            <v>m2</v>
          </cell>
          <cell r="D307" t="str">
            <v>GEOGRID, UNIAXIAL</v>
          </cell>
          <cell r="E307" t="str">
            <v>SQYD</v>
          </cell>
        </row>
        <row r="308">
          <cell r="A308" t="str">
            <v>20703-2000</v>
          </cell>
          <cell r="B308" t="str">
            <v>Geogrid, stabilization</v>
          </cell>
          <cell r="C308" t="str">
            <v>m2</v>
          </cell>
          <cell r="D308" t="str">
            <v>GEOGRID, STABILIZATION</v>
          </cell>
          <cell r="E308" t="str">
            <v>SQYD</v>
          </cell>
        </row>
        <row r="309">
          <cell r="A309" t="str">
            <v>20704-0000</v>
          </cell>
          <cell r="B309" t="str">
            <v>Geomembrane</v>
          </cell>
          <cell r="C309" t="str">
            <v>m2</v>
          </cell>
          <cell r="D309" t="str">
            <v>GEOMEMBRANE</v>
          </cell>
          <cell r="E309" t="str">
            <v>SQYD</v>
          </cell>
        </row>
        <row r="310">
          <cell r="A310" t="str">
            <v>20705-1000</v>
          </cell>
          <cell r="B310" t="str">
            <v>Insulation board, polystyrene foam</v>
          </cell>
          <cell r="C310" t="str">
            <v>m2</v>
          </cell>
          <cell r="D310" t="str">
            <v>INSULATION BOARD, POLYSTYRENE FOAM</v>
          </cell>
          <cell r="E310" t="str">
            <v>SQYD</v>
          </cell>
        </row>
        <row r="311">
          <cell r="A311" t="str">
            <v>20706-0000</v>
          </cell>
          <cell r="B311" t="str">
            <v>Geosynthetic clay liner</v>
          </cell>
          <cell r="C311" t="str">
            <v>m2</v>
          </cell>
          <cell r="D311" t="str">
            <v>GEOSYNTHETIC CLAY LINER</v>
          </cell>
          <cell r="E311" t="str">
            <v>SQYD</v>
          </cell>
        </row>
        <row r="312">
          <cell r="A312" t="str">
            <v>20707-0000</v>
          </cell>
          <cell r="B312" t="str">
            <v>Geocell</v>
          </cell>
          <cell r="C312" t="str">
            <v>m2</v>
          </cell>
          <cell r="D312" t="str">
            <v>GEOCELL</v>
          </cell>
          <cell r="E312" t="str">
            <v>SQYD</v>
          </cell>
        </row>
        <row r="313">
          <cell r="A313" t="str">
            <v>20720-0100</v>
          </cell>
          <cell r="B313" t="str">
            <v>Reinforcement geosynthetic, type 1</v>
          </cell>
          <cell r="C313" t="str">
            <v>m2</v>
          </cell>
          <cell r="D313" t="str">
            <v>REINFORCEMENT GEOSYNTHETIC, TYPE 1</v>
          </cell>
          <cell r="E313" t="str">
            <v>SQYD</v>
          </cell>
        </row>
        <row r="314">
          <cell r="A314" t="str">
            <v>20720-0200</v>
          </cell>
          <cell r="B314" t="str">
            <v>Reinforcement geosynthetic, type 2</v>
          </cell>
          <cell r="C314" t="str">
            <v>m2</v>
          </cell>
          <cell r="D314" t="str">
            <v>REINFORCEMENT GEOSYNTHETIC, TYPE 2</v>
          </cell>
          <cell r="E314" t="str">
            <v>SQYD</v>
          </cell>
        </row>
        <row r="315">
          <cell r="A315" t="str">
            <v>20720-0300</v>
          </cell>
          <cell r="B315" t="str">
            <v>Reinforcement geosynthetic, type 3</v>
          </cell>
          <cell r="C315" t="str">
            <v>m2</v>
          </cell>
          <cell r="D315" t="str">
            <v>REINFORCEMENT GEOSYNTHETIC, TYPE 3</v>
          </cell>
          <cell r="E315" t="str">
            <v>SQYD</v>
          </cell>
        </row>
        <row r="316">
          <cell r="A316" t="str">
            <v>20720-0400</v>
          </cell>
          <cell r="B316" t="str">
            <v>Reinforcement geosynthetic, type 4</v>
          </cell>
          <cell r="C316" t="str">
            <v>m2</v>
          </cell>
          <cell r="D316" t="str">
            <v>REINFORCEMENT GEOSYNTHETIC, TYPE 4</v>
          </cell>
          <cell r="E316" t="str">
            <v>SQYD</v>
          </cell>
        </row>
        <row r="317">
          <cell r="A317" t="str">
            <v>20720-0500</v>
          </cell>
          <cell r="B317" t="str">
            <v>Reinforcement geosynthetic, type 5</v>
          </cell>
          <cell r="C317" t="str">
            <v>m2</v>
          </cell>
          <cell r="D317" t="str">
            <v>REINFORCEMENT GEOSYNTHETIC, TYPE 5</v>
          </cell>
          <cell r="E317" t="str">
            <v>SQYD</v>
          </cell>
        </row>
        <row r="318">
          <cell r="A318" t="str">
            <v>20720-0600</v>
          </cell>
          <cell r="B318" t="str">
            <v>Reinforcement geosynthetic, type 6</v>
          </cell>
          <cell r="C318" t="str">
            <v>m2</v>
          </cell>
          <cell r="D318" t="str">
            <v>REINFORCEMENT GEOSYNTHETIC, TYPE 6</v>
          </cell>
          <cell r="E318" t="str">
            <v>SQYD</v>
          </cell>
        </row>
        <row r="319">
          <cell r="A319" t="str">
            <v>20801-0000</v>
          </cell>
          <cell r="B319" t="str">
            <v>Structure excavation</v>
          </cell>
          <cell r="C319" t="str">
            <v>m3</v>
          </cell>
          <cell r="D319" t="str">
            <v>STRUCTURE EXCAVATION</v>
          </cell>
          <cell r="E319" t="str">
            <v>CUYD</v>
          </cell>
        </row>
        <row r="320">
          <cell r="A320" t="str">
            <v>20802-0000</v>
          </cell>
          <cell r="B320" t="str">
            <v>Foundation fill</v>
          </cell>
          <cell r="C320" t="str">
            <v>m3</v>
          </cell>
          <cell r="D320" t="str">
            <v>FOUNDATION FILL</v>
          </cell>
          <cell r="E320" t="str">
            <v>CUYD</v>
          </cell>
        </row>
        <row r="321">
          <cell r="A321" t="str">
            <v>20803-0000</v>
          </cell>
          <cell r="B321" t="str">
            <v>Structural backfill</v>
          </cell>
          <cell r="C321" t="str">
            <v>m3</v>
          </cell>
          <cell r="D321" t="str">
            <v>STRUCTURAL BACKFILL</v>
          </cell>
          <cell r="E321" t="str">
            <v>CUYD</v>
          </cell>
        </row>
        <row r="322">
          <cell r="A322" t="str">
            <v>20804-0000</v>
          </cell>
          <cell r="B322" t="str">
            <v>Structural backfill</v>
          </cell>
          <cell r="C322" t="str">
            <v>t</v>
          </cell>
          <cell r="D322" t="str">
            <v>STRUCTURAL BACKFILL</v>
          </cell>
          <cell r="E322" t="str">
            <v>TON</v>
          </cell>
        </row>
        <row r="323">
          <cell r="A323" t="str">
            <v>20810-0000</v>
          </cell>
          <cell r="B323" t="str">
            <v>Shoring and bracing</v>
          </cell>
          <cell r="C323" t="str">
            <v>LPSM</v>
          </cell>
          <cell r="D323" t="str">
            <v>SHORING AND BRACING</v>
          </cell>
          <cell r="E323" t="str">
            <v>LPSM</v>
          </cell>
        </row>
        <row r="324">
          <cell r="A324" t="str">
            <v>20811-0000</v>
          </cell>
          <cell r="B324" t="str">
            <v>Shoring and bracing</v>
          </cell>
          <cell r="C324" t="str">
            <v>m2</v>
          </cell>
          <cell r="D324" t="str">
            <v>SHORING AND BRACING</v>
          </cell>
          <cell r="E324" t="str">
            <v>SQFT</v>
          </cell>
        </row>
        <row r="325">
          <cell r="A325" t="str">
            <v>20815-0000</v>
          </cell>
          <cell r="B325" t="str">
            <v>Cofferdams</v>
          </cell>
          <cell r="C325" t="str">
            <v>LPSM</v>
          </cell>
          <cell r="D325" t="str">
            <v>COFFERDAMS</v>
          </cell>
          <cell r="E325" t="str">
            <v>LPSM</v>
          </cell>
        </row>
        <row r="326">
          <cell r="A326" t="str">
            <v>20816-0000</v>
          </cell>
          <cell r="B326" t="str">
            <v>Cofferdams</v>
          </cell>
          <cell r="C326" t="str">
            <v>m2</v>
          </cell>
          <cell r="D326" t="str">
            <v>COFFERDAMS</v>
          </cell>
          <cell r="E326" t="str">
            <v>SQYD</v>
          </cell>
        </row>
        <row r="327">
          <cell r="A327" t="str">
            <v>20820-0000</v>
          </cell>
          <cell r="B327" t="str">
            <v>Dewatering</v>
          </cell>
          <cell r="C327" t="str">
            <v>LPSM</v>
          </cell>
          <cell r="D327" t="str">
            <v>DEWATERING</v>
          </cell>
          <cell r="E327" t="str">
            <v>LPSM</v>
          </cell>
        </row>
        <row r="328">
          <cell r="A328" t="str">
            <v>21101-1000</v>
          </cell>
          <cell r="B328" t="str">
            <v>Roadway obliteration, method 1</v>
          </cell>
          <cell r="C328" t="str">
            <v>m2</v>
          </cell>
          <cell r="D328" t="str">
            <v>ROADWAY OBLITERATION, METHOD 1</v>
          </cell>
          <cell r="E328" t="str">
            <v>SQYD</v>
          </cell>
        </row>
        <row r="329">
          <cell r="A329" t="str">
            <v>21101-2000</v>
          </cell>
          <cell r="B329" t="str">
            <v>Roadway obliteration, method 2</v>
          </cell>
          <cell r="C329" t="str">
            <v>m2</v>
          </cell>
          <cell r="D329" t="str">
            <v>ROADWAY OBLITERATION, METHOD 2</v>
          </cell>
          <cell r="E329" t="str">
            <v>SQYD</v>
          </cell>
        </row>
        <row r="330">
          <cell r="A330" t="str">
            <v>21102-1000</v>
          </cell>
          <cell r="B330" t="str">
            <v>Roadway obliteration, method 1</v>
          </cell>
          <cell r="C330" t="str">
            <v>LPSM</v>
          </cell>
          <cell r="D330" t="str">
            <v>ROADWAY OBLITERATION, METHOD 1</v>
          </cell>
          <cell r="E330" t="str">
            <v>LPSM</v>
          </cell>
        </row>
        <row r="331">
          <cell r="A331" t="str">
            <v>21102-2000</v>
          </cell>
          <cell r="B331" t="str">
            <v>Roadway obliteration, method 2</v>
          </cell>
          <cell r="C331" t="str">
            <v>LPSM</v>
          </cell>
          <cell r="D331" t="str">
            <v>ROADWAY OBLITERATION, METHOD 2</v>
          </cell>
          <cell r="E331" t="str">
            <v>LPSM</v>
          </cell>
        </row>
        <row r="332">
          <cell r="A332" t="str">
            <v>21102-3000</v>
          </cell>
          <cell r="B332" t="str">
            <v>Roadway obliteration, method 3</v>
          </cell>
          <cell r="C332" t="str">
            <v>LPSM</v>
          </cell>
          <cell r="D332" t="str">
            <v>ROADWAY OBLITERATION, METHOD 3</v>
          </cell>
          <cell r="E332" t="str">
            <v>LPSM</v>
          </cell>
        </row>
        <row r="333">
          <cell r="A333" t="str">
            <v>21201-0000</v>
          </cell>
          <cell r="B333" t="str">
            <v>Linear grading</v>
          </cell>
          <cell r="C333" t="str">
            <v>km</v>
          </cell>
          <cell r="D333" t="str">
            <v>LINEAR GRADING</v>
          </cell>
          <cell r="E333" t="str">
            <v>MILE</v>
          </cell>
        </row>
        <row r="334">
          <cell r="A334" t="str">
            <v>21202-0000</v>
          </cell>
          <cell r="B334" t="str">
            <v>Site grading</v>
          </cell>
          <cell r="C334" t="str">
            <v>m2</v>
          </cell>
          <cell r="D334" t="str">
            <v>SITE GRADING</v>
          </cell>
          <cell r="E334" t="str">
            <v>SQYD</v>
          </cell>
        </row>
        <row r="335">
          <cell r="A335" t="str">
            <v>21301-0000</v>
          </cell>
          <cell r="B335" t="str">
            <v>Subgrade stabilization</v>
          </cell>
          <cell r="C335" t="str">
            <v>m2</v>
          </cell>
          <cell r="D335" t="str">
            <v>SUBGRADE STABILIZATION</v>
          </cell>
          <cell r="E335" t="str">
            <v>SQYD</v>
          </cell>
        </row>
        <row r="336">
          <cell r="A336" t="str">
            <v>21302-0000</v>
          </cell>
          <cell r="B336" t="str">
            <v>Lime</v>
          </cell>
          <cell r="C336" t="str">
            <v>t</v>
          </cell>
          <cell r="D336" t="str">
            <v>LIME</v>
          </cell>
          <cell r="E336" t="str">
            <v>TON</v>
          </cell>
        </row>
        <row r="337">
          <cell r="A337" t="str">
            <v>21303-0000</v>
          </cell>
          <cell r="B337" t="str">
            <v>Hydraulic cement</v>
          </cell>
          <cell r="C337" t="str">
            <v>t</v>
          </cell>
          <cell r="D337" t="str">
            <v>HYDRAULIC CEMENT</v>
          </cell>
          <cell r="E337" t="str">
            <v>TON</v>
          </cell>
        </row>
        <row r="338">
          <cell r="A338" t="str">
            <v>21304-0000</v>
          </cell>
          <cell r="B338" t="str">
            <v>Fly ash</v>
          </cell>
          <cell r="C338" t="str">
            <v>t</v>
          </cell>
          <cell r="D338" t="str">
            <v>FLY ASH</v>
          </cell>
          <cell r="E338" t="str">
            <v>TON</v>
          </cell>
        </row>
        <row r="339">
          <cell r="A339" t="str">
            <v>25101-0000</v>
          </cell>
          <cell r="B339" t="str">
            <v>Placed riprap, method A</v>
          </cell>
          <cell r="C339" t="str">
            <v>m3</v>
          </cell>
          <cell r="D339" t="str">
            <v>PLACED RIPRAP, METHOD A</v>
          </cell>
          <cell r="E339" t="str">
            <v>CUYD</v>
          </cell>
        </row>
        <row r="340">
          <cell r="A340" t="str">
            <v>25101-0100</v>
          </cell>
          <cell r="B340" t="str">
            <v>Placed riprap, method A, class 1</v>
          </cell>
          <cell r="C340" t="str">
            <v>m3</v>
          </cell>
          <cell r="D340" t="str">
            <v>PLACED RIPRAP, METHOD A, CLASS 1</v>
          </cell>
          <cell r="E340" t="str">
            <v>CUYD</v>
          </cell>
        </row>
        <row r="341">
          <cell r="A341" t="str">
            <v>25101-0200</v>
          </cell>
          <cell r="B341" t="str">
            <v>Placed riprap, method A, class 2</v>
          </cell>
          <cell r="C341" t="str">
            <v>m3</v>
          </cell>
          <cell r="D341" t="str">
            <v>PLACED RIPRAP, METHOD A, CLASS 2</v>
          </cell>
          <cell r="E341" t="str">
            <v>CUYD</v>
          </cell>
        </row>
        <row r="342">
          <cell r="A342" t="str">
            <v>25101-0300</v>
          </cell>
          <cell r="B342" t="str">
            <v>Placed riprap, method A, class 3</v>
          </cell>
          <cell r="C342" t="str">
            <v>m3</v>
          </cell>
          <cell r="D342" t="str">
            <v>PLACED RIPRAP, METHOD A, CLASS 3</v>
          </cell>
          <cell r="E342" t="str">
            <v>CUYD</v>
          </cell>
        </row>
        <row r="343">
          <cell r="A343" t="str">
            <v>25101-0400</v>
          </cell>
          <cell r="B343" t="str">
            <v>Placed riprap, method A, class 4</v>
          </cell>
          <cell r="C343" t="str">
            <v>m3</v>
          </cell>
          <cell r="D343" t="str">
            <v>PLACED RIPRAP, METHOD A, CLASS 4</v>
          </cell>
          <cell r="E343" t="str">
            <v>CUYD</v>
          </cell>
        </row>
        <row r="344">
          <cell r="A344" t="str">
            <v>25101-0500</v>
          </cell>
          <cell r="B344" t="str">
            <v>Placed riprap, method A, class 5</v>
          </cell>
          <cell r="C344" t="str">
            <v>m3</v>
          </cell>
          <cell r="D344" t="str">
            <v>PLACED RIPRAP, METHOD A, CLASS 5</v>
          </cell>
          <cell r="E344" t="str">
            <v>CUYD</v>
          </cell>
        </row>
        <row r="345">
          <cell r="A345" t="str">
            <v>25101-0600</v>
          </cell>
          <cell r="B345" t="str">
            <v>Placed riprap, method A, class 6</v>
          </cell>
          <cell r="C345" t="str">
            <v>m3</v>
          </cell>
          <cell r="D345" t="str">
            <v>PLACED RIPRAP, METHOD A, CLASS 6</v>
          </cell>
          <cell r="E345" t="str">
            <v>CUYD</v>
          </cell>
        </row>
        <row r="346">
          <cell r="A346" t="str">
            <v>25101-0700</v>
          </cell>
          <cell r="B346" t="str">
            <v>Placed riprap, method A, class 7</v>
          </cell>
          <cell r="C346" t="str">
            <v>m3</v>
          </cell>
          <cell r="D346" t="str">
            <v>PLACED RIPRAP, METHOD A, CLASS 7</v>
          </cell>
          <cell r="E346" t="str">
            <v>CUYD</v>
          </cell>
        </row>
        <row r="347">
          <cell r="A347" t="str">
            <v>25101-0800</v>
          </cell>
          <cell r="B347" t="str">
            <v>Placed riprap, method A, class 8</v>
          </cell>
          <cell r="C347" t="str">
            <v>m3</v>
          </cell>
          <cell r="D347" t="str">
            <v>PLACED RIPRAP, METHOD A, CLASS 8</v>
          </cell>
          <cell r="E347" t="str">
            <v>CUYD</v>
          </cell>
        </row>
        <row r="348">
          <cell r="A348" t="str">
            <v>25101-0900</v>
          </cell>
          <cell r="B348" t="str">
            <v>Placed riprap, method A, class 9</v>
          </cell>
          <cell r="C348" t="str">
            <v>m3</v>
          </cell>
          <cell r="D348" t="str">
            <v>PLACED RIPRAP, METHOD A, CLASS 9</v>
          </cell>
          <cell r="E348" t="str">
            <v>CUYD</v>
          </cell>
        </row>
        <row r="349">
          <cell r="A349" t="str">
            <v>25101-1000</v>
          </cell>
          <cell r="B349" t="str">
            <v>Placed riprap, method A, class 10</v>
          </cell>
          <cell r="C349" t="str">
            <v>m3</v>
          </cell>
          <cell r="D349" t="str">
            <v>PLACED RIPRAP, METHOD A, CLASS 10</v>
          </cell>
          <cell r="E349" t="str">
            <v>CUYD</v>
          </cell>
        </row>
        <row r="350">
          <cell r="A350" t="str">
            <v>25101-2000</v>
          </cell>
          <cell r="B350" t="str">
            <v>Placed riprap, method B</v>
          </cell>
          <cell r="C350" t="str">
            <v>m3</v>
          </cell>
          <cell r="D350" t="str">
            <v>PLACED RIPRAP, METHOD B</v>
          </cell>
          <cell r="E350" t="str">
            <v>CUYD</v>
          </cell>
        </row>
        <row r="351">
          <cell r="A351" t="str">
            <v>25101-2100</v>
          </cell>
          <cell r="B351" t="str">
            <v>Placed riprap, method B, class 1</v>
          </cell>
          <cell r="C351" t="str">
            <v>m3</v>
          </cell>
          <cell r="D351" t="str">
            <v>PLACED RIPRAP, METHOD B, CLASS 1</v>
          </cell>
          <cell r="E351" t="str">
            <v>CUYD</v>
          </cell>
        </row>
        <row r="352">
          <cell r="A352" t="str">
            <v>25101-2200</v>
          </cell>
          <cell r="B352" t="str">
            <v>Placed riprap, method B, class 2</v>
          </cell>
          <cell r="C352" t="str">
            <v>m3</v>
          </cell>
          <cell r="D352" t="str">
            <v>PLACED RIPRAP, METHOD B, CLASS 2</v>
          </cell>
          <cell r="E352" t="str">
            <v>CUYD</v>
          </cell>
        </row>
        <row r="353">
          <cell r="A353" t="str">
            <v>25101-2300</v>
          </cell>
          <cell r="B353" t="str">
            <v>Placed riprap, method B, class 3</v>
          </cell>
          <cell r="C353" t="str">
            <v>m3</v>
          </cell>
          <cell r="D353" t="str">
            <v>PLACED RIPRAP, METHOD B, CLASS 3</v>
          </cell>
          <cell r="E353" t="str">
            <v>CUYD</v>
          </cell>
        </row>
        <row r="354">
          <cell r="A354" t="str">
            <v>25101-2400</v>
          </cell>
          <cell r="B354" t="str">
            <v>Placed riprap, method B, class 4</v>
          </cell>
          <cell r="C354" t="str">
            <v>m3</v>
          </cell>
          <cell r="D354" t="str">
            <v>PLACED RIPRAP, METHOD B, CLASS 4</v>
          </cell>
          <cell r="E354" t="str">
            <v>CUYD</v>
          </cell>
        </row>
        <row r="355">
          <cell r="A355" t="str">
            <v>25101-2500</v>
          </cell>
          <cell r="B355" t="str">
            <v>Placed riprap, method B, class 5</v>
          </cell>
          <cell r="C355" t="str">
            <v>m3</v>
          </cell>
          <cell r="D355" t="str">
            <v>PLACED RIPRAP, METHOD B, CLASS 5</v>
          </cell>
          <cell r="E355" t="str">
            <v>CUYD</v>
          </cell>
        </row>
        <row r="356">
          <cell r="A356" t="str">
            <v>25101-2600</v>
          </cell>
          <cell r="B356" t="str">
            <v>Placed riprap, method B, class 6</v>
          </cell>
          <cell r="C356" t="str">
            <v>m3</v>
          </cell>
          <cell r="D356" t="str">
            <v>PLACED RIPRAP, METHOD B, CLASS 6</v>
          </cell>
          <cell r="E356" t="str">
            <v>CUYD</v>
          </cell>
        </row>
        <row r="357">
          <cell r="A357" t="str">
            <v>25101-2700</v>
          </cell>
          <cell r="B357" t="str">
            <v>Placed riprap, method B, class 7</v>
          </cell>
          <cell r="C357" t="str">
            <v>m3</v>
          </cell>
          <cell r="D357" t="str">
            <v>PLACED RIPRAP, METHOD B, CLASS 7</v>
          </cell>
          <cell r="E357" t="str">
            <v>CUYD</v>
          </cell>
        </row>
        <row r="358">
          <cell r="A358" t="str">
            <v>25101-2800</v>
          </cell>
          <cell r="B358" t="str">
            <v>Placed riprap, method B, class 8</v>
          </cell>
          <cell r="C358" t="str">
            <v>m3</v>
          </cell>
          <cell r="D358" t="str">
            <v>PLACED RIPRAP, METHOD B, CLASS 8</v>
          </cell>
          <cell r="E358" t="str">
            <v>CUYD</v>
          </cell>
        </row>
        <row r="359">
          <cell r="A359" t="str">
            <v>25101-2900</v>
          </cell>
          <cell r="B359" t="str">
            <v>Placed riprap, method B, class 9</v>
          </cell>
          <cell r="C359" t="str">
            <v>m3</v>
          </cell>
          <cell r="D359" t="str">
            <v>PLACED RIPRAP, METHOD B, CLASS 9</v>
          </cell>
          <cell r="E359" t="str">
            <v>CUYD</v>
          </cell>
        </row>
        <row r="360">
          <cell r="A360" t="str">
            <v>25101-3000</v>
          </cell>
          <cell r="B360" t="str">
            <v>Placed riprap, method B, class 10</v>
          </cell>
          <cell r="C360" t="str">
            <v>m3</v>
          </cell>
          <cell r="D360" t="str">
            <v>PLACED RIPRAP, METHOD B, CLASS 10</v>
          </cell>
          <cell r="E360" t="str">
            <v>CUYD</v>
          </cell>
        </row>
        <row r="361">
          <cell r="A361" t="str">
            <v>25102-0000</v>
          </cell>
          <cell r="B361" t="str">
            <v>Placed riprap, method A</v>
          </cell>
          <cell r="C361" t="str">
            <v>t</v>
          </cell>
          <cell r="D361" t="str">
            <v>PLACED RIPRAP, METHOD A</v>
          </cell>
          <cell r="E361" t="str">
            <v>TON</v>
          </cell>
        </row>
        <row r="362">
          <cell r="A362" t="str">
            <v>25102-0100</v>
          </cell>
          <cell r="B362" t="str">
            <v>Placed riprap, method A, class 1</v>
          </cell>
          <cell r="C362" t="str">
            <v>t</v>
          </cell>
          <cell r="D362" t="str">
            <v>PLACED RIPRAP, METHOD A, CLASS 1</v>
          </cell>
          <cell r="E362" t="str">
            <v>TON</v>
          </cell>
        </row>
        <row r="363">
          <cell r="A363" t="str">
            <v>25102-0200</v>
          </cell>
          <cell r="B363" t="str">
            <v>Placed riprap, method A, class 2</v>
          </cell>
          <cell r="C363" t="str">
            <v>t</v>
          </cell>
          <cell r="D363" t="str">
            <v>PLACED RIPRAP, METHOD A, CLASS 2</v>
          </cell>
          <cell r="E363" t="str">
            <v>TON</v>
          </cell>
        </row>
        <row r="364">
          <cell r="A364" t="str">
            <v>25102-0300</v>
          </cell>
          <cell r="B364" t="str">
            <v>Placed riprap, method A, class 3</v>
          </cell>
          <cell r="C364" t="str">
            <v>t</v>
          </cell>
          <cell r="D364" t="str">
            <v>PLACED RIPRAP, METHOD A, CLASS 3</v>
          </cell>
          <cell r="E364" t="str">
            <v>TON</v>
          </cell>
        </row>
        <row r="365">
          <cell r="A365" t="str">
            <v>25102-0400</v>
          </cell>
          <cell r="B365" t="str">
            <v>Placed riprap, method A, class 4</v>
          </cell>
          <cell r="C365" t="str">
            <v>t</v>
          </cell>
          <cell r="D365" t="str">
            <v>PLACED RIPRAP, METHOD A, CLASS 4</v>
          </cell>
          <cell r="E365" t="str">
            <v>TON</v>
          </cell>
        </row>
        <row r="366">
          <cell r="A366" t="str">
            <v>25102-0500</v>
          </cell>
          <cell r="B366" t="str">
            <v>Placed riprap, method A, class 5</v>
          </cell>
          <cell r="C366" t="str">
            <v>t</v>
          </cell>
          <cell r="D366" t="str">
            <v>PLACED RIPRAP, METHOD A, CLASS 5</v>
          </cell>
          <cell r="E366" t="str">
            <v>TON</v>
          </cell>
        </row>
        <row r="367">
          <cell r="A367" t="str">
            <v>25102-0600</v>
          </cell>
          <cell r="B367" t="str">
            <v>Placed riprap, method A, class 6</v>
          </cell>
          <cell r="C367" t="str">
            <v>t</v>
          </cell>
          <cell r="D367" t="str">
            <v>PLACED RIPRAP, METHOD A, CLASS 6</v>
          </cell>
          <cell r="E367" t="str">
            <v>TON</v>
          </cell>
        </row>
        <row r="368">
          <cell r="A368" t="str">
            <v>25102-0700</v>
          </cell>
          <cell r="B368" t="str">
            <v>Placed riprap, method A, class 7</v>
          </cell>
          <cell r="C368" t="str">
            <v>t</v>
          </cell>
          <cell r="D368" t="str">
            <v>PLACED RIPRAP, METHOD A, CLASS 7</v>
          </cell>
          <cell r="E368" t="str">
            <v>TON</v>
          </cell>
        </row>
        <row r="369">
          <cell r="A369" t="str">
            <v>25102-0800</v>
          </cell>
          <cell r="B369" t="str">
            <v>Placed riprap, method A, class 8</v>
          </cell>
          <cell r="C369" t="str">
            <v>t</v>
          </cell>
          <cell r="D369" t="str">
            <v>PLACED RIPRAP, METHOD A, CLASS 8</v>
          </cell>
          <cell r="E369" t="str">
            <v>TON</v>
          </cell>
        </row>
        <row r="370">
          <cell r="A370" t="str">
            <v>25102-0900</v>
          </cell>
          <cell r="B370" t="str">
            <v>Placed riprap, method A, class 9</v>
          </cell>
          <cell r="C370" t="str">
            <v>t</v>
          </cell>
          <cell r="D370" t="str">
            <v>PLACED RIPRAP, METHOD A, CLASS 9</v>
          </cell>
          <cell r="E370" t="str">
            <v>TON</v>
          </cell>
        </row>
        <row r="371">
          <cell r="A371" t="str">
            <v>25102-1000</v>
          </cell>
          <cell r="B371" t="str">
            <v>Placed riprap, method A, class 10</v>
          </cell>
          <cell r="C371" t="str">
            <v>t</v>
          </cell>
          <cell r="D371" t="str">
            <v>PLACED RIPRAP, METHOD A, CLASS 10</v>
          </cell>
          <cell r="E371" t="str">
            <v>TON</v>
          </cell>
        </row>
        <row r="372">
          <cell r="A372" t="str">
            <v>25102-2000</v>
          </cell>
          <cell r="B372" t="str">
            <v>Placed riprap, method B</v>
          </cell>
          <cell r="C372" t="str">
            <v>t</v>
          </cell>
          <cell r="D372" t="str">
            <v>PLACED RIPRAP, METHOD B</v>
          </cell>
          <cell r="E372" t="str">
            <v>TON</v>
          </cell>
        </row>
        <row r="373">
          <cell r="A373" t="str">
            <v>25102-2100</v>
          </cell>
          <cell r="B373" t="str">
            <v>Placed riprap, method B, class 1</v>
          </cell>
          <cell r="C373" t="str">
            <v>t</v>
          </cell>
          <cell r="D373" t="str">
            <v>PLACED RIPRAP, METHOD B, CLASS 1</v>
          </cell>
          <cell r="E373" t="str">
            <v>TON</v>
          </cell>
        </row>
        <row r="374">
          <cell r="A374" t="str">
            <v>25102-2200</v>
          </cell>
          <cell r="B374" t="str">
            <v>Placed riprap, method B, class 2</v>
          </cell>
          <cell r="C374" t="str">
            <v>t</v>
          </cell>
          <cell r="D374" t="str">
            <v>PLACED RIPRAP, METHOD B, CLASS 2</v>
          </cell>
          <cell r="E374" t="str">
            <v>TON</v>
          </cell>
        </row>
        <row r="375">
          <cell r="A375" t="str">
            <v>25102-2300</v>
          </cell>
          <cell r="B375" t="str">
            <v>Placed riprap, method B, class 3</v>
          </cell>
          <cell r="C375" t="str">
            <v>t</v>
          </cell>
          <cell r="D375" t="str">
            <v>PLACED RIPRAP, METHOD B, CLASS 3</v>
          </cell>
          <cell r="E375" t="str">
            <v>TON</v>
          </cell>
        </row>
        <row r="376">
          <cell r="A376" t="str">
            <v>25102-2400</v>
          </cell>
          <cell r="B376" t="str">
            <v>Placed riprap, method B, class 4</v>
          </cell>
          <cell r="C376" t="str">
            <v>t</v>
          </cell>
          <cell r="D376" t="str">
            <v>PLACED RIPRAP, METHOD B, CLASS 4</v>
          </cell>
          <cell r="E376" t="str">
            <v>TON</v>
          </cell>
        </row>
        <row r="377">
          <cell r="A377" t="str">
            <v>25102-2500</v>
          </cell>
          <cell r="B377" t="str">
            <v>Placed riprap, method B, class 5</v>
          </cell>
          <cell r="C377" t="str">
            <v>t</v>
          </cell>
          <cell r="D377" t="str">
            <v>PLACED RIPRAP, METHOD B, CLASS 5</v>
          </cell>
          <cell r="E377" t="str">
            <v>TON</v>
          </cell>
        </row>
        <row r="378">
          <cell r="A378" t="str">
            <v>25102-2600</v>
          </cell>
          <cell r="B378" t="str">
            <v>Placed riprap, method B, class 6</v>
          </cell>
          <cell r="C378" t="str">
            <v>t</v>
          </cell>
          <cell r="D378" t="str">
            <v>PLACED RIPRAP, METHOD B, CLASS 6</v>
          </cell>
          <cell r="E378" t="str">
            <v>TON</v>
          </cell>
        </row>
        <row r="379">
          <cell r="A379" t="str">
            <v>25102-2700</v>
          </cell>
          <cell r="B379" t="str">
            <v>Placed riprap, method B, class 7</v>
          </cell>
          <cell r="C379" t="str">
            <v>t</v>
          </cell>
          <cell r="D379" t="str">
            <v>PLACED RIPRAP, METHOD B, CLASS 7</v>
          </cell>
          <cell r="E379" t="str">
            <v>TON</v>
          </cell>
        </row>
        <row r="380">
          <cell r="A380" t="str">
            <v>25102-2800</v>
          </cell>
          <cell r="B380" t="str">
            <v>Placed riprap, method B, class 8</v>
          </cell>
          <cell r="C380" t="str">
            <v>t</v>
          </cell>
          <cell r="D380" t="str">
            <v>PLACED RIPRAP, METHOD B, CLASS 8</v>
          </cell>
          <cell r="E380" t="str">
            <v>TON</v>
          </cell>
        </row>
        <row r="381">
          <cell r="A381" t="str">
            <v>25102-2900</v>
          </cell>
          <cell r="B381" t="str">
            <v>Placed riprap, method B, class 9</v>
          </cell>
          <cell r="C381" t="str">
            <v>t</v>
          </cell>
          <cell r="D381" t="str">
            <v>PLACED RIPRAP, METHOD B, CLASS 9</v>
          </cell>
          <cell r="E381" t="str">
            <v>TON</v>
          </cell>
        </row>
        <row r="382">
          <cell r="A382" t="str">
            <v>25102-3000</v>
          </cell>
          <cell r="B382" t="str">
            <v>Placed riprap, method B, class 10</v>
          </cell>
          <cell r="C382" t="str">
            <v>t</v>
          </cell>
          <cell r="D382" t="str">
            <v>PLACED RIPRAP, METHOD B, CLASS 10</v>
          </cell>
          <cell r="E382" t="str">
            <v>TON</v>
          </cell>
        </row>
        <row r="383">
          <cell r="A383" t="str">
            <v>25105-0000</v>
          </cell>
          <cell r="B383" t="str">
            <v>Keyed riprap, method A</v>
          </cell>
          <cell r="C383" t="str">
            <v>m3</v>
          </cell>
          <cell r="D383" t="str">
            <v>KEYED RIPRAP, METHOD A</v>
          </cell>
          <cell r="E383" t="str">
            <v>CUYD</v>
          </cell>
        </row>
        <row r="384">
          <cell r="A384" t="str">
            <v>25105-0100</v>
          </cell>
          <cell r="B384" t="str">
            <v>Keyed riprap, method A, class 1</v>
          </cell>
          <cell r="C384" t="str">
            <v>m3</v>
          </cell>
          <cell r="D384" t="str">
            <v>KEYED RIPRAP, METHOD A, CLASS 1</v>
          </cell>
          <cell r="E384" t="str">
            <v>CUYD</v>
          </cell>
        </row>
        <row r="385">
          <cell r="A385" t="str">
            <v>25105-0200</v>
          </cell>
          <cell r="B385" t="str">
            <v>Keyed riprap, method A, class 2</v>
          </cell>
          <cell r="C385" t="str">
            <v>m3</v>
          </cell>
          <cell r="D385" t="str">
            <v>KEYED RIPRAP, METHOD A, CLASS 2</v>
          </cell>
          <cell r="E385" t="str">
            <v>CUYD</v>
          </cell>
        </row>
        <row r="386">
          <cell r="A386" t="str">
            <v>25105-0300</v>
          </cell>
          <cell r="B386" t="str">
            <v>Keyed riprap, method A, class 3</v>
          </cell>
          <cell r="C386" t="str">
            <v>m3</v>
          </cell>
          <cell r="D386" t="str">
            <v>KEYED RIPRAP, METHOD A, CLASS 3</v>
          </cell>
          <cell r="E386" t="str">
            <v>CUYD</v>
          </cell>
        </row>
        <row r="387">
          <cell r="A387" t="str">
            <v>25105-0400</v>
          </cell>
          <cell r="B387" t="str">
            <v>Keyed riprap, method A, class 4</v>
          </cell>
          <cell r="C387" t="str">
            <v>m3</v>
          </cell>
          <cell r="D387" t="str">
            <v>KEYED RIPRAP, METHOD A, CLASS 4</v>
          </cell>
          <cell r="E387" t="str">
            <v>CUYD</v>
          </cell>
        </row>
        <row r="388">
          <cell r="A388" t="str">
            <v>25105-0500</v>
          </cell>
          <cell r="B388" t="str">
            <v>Keyed riprap, method A, class 5</v>
          </cell>
          <cell r="C388" t="str">
            <v>m3</v>
          </cell>
          <cell r="D388" t="str">
            <v>KEYED RIPRAP, METHOD A, CLASS 5</v>
          </cell>
          <cell r="E388" t="str">
            <v>CUYD</v>
          </cell>
        </row>
        <row r="389">
          <cell r="A389" t="str">
            <v>25105-0600</v>
          </cell>
          <cell r="B389" t="str">
            <v>Keyed riprap, method A, class 6</v>
          </cell>
          <cell r="C389" t="str">
            <v>m3</v>
          </cell>
          <cell r="D389" t="str">
            <v>KEYED RIPRAP, METHOD A, CLASS 6</v>
          </cell>
          <cell r="E389" t="str">
            <v>CUYD</v>
          </cell>
        </row>
        <row r="390">
          <cell r="A390" t="str">
            <v>25105-0700</v>
          </cell>
          <cell r="B390" t="str">
            <v>Keyed riprap, method A, class 7</v>
          </cell>
          <cell r="C390" t="str">
            <v>m3</v>
          </cell>
          <cell r="D390" t="str">
            <v>KEYED RIPRAP, METHOD A, CLASS 7</v>
          </cell>
          <cell r="E390" t="str">
            <v>CUYD</v>
          </cell>
        </row>
        <row r="391">
          <cell r="A391" t="str">
            <v>25105-0800</v>
          </cell>
          <cell r="B391" t="str">
            <v>Keyed riprap, method A, class 8</v>
          </cell>
          <cell r="C391" t="str">
            <v>m3</v>
          </cell>
          <cell r="D391" t="str">
            <v>KEYED RIPRAP, METHOD A, CLASS 8</v>
          </cell>
          <cell r="E391" t="str">
            <v>CUYD</v>
          </cell>
        </row>
        <row r="392">
          <cell r="A392" t="str">
            <v>25105-0900</v>
          </cell>
          <cell r="B392" t="str">
            <v>Keyed riprap, method A, class 9</v>
          </cell>
          <cell r="C392" t="str">
            <v>m3</v>
          </cell>
          <cell r="D392" t="str">
            <v>KEYED RIPRAP, METHOD A, CLASS 9</v>
          </cell>
          <cell r="E392" t="str">
            <v>CUYD</v>
          </cell>
        </row>
        <row r="393">
          <cell r="A393" t="str">
            <v>25105-1000</v>
          </cell>
          <cell r="B393" t="str">
            <v>Keyed riprap, method A, class 10</v>
          </cell>
          <cell r="C393" t="str">
            <v>m3</v>
          </cell>
          <cell r="D393" t="str">
            <v>KEYED RIPRAP, METHOD A, CLASS 10</v>
          </cell>
          <cell r="E393" t="str">
            <v>CUYD</v>
          </cell>
        </row>
        <row r="394">
          <cell r="A394" t="str">
            <v>25105-2000</v>
          </cell>
          <cell r="B394" t="str">
            <v>Keyed riprap, method B</v>
          </cell>
          <cell r="C394" t="str">
            <v>m3</v>
          </cell>
          <cell r="D394" t="str">
            <v>KEYED RIPRAP, METHOD B</v>
          </cell>
          <cell r="E394" t="str">
            <v>CUYD</v>
          </cell>
        </row>
        <row r="395">
          <cell r="A395" t="str">
            <v>25105-2100</v>
          </cell>
          <cell r="B395" t="str">
            <v>Keyed riprap, method B, class 1</v>
          </cell>
          <cell r="C395" t="str">
            <v>m3</v>
          </cell>
          <cell r="D395" t="str">
            <v>KEYED RIPRAP, METHOD B, CLASS 1</v>
          </cell>
          <cell r="E395" t="str">
            <v>CUYD</v>
          </cell>
        </row>
        <row r="396">
          <cell r="A396" t="str">
            <v>25105-2200</v>
          </cell>
          <cell r="B396" t="str">
            <v>Keyed riprap, method B, class 2</v>
          </cell>
          <cell r="C396" t="str">
            <v>m3</v>
          </cell>
          <cell r="D396" t="str">
            <v>KEYED RIPRAP, METHOD B, CLASS 2</v>
          </cell>
          <cell r="E396" t="str">
            <v>CUYD</v>
          </cell>
        </row>
        <row r="397">
          <cell r="A397" t="str">
            <v>25105-2300</v>
          </cell>
          <cell r="B397" t="str">
            <v>Keyed riprap, method B, class 3</v>
          </cell>
          <cell r="C397" t="str">
            <v>m3</v>
          </cell>
          <cell r="D397" t="str">
            <v>KEYED RIPRAP, METHOD B, CLASS 3</v>
          </cell>
          <cell r="E397" t="str">
            <v>CUYD</v>
          </cell>
        </row>
        <row r="398">
          <cell r="A398" t="str">
            <v>25105-2400</v>
          </cell>
          <cell r="B398" t="str">
            <v>Keyed riprap, method B, class 4</v>
          </cell>
          <cell r="C398" t="str">
            <v>m3</v>
          </cell>
          <cell r="D398" t="str">
            <v>KEYED RIPRAP, METHOD B, CLASS 4</v>
          </cell>
          <cell r="E398" t="str">
            <v>CUYD</v>
          </cell>
        </row>
        <row r="399">
          <cell r="A399" t="str">
            <v>25105-2500</v>
          </cell>
          <cell r="B399" t="str">
            <v>Keyed riprap, method B, class 5</v>
          </cell>
          <cell r="C399" t="str">
            <v>m3</v>
          </cell>
          <cell r="D399" t="str">
            <v>KEYED RIPRAP, METHOD B, CLASS 5</v>
          </cell>
          <cell r="E399" t="str">
            <v>CUYD</v>
          </cell>
        </row>
        <row r="400">
          <cell r="A400" t="str">
            <v>25105-2600</v>
          </cell>
          <cell r="B400" t="str">
            <v>Keyed riprap, method B, class 6</v>
          </cell>
          <cell r="C400" t="str">
            <v>m3</v>
          </cell>
          <cell r="D400" t="str">
            <v>KEYED RIPRAP, METHOD B, CLASS 6</v>
          </cell>
          <cell r="E400" t="str">
            <v>CUYD</v>
          </cell>
        </row>
        <row r="401">
          <cell r="A401" t="str">
            <v>25105-2700</v>
          </cell>
          <cell r="B401" t="str">
            <v>Keyed riprap, method B, class 7</v>
          </cell>
          <cell r="C401" t="str">
            <v>m3</v>
          </cell>
          <cell r="D401" t="str">
            <v>KEYED RIPRAP, METHOD B, CLASS 7</v>
          </cell>
          <cell r="E401" t="str">
            <v>CUYD</v>
          </cell>
        </row>
        <row r="402">
          <cell r="A402" t="str">
            <v>25105-2800</v>
          </cell>
          <cell r="B402" t="str">
            <v>Keyed riprap, method B, class 8</v>
          </cell>
          <cell r="C402" t="str">
            <v>m3</v>
          </cell>
          <cell r="D402" t="str">
            <v>KEYED RIPRAP, METHOD B, CLASS 8</v>
          </cell>
          <cell r="E402" t="str">
            <v>CUYD</v>
          </cell>
        </row>
        <row r="403">
          <cell r="A403" t="str">
            <v>25105-2900</v>
          </cell>
          <cell r="B403" t="str">
            <v>Keyed riprap, method B, class 9</v>
          </cell>
          <cell r="C403" t="str">
            <v>m3</v>
          </cell>
          <cell r="D403" t="str">
            <v>KEYED RIPRAP, METHOD B, CLASS 9</v>
          </cell>
          <cell r="E403" t="str">
            <v>CUYD</v>
          </cell>
        </row>
        <row r="404">
          <cell r="A404" t="str">
            <v>25105-3000</v>
          </cell>
          <cell r="B404" t="str">
            <v>Keyed riprap, method B, class 10</v>
          </cell>
          <cell r="C404" t="str">
            <v>m3</v>
          </cell>
          <cell r="D404" t="str">
            <v>KEYED RIPRAP, METHOD B, CLASS 10</v>
          </cell>
          <cell r="E404" t="str">
            <v>CUYD</v>
          </cell>
        </row>
        <row r="405">
          <cell r="A405" t="str">
            <v>25106-0000</v>
          </cell>
          <cell r="B405" t="str">
            <v>Keyed riprap, method A</v>
          </cell>
          <cell r="C405" t="str">
            <v>t</v>
          </cell>
          <cell r="D405" t="str">
            <v>KEYED RIPRAP, METHOD A</v>
          </cell>
          <cell r="E405" t="str">
            <v>TON</v>
          </cell>
        </row>
        <row r="406">
          <cell r="A406" t="str">
            <v>25106-0100</v>
          </cell>
          <cell r="B406" t="str">
            <v>Keyed riprap, method A, class 1</v>
          </cell>
          <cell r="C406" t="str">
            <v>t</v>
          </cell>
          <cell r="D406" t="str">
            <v>KEYED RIPRAP, METHOD A, CLASS 1</v>
          </cell>
          <cell r="E406" t="str">
            <v>TON</v>
          </cell>
        </row>
        <row r="407">
          <cell r="A407" t="str">
            <v>25106-0200</v>
          </cell>
          <cell r="B407" t="str">
            <v>Keyed riprap, method A, class 2</v>
          </cell>
          <cell r="C407" t="str">
            <v>t</v>
          </cell>
          <cell r="D407" t="str">
            <v>KEYED RIPRAP, METHOD A, CLASS 2</v>
          </cell>
          <cell r="E407" t="str">
            <v>TON</v>
          </cell>
        </row>
        <row r="408">
          <cell r="A408" t="str">
            <v>25106-0300</v>
          </cell>
          <cell r="B408" t="str">
            <v>Keyed riprap, method A, class 3</v>
          </cell>
          <cell r="C408" t="str">
            <v>t</v>
          </cell>
          <cell r="D408" t="str">
            <v>KEYED RIPRAP, METHOD A, CLASS 3</v>
          </cell>
          <cell r="E408" t="str">
            <v>TON</v>
          </cell>
        </row>
        <row r="409">
          <cell r="A409" t="str">
            <v>25106-0400</v>
          </cell>
          <cell r="B409" t="str">
            <v>Keyed riprap, method A, class 4</v>
          </cell>
          <cell r="C409" t="str">
            <v>t</v>
          </cell>
          <cell r="D409" t="str">
            <v>KEYED RIPRAP, METHOD A, CLASS 4</v>
          </cell>
          <cell r="E409" t="str">
            <v>TON</v>
          </cell>
        </row>
        <row r="410">
          <cell r="A410" t="str">
            <v>25106-0500</v>
          </cell>
          <cell r="B410" t="str">
            <v>Keyed riprap, method A, class 5</v>
          </cell>
          <cell r="C410" t="str">
            <v>t</v>
          </cell>
          <cell r="D410" t="str">
            <v>KEYED RIPRAP, METHOD A, CLASS 5</v>
          </cell>
          <cell r="E410" t="str">
            <v>TON</v>
          </cell>
        </row>
        <row r="411">
          <cell r="A411" t="str">
            <v>25106-0600</v>
          </cell>
          <cell r="B411" t="str">
            <v>Keyed riprap, method A, class 6</v>
          </cell>
          <cell r="C411" t="str">
            <v>t</v>
          </cell>
          <cell r="D411" t="str">
            <v>KEYED RIPRAP, METHOD A, CLASS 6</v>
          </cell>
          <cell r="E411" t="str">
            <v>TON</v>
          </cell>
        </row>
        <row r="412">
          <cell r="A412" t="str">
            <v>25106-0700</v>
          </cell>
          <cell r="B412" t="str">
            <v>Keyed riprap, method A, class 7</v>
          </cell>
          <cell r="C412" t="str">
            <v>t</v>
          </cell>
          <cell r="D412" t="str">
            <v>KEYED RIPRAP, METHOD A, CLASS 7</v>
          </cell>
          <cell r="E412" t="str">
            <v>TON</v>
          </cell>
        </row>
        <row r="413">
          <cell r="A413" t="str">
            <v>25106-0800</v>
          </cell>
          <cell r="B413" t="str">
            <v>Keyed riprap, method A, class 8</v>
          </cell>
          <cell r="C413" t="str">
            <v>t</v>
          </cell>
          <cell r="D413" t="str">
            <v>KEYED RIPRAP, METHOD A, CLASS 8</v>
          </cell>
          <cell r="E413" t="str">
            <v>TON</v>
          </cell>
        </row>
        <row r="414">
          <cell r="A414" t="str">
            <v>25106-0900</v>
          </cell>
          <cell r="B414" t="str">
            <v>Keyed riprap, method A, class 9</v>
          </cell>
          <cell r="C414" t="str">
            <v>t</v>
          </cell>
          <cell r="D414" t="str">
            <v>KEYED RIPRAP, METHOD A, CLASS 9</v>
          </cell>
          <cell r="E414" t="str">
            <v>TON</v>
          </cell>
        </row>
        <row r="415">
          <cell r="A415" t="str">
            <v>25106-1000</v>
          </cell>
          <cell r="B415" t="str">
            <v>Keyed riprap, method A, class 10</v>
          </cell>
          <cell r="C415" t="str">
            <v>t</v>
          </cell>
          <cell r="D415" t="str">
            <v>KEYED RIPRAP, METHOD A, CLASS 10</v>
          </cell>
          <cell r="E415" t="str">
            <v>TON</v>
          </cell>
        </row>
        <row r="416">
          <cell r="A416" t="str">
            <v>25106-2000</v>
          </cell>
          <cell r="B416" t="str">
            <v>Keyed riprap, method B</v>
          </cell>
          <cell r="C416" t="str">
            <v>t</v>
          </cell>
          <cell r="D416" t="str">
            <v>KEYED RIPRAP, METHOD B</v>
          </cell>
          <cell r="E416" t="str">
            <v>TON</v>
          </cell>
        </row>
        <row r="417">
          <cell r="A417" t="str">
            <v>25106-2100</v>
          </cell>
          <cell r="B417" t="str">
            <v>Keyed riprap, method B, class 1</v>
          </cell>
          <cell r="C417" t="str">
            <v>t</v>
          </cell>
          <cell r="D417" t="str">
            <v>KEYED RIPRAP, METHOD B, CLASS 1</v>
          </cell>
          <cell r="E417" t="str">
            <v>TON</v>
          </cell>
        </row>
        <row r="418">
          <cell r="A418" t="str">
            <v>25106-2200</v>
          </cell>
          <cell r="B418" t="str">
            <v>Keyed riprap, method B, class 2</v>
          </cell>
          <cell r="C418" t="str">
            <v>t</v>
          </cell>
          <cell r="D418" t="str">
            <v>KEYED RIPRAP, METHOD B, CLASS 2</v>
          </cell>
          <cell r="E418" t="str">
            <v>TON</v>
          </cell>
        </row>
        <row r="419">
          <cell r="A419" t="str">
            <v>25106-2300</v>
          </cell>
          <cell r="B419" t="str">
            <v>Keyed riprap, method B, class 3</v>
          </cell>
          <cell r="C419" t="str">
            <v>t</v>
          </cell>
          <cell r="D419" t="str">
            <v>KEYED RIPRAP, METHOD B, CLASS 3</v>
          </cell>
          <cell r="E419" t="str">
            <v>TON</v>
          </cell>
        </row>
        <row r="420">
          <cell r="A420" t="str">
            <v>25106-2400</v>
          </cell>
          <cell r="B420" t="str">
            <v>Keyed riprap, method B, class 4</v>
          </cell>
          <cell r="C420" t="str">
            <v>t</v>
          </cell>
          <cell r="D420" t="str">
            <v>KEYED RIPRAP, METHOD B, CLASS 4</v>
          </cell>
          <cell r="E420" t="str">
            <v>TON</v>
          </cell>
        </row>
        <row r="421">
          <cell r="A421" t="str">
            <v>25106-2500</v>
          </cell>
          <cell r="B421" t="str">
            <v>Keyed riprap, method B, class 5</v>
          </cell>
          <cell r="C421" t="str">
            <v>t</v>
          </cell>
          <cell r="D421" t="str">
            <v>KEYED RIPRAP, METHOD B, CLASS 5</v>
          </cell>
          <cell r="E421" t="str">
            <v>TON</v>
          </cell>
        </row>
        <row r="422">
          <cell r="A422" t="str">
            <v>25106-2600</v>
          </cell>
          <cell r="B422" t="str">
            <v>Keyed riprap, method B, class 6</v>
          </cell>
          <cell r="C422" t="str">
            <v>t</v>
          </cell>
          <cell r="D422" t="str">
            <v>KEYED RIPRAP, METHOD B, CLASS 6</v>
          </cell>
          <cell r="E422" t="str">
            <v>TON</v>
          </cell>
        </row>
        <row r="423">
          <cell r="A423" t="str">
            <v>25106-2700</v>
          </cell>
          <cell r="B423" t="str">
            <v>Keyed riprap, method B, class 7</v>
          </cell>
          <cell r="C423" t="str">
            <v>t</v>
          </cell>
          <cell r="D423" t="str">
            <v>KEYED RIPRAP, METHOD B, CLASS 7</v>
          </cell>
          <cell r="E423" t="str">
            <v>TON</v>
          </cell>
        </row>
        <row r="424">
          <cell r="A424" t="str">
            <v>25106-2800</v>
          </cell>
          <cell r="B424" t="str">
            <v>Keyed riprap, method B, class 8</v>
          </cell>
          <cell r="C424" t="str">
            <v>t</v>
          </cell>
          <cell r="D424" t="str">
            <v>KEYED RIPRAP, METHOD B, CLASS 8</v>
          </cell>
          <cell r="E424" t="str">
            <v>TON</v>
          </cell>
        </row>
        <row r="425">
          <cell r="A425" t="str">
            <v>25106-2900</v>
          </cell>
          <cell r="B425" t="str">
            <v>Keyed riprap, method B, class 9</v>
          </cell>
          <cell r="C425" t="str">
            <v>t</v>
          </cell>
          <cell r="D425" t="str">
            <v>KEYED RIPRAP, METHOD B, CLASS 9</v>
          </cell>
          <cell r="E425" t="str">
            <v>TON</v>
          </cell>
        </row>
        <row r="426">
          <cell r="A426" t="str">
            <v>25106-3000</v>
          </cell>
          <cell r="B426" t="str">
            <v>Keyed riprap, method B, class 10</v>
          </cell>
          <cell r="C426" t="str">
            <v>t</v>
          </cell>
          <cell r="D426" t="str">
            <v>KEYED RIPRAP, METHOD B, CLASS 10</v>
          </cell>
          <cell r="E426" t="str">
            <v>TON</v>
          </cell>
        </row>
        <row r="427">
          <cell r="A427" t="str">
            <v>25110-0000</v>
          </cell>
          <cell r="B427" t="str">
            <v>Grouted riprap, method A</v>
          </cell>
          <cell r="C427" t="str">
            <v>m3</v>
          </cell>
          <cell r="D427" t="str">
            <v>GROUTED RIPRAP, METHOD A</v>
          </cell>
          <cell r="E427" t="str">
            <v>CUYD</v>
          </cell>
        </row>
        <row r="428">
          <cell r="A428" t="str">
            <v>25110-0100</v>
          </cell>
          <cell r="B428" t="str">
            <v>Grouted riprap, method A, class 1</v>
          </cell>
          <cell r="C428" t="str">
            <v>m3</v>
          </cell>
          <cell r="D428" t="str">
            <v>GROUTED RIPRAP, METHOD A, CLASS 1</v>
          </cell>
          <cell r="E428" t="str">
            <v>CUYD</v>
          </cell>
        </row>
        <row r="429">
          <cell r="A429" t="str">
            <v>25110-0200</v>
          </cell>
          <cell r="B429" t="str">
            <v>Grouted riprap, method A, class 2</v>
          </cell>
          <cell r="C429" t="str">
            <v>m3</v>
          </cell>
          <cell r="D429" t="str">
            <v>GROUTED RIPRAP, METHOD A, CLASS 2</v>
          </cell>
          <cell r="E429" t="str">
            <v>CUYD</v>
          </cell>
        </row>
        <row r="430">
          <cell r="A430" t="str">
            <v>25110-0300</v>
          </cell>
          <cell r="B430" t="str">
            <v>Grouted riprap, method A, class 3</v>
          </cell>
          <cell r="C430" t="str">
            <v>m3</v>
          </cell>
          <cell r="D430" t="str">
            <v>GROUTED RIPRAP, METHOD A, CLASS 3</v>
          </cell>
          <cell r="E430" t="str">
            <v>CUYD</v>
          </cell>
        </row>
        <row r="431">
          <cell r="A431" t="str">
            <v>25110-0400</v>
          </cell>
          <cell r="B431" t="str">
            <v>Grouted riprap, method A, class 4</v>
          </cell>
          <cell r="C431" t="str">
            <v>m3</v>
          </cell>
          <cell r="D431" t="str">
            <v>GROUTED RIPRAP, METHOD A, CLASS 4</v>
          </cell>
          <cell r="E431" t="str">
            <v>CUYD</v>
          </cell>
        </row>
        <row r="432">
          <cell r="A432" t="str">
            <v>25110-0500</v>
          </cell>
          <cell r="B432" t="str">
            <v>Grouted riprap, method A, class 5</v>
          </cell>
          <cell r="C432" t="str">
            <v>m3</v>
          </cell>
          <cell r="D432" t="str">
            <v>GROUTED RIPRAP, METHOD A, CLASS 5</v>
          </cell>
          <cell r="E432" t="str">
            <v>CUYD</v>
          </cell>
        </row>
        <row r="433">
          <cell r="A433" t="str">
            <v>25110-0600</v>
          </cell>
          <cell r="B433" t="str">
            <v>Grouted riprap, method A, class 6</v>
          </cell>
          <cell r="C433" t="str">
            <v>m3</v>
          </cell>
          <cell r="D433" t="str">
            <v>GROUTED RIPRAP, METHOD A, CLASS 6</v>
          </cell>
          <cell r="E433" t="str">
            <v>CUYD</v>
          </cell>
        </row>
        <row r="434">
          <cell r="A434" t="str">
            <v>25110-0700</v>
          </cell>
          <cell r="B434" t="str">
            <v>Grouted riprap, method A, class 7</v>
          </cell>
          <cell r="C434" t="str">
            <v>m3</v>
          </cell>
          <cell r="D434" t="str">
            <v>GROUTED RIPRAP, METHOD A, CLASS 7</v>
          </cell>
          <cell r="E434" t="str">
            <v>CUYD</v>
          </cell>
        </row>
        <row r="435">
          <cell r="A435" t="str">
            <v>25110-0800</v>
          </cell>
          <cell r="B435" t="str">
            <v>Grouted riprap, method A, class 8</v>
          </cell>
          <cell r="C435" t="str">
            <v>m3</v>
          </cell>
          <cell r="D435" t="str">
            <v>GROUTED RIPRAP, METHOD A, CLASS 8</v>
          </cell>
          <cell r="E435" t="str">
            <v>CUYD</v>
          </cell>
        </row>
        <row r="436">
          <cell r="A436" t="str">
            <v>25110-0900</v>
          </cell>
          <cell r="B436" t="str">
            <v>Grouted riprap, method A, class 9</v>
          </cell>
          <cell r="C436" t="str">
            <v>m3</v>
          </cell>
          <cell r="D436" t="str">
            <v>GROUTED RIPRAP, METHOD A, CLASS 9</v>
          </cell>
          <cell r="E436" t="str">
            <v>CUYD</v>
          </cell>
        </row>
        <row r="437">
          <cell r="A437" t="str">
            <v>25110-1000</v>
          </cell>
          <cell r="B437" t="str">
            <v>Grouted riprap, method A, class 10</v>
          </cell>
          <cell r="C437" t="str">
            <v>m3</v>
          </cell>
          <cell r="D437" t="str">
            <v>GROUTED RIPRAP, METHOD A, CLASS 10</v>
          </cell>
          <cell r="E437" t="str">
            <v>CUYD</v>
          </cell>
        </row>
        <row r="438">
          <cell r="A438" t="str">
            <v>25110-2000</v>
          </cell>
          <cell r="B438" t="str">
            <v>Grouted riprap, method B</v>
          </cell>
          <cell r="C438" t="str">
            <v>m3</v>
          </cell>
          <cell r="D438" t="str">
            <v>GROUTED RIPRAP, METHOD B</v>
          </cell>
          <cell r="E438" t="str">
            <v>CUYD</v>
          </cell>
        </row>
        <row r="439">
          <cell r="A439" t="str">
            <v>25110-2100</v>
          </cell>
          <cell r="B439" t="str">
            <v>Grouted riprap, method B, class 1</v>
          </cell>
          <cell r="C439" t="str">
            <v>m3</v>
          </cell>
          <cell r="D439" t="str">
            <v>GROUTED RIPRAP, METHOD B, CLASS 1</v>
          </cell>
          <cell r="E439" t="str">
            <v>CUYD</v>
          </cell>
        </row>
        <row r="440">
          <cell r="A440" t="str">
            <v>25110-2200</v>
          </cell>
          <cell r="B440" t="str">
            <v>Grouted riprap, method B, class 2</v>
          </cell>
          <cell r="C440" t="str">
            <v>m3</v>
          </cell>
          <cell r="D440" t="str">
            <v>GROUTED RIPRAP, METHOD B, CLASS 2</v>
          </cell>
          <cell r="E440" t="str">
            <v>CUYD</v>
          </cell>
        </row>
        <row r="441">
          <cell r="A441" t="str">
            <v>25110-2300</v>
          </cell>
          <cell r="B441" t="str">
            <v>Grouted riprap, method B, class 3</v>
          </cell>
          <cell r="C441" t="str">
            <v>m3</v>
          </cell>
          <cell r="D441" t="str">
            <v>GROUTED RIPRAP, METHOD B, CLASS 3</v>
          </cell>
          <cell r="E441" t="str">
            <v>CUYD</v>
          </cell>
        </row>
        <row r="442">
          <cell r="A442" t="str">
            <v>25110-2400</v>
          </cell>
          <cell r="B442" t="str">
            <v>Grouted riprap, method B, class 4</v>
          </cell>
          <cell r="C442" t="str">
            <v>m3</v>
          </cell>
          <cell r="D442" t="str">
            <v>GROUTED RIPRAP, METHOD B, CLASS 4</v>
          </cell>
          <cell r="E442" t="str">
            <v>CUYD</v>
          </cell>
        </row>
        <row r="443">
          <cell r="A443" t="str">
            <v>25110-2500</v>
          </cell>
          <cell r="B443" t="str">
            <v>Grouted riprap, method B, class 5</v>
          </cell>
          <cell r="C443" t="str">
            <v>m3</v>
          </cell>
          <cell r="D443" t="str">
            <v>GROUTED RIPRAP, METHOD B, CLASS 5</v>
          </cell>
          <cell r="E443" t="str">
            <v>CUYD</v>
          </cell>
        </row>
        <row r="444">
          <cell r="A444" t="str">
            <v>25110-2600</v>
          </cell>
          <cell r="B444" t="str">
            <v>Grouted riprap, method B, class 6</v>
          </cell>
          <cell r="C444" t="str">
            <v>m3</v>
          </cell>
          <cell r="D444" t="str">
            <v>GROUTED RIPRAP, METHOD B, CLASS 6</v>
          </cell>
          <cell r="E444" t="str">
            <v>CUYD</v>
          </cell>
        </row>
        <row r="445">
          <cell r="A445" t="str">
            <v>25110-2700</v>
          </cell>
          <cell r="B445" t="str">
            <v>Grouted riprap, method B, class 7</v>
          </cell>
          <cell r="C445" t="str">
            <v>m3</v>
          </cell>
          <cell r="D445" t="str">
            <v>GROUTED RIPRAP, METHOD B, CLASS 7</v>
          </cell>
          <cell r="E445" t="str">
            <v>CUYD</v>
          </cell>
        </row>
        <row r="446">
          <cell r="A446" t="str">
            <v>25110-2800</v>
          </cell>
          <cell r="B446" t="str">
            <v>Grouted riprap, method B, class 8</v>
          </cell>
          <cell r="C446" t="str">
            <v>m3</v>
          </cell>
          <cell r="D446" t="str">
            <v>GROUTED RIPRAP, METHOD B, CLASS 8</v>
          </cell>
          <cell r="E446" t="str">
            <v>CUYD</v>
          </cell>
        </row>
        <row r="447">
          <cell r="A447" t="str">
            <v>25110-2900</v>
          </cell>
          <cell r="B447" t="str">
            <v>Grouted riprap, method B, class 9</v>
          </cell>
          <cell r="C447" t="str">
            <v>m3</v>
          </cell>
          <cell r="D447" t="str">
            <v>GROUTED RIPRAP, METHOD B, CLASS 9</v>
          </cell>
          <cell r="E447" t="str">
            <v>CUYD</v>
          </cell>
        </row>
        <row r="448">
          <cell r="A448" t="str">
            <v>25110-3000</v>
          </cell>
          <cell r="B448" t="str">
            <v>Grouted riprap, method B, class 10</v>
          </cell>
          <cell r="C448" t="str">
            <v>m3</v>
          </cell>
          <cell r="D448" t="str">
            <v>GROUTED RIPRAP, METHOD B, CLASS 10</v>
          </cell>
          <cell r="E448" t="str">
            <v>CUYD</v>
          </cell>
        </row>
        <row r="449">
          <cell r="A449" t="str">
            <v>25111-0000</v>
          </cell>
          <cell r="B449" t="str">
            <v>Grouted riprap, method A</v>
          </cell>
          <cell r="C449" t="str">
            <v>t</v>
          </cell>
          <cell r="D449" t="str">
            <v>GROUTED RIPRAP, METHOD A</v>
          </cell>
          <cell r="E449" t="str">
            <v>TON</v>
          </cell>
        </row>
        <row r="450">
          <cell r="A450" t="str">
            <v>25111-0100</v>
          </cell>
          <cell r="B450" t="str">
            <v>Grouted riprap, method A, class 1</v>
          </cell>
          <cell r="C450" t="str">
            <v>t</v>
          </cell>
          <cell r="D450" t="str">
            <v>GROUTED RIPRAP, METHOD A, CLASS 1</v>
          </cell>
          <cell r="E450" t="str">
            <v>TON</v>
          </cell>
        </row>
        <row r="451">
          <cell r="A451" t="str">
            <v>25111-0200</v>
          </cell>
          <cell r="B451" t="str">
            <v>Grouted riprap, method A, class 2</v>
          </cell>
          <cell r="C451" t="str">
            <v>t</v>
          </cell>
          <cell r="D451" t="str">
            <v>GROUTED RIPRAP, METHOD A, CLASS 2</v>
          </cell>
          <cell r="E451" t="str">
            <v>TON</v>
          </cell>
        </row>
        <row r="452">
          <cell r="A452" t="str">
            <v>25111-0300</v>
          </cell>
          <cell r="B452" t="str">
            <v>Grouted riprap, method A, class 3</v>
          </cell>
          <cell r="C452" t="str">
            <v>t</v>
          </cell>
          <cell r="D452" t="str">
            <v>GROUTED RIPRAP, METHOD A, CLASS 3</v>
          </cell>
          <cell r="E452" t="str">
            <v>TON</v>
          </cell>
        </row>
        <row r="453">
          <cell r="A453" t="str">
            <v>25111-0400</v>
          </cell>
          <cell r="B453" t="str">
            <v>Grouted riprap, method A, class 4</v>
          </cell>
          <cell r="C453" t="str">
            <v>t</v>
          </cell>
          <cell r="D453" t="str">
            <v>GROUTED RIPRAP, METHOD A, CLASS 4</v>
          </cell>
          <cell r="E453" t="str">
            <v>TON</v>
          </cell>
        </row>
        <row r="454">
          <cell r="A454" t="str">
            <v>25111-0500</v>
          </cell>
          <cell r="B454" t="str">
            <v>Grouted riprap, method A, class 5</v>
          </cell>
          <cell r="C454" t="str">
            <v>t</v>
          </cell>
          <cell r="D454" t="str">
            <v>GROUTED RIPRAP, METHOD A, CLASS 5</v>
          </cell>
          <cell r="E454" t="str">
            <v>TON</v>
          </cell>
        </row>
        <row r="455">
          <cell r="A455" t="str">
            <v>25111-0600</v>
          </cell>
          <cell r="B455" t="str">
            <v>Grouted riprap, method A, class 6</v>
          </cell>
          <cell r="C455" t="str">
            <v>t</v>
          </cell>
          <cell r="D455" t="str">
            <v>GROUTED RIPRAP, METHOD A, CLASS 6</v>
          </cell>
          <cell r="E455" t="str">
            <v>TON</v>
          </cell>
        </row>
        <row r="456">
          <cell r="A456" t="str">
            <v>25111-0700</v>
          </cell>
          <cell r="B456" t="str">
            <v>Grouted riprap, method A, class 7</v>
          </cell>
          <cell r="C456" t="str">
            <v>t</v>
          </cell>
          <cell r="D456" t="str">
            <v>GROUTED RIPRAP, METHOD A, CLASS 7</v>
          </cell>
          <cell r="E456" t="str">
            <v>TON</v>
          </cell>
        </row>
        <row r="457">
          <cell r="A457" t="str">
            <v>25111-0800</v>
          </cell>
          <cell r="B457" t="str">
            <v>Grouted riprap, method A, class 8</v>
          </cell>
          <cell r="C457" t="str">
            <v>t</v>
          </cell>
          <cell r="D457" t="str">
            <v>GROUTED RIPRAP, METHOD A, CLASS 8</v>
          </cell>
          <cell r="E457" t="str">
            <v>TON</v>
          </cell>
        </row>
        <row r="458">
          <cell r="A458" t="str">
            <v>25111-0900</v>
          </cell>
          <cell r="B458" t="str">
            <v>Grouted riprap, method A, class 9</v>
          </cell>
          <cell r="C458" t="str">
            <v>t</v>
          </cell>
          <cell r="D458" t="str">
            <v>GROUTED RIPRAP, METHOD A, CLASS 9</v>
          </cell>
          <cell r="E458" t="str">
            <v>TON</v>
          </cell>
        </row>
        <row r="459">
          <cell r="A459" t="str">
            <v>25111-1000</v>
          </cell>
          <cell r="B459" t="str">
            <v>Grouted riprap, method A, class 10</v>
          </cell>
          <cell r="C459" t="str">
            <v>t</v>
          </cell>
          <cell r="D459" t="str">
            <v>GROUTED RIPRAP, METHOD A, CLASS 10</v>
          </cell>
          <cell r="E459" t="str">
            <v>TON</v>
          </cell>
        </row>
        <row r="460">
          <cell r="A460" t="str">
            <v>25111-2000</v>
          </cell>
          <cell r="B460" t="str">
            <v>Grouted riprap, method B</v>
          </cell>
          <cell r="C460" t="str">
            <v>t</v>
          </cell>
          <cell r="D460" t="str">
            <v>GROUTED RIPRAP, METHOD B</v>
          </cell>
          <cell r="E460" t="str">
            <v>TON</v>
          </cell>
        </row>
        <row r="461">
          <cell r="A461" t="str">
            <v>25111-2100</v>
          </cell>
          <cell r="B461" t="str">
            <v>Grouted riprap, method B, class 1</v>
          </cell>
          <cell r="C461" t="str">
            <v>t</v>
          </cell>
          <cell r="D461" t="str">
            <v>GROUTED RIPRAP, METHOD B, CLASS 1</v>
          </cell>
          <cell r="E461" t="str">
            <v>TON</v>
          </cell>
        </row>
        <row r="462">
          <cell r="A462" t="str">
            <v>25111-2200</v>
          </cell>
          <cell r="B462" t="str">
            <v>Grouted riprap, method B, class 2</v>
          </cell>
          <cell r="C462" t="str">
            <v>t</v>
          </cell>
          <cell r="D462" t="str">
            <v>GROUTED RIPRAP, METHOD B, CLASS 2</v>
          </cell>
          <cell r="E462" t="str">
            <v>TON</v>
          </cell>
        </row>
        <row r="463">
          <cell r="A463" t="str">
            <v>25111-2300</v>
          </cell>
          <cell r="B463" t="str">
            <v>Grouted riprap, method B, class 3</v>
          </cell>
          <cell r="C463" t="str">
            <v>t</v>
          </cell>
          <cell r="D463" t="str">
            <v>GROUTED RIPRAP, METHOD B, CLASS 3</v>
          </cell>
          <cell r="E463" t="str">
            <v>TON</v>
          </cell>
        </row>
        <row r="464">
          <cell r="A464" t="str">
            <v>25111-2400</v>
          </cell>
          <cell r="B464" t="str">
            <v>Grouted riprap, method B, class 4</v>
          </cell>
          <cell r="C464" t="str">
            <v>t</v>
          </cell>
          <cell r="D464" t="str">
            <v>GROUTED RIPRAP, METHOD B, CLASS 4</v>
          </cell>
          <cell r="E464" t="str">
            <v>TON</v>
          </cell>
        </row>
        <row r="465">
          <cell r="A465" t="str">
            <v>25111-2500</v>
          </cell>
          <cell r="B465" t="str">
            <v>Grouted riprap, method B, class 5</v>
          </cell>
          <cell r="C465" t="str">
            <v>t</v>
          </cell>
          <cell r="D465" t="str">
            <v>GROUTED RIPRAP, METHOD B, CLASS 5</v>
          </cell>
          <cell r="E465" t="str">
            <v>TON</v>
          </cell>
        </row>
        <row r="466">
          <cell r="A466" t="str">
            <v>25111-2600</v>
          </cell>
          <cell r="B466" t="str">
            <v>Grouted riprap, method B, class 6</v>
          </cell>
          <cell r="C466" t="str">
            <v>t</v>
          </cell>
          <cell r="D466" t="str">
            <v>GROUTED RIPRAP, METHOD B, CLASS 6</v>
          </cell>
          <cell r="E466" t="str">
            <v>TON</v>
          </cell>
        </row>
        <row r="467">
          <cell r="A467" t="str">
            <v>25111-2700</v>
          </cell>
          <cell r="B467" t="str">
            <v>Grouted riprap, method B, class 7</v>
          </cell>
          <cell r="C467" t="str">
            <v>t</v>
          </cell>
          <cell r="D467" t="str">
            <v>GROUTED RIPRAP, METHOD B, CLASS 7</v>
          </cell>
          <cell r="E467" t="str">
            <v>TON</v>
          </cell>
        </row>
        <row r="468">
          <cell r="A468" t="str">
            <v>25111-2800</v>
          </cell>
          <cell r="B468" t="str">
            <v>Grouted riprap, method B, class 8</v>
          </cell>
          <cell r="C468" t="str">
            <v>t</v>
          </cell>
          <cell r="D468" t="str">
            <v>GROUTED RIPRAP, METHOD B, CLASS 8</v>
          </cell>
          <cell r="E468" t="str">
            <v>TON</v>
          </cell>
        </row>
        <row r="469">
          <cell r="A469" t="str">
            <v>25111-2900</v>
          </cell>
          <cell r="B469" t="str">
            <v>Grouted riprap, method B, class 9</v>
          </cell>
          <cell r="C469" t="str">
            <v>t</v>
          </cell>
          <cell r="D469" t="str">
            <v>GROUTED RIPRAP, METHOD B, CLASS 9</v>
          </cell>
          <cell r="E469" t="str">
            <v>TON</v>
          </cell>
        </row>
        <row r="470">
          <cell r="A470" t="str">
            <v>25111-3000</v>
          </cell>
          <cell r="B470" t="str">
            <v>Grouted riprap, method B, class 10</v>
          </cell>
          <cell r="C470" t="str">
            <v>t</v>
          </cell>
          <cell r="D470" t="str">
            <v>GROUTED RIPRAP, METHOD B, CLASS 10</v>
          </cell>
          <cell r="E470" t="str">
            <v>TON</v>
          </cell>
        </row>
        <row r="471">
          <cell r="A471" t="str">
            <v>25112-0200</v>
          </cell>
          <cell r="B471" t="str">
            <v>Partially grouted riprap, method A, class 2</v>
          </cell>
          <cell r="C471" t="str">
            <v>m3</v>
          </cell>
          <cell r="D471" t="str">
            <v>PARTIALLY GROUTED RIPRAP, METHOD A, CLASS 2</v>
          </cell>
          <cell r="E471" t="str">
            <v>CUYD</v>
          </cell>
        </row>
        <row r="472">
          <cell r="A472" t="str">
            <v>25112-0300</v>
          </cell>
          <cell r="B472" t="str">
            <v>Partially grouted riprap, method A, class 3</v>
          </cell>
          <cell r="C472" t="str">
            <v>m3</v>
          </cell>
          <cell r="D472" t="str">
            <v>PARTIALLY GROUTED RIPRAP, METHOD A, CLASS 3</v>
          </cell>
          <cell r="E472" t="str">
            <v>CUYD</v>
          </cell>
        </row>
        <row r="473">
          <cell r="A473" t="str">
            <v>25112-0400</v>
          </cell>
          <cell r="B473" t="str">
            <v>Partially grouted riprap, method A, class 4</v>
          </cell>
          <cell r="C473" t="str">
            <v>m3</v>
          </cell>
          <cell r="D473" t="str">
            <v>PARTIALLY GROUTED RIPRAP, METHOD A, CLASS 4</v>
          </cell>
          <cell r="E473" t="str">
            <v>CUYD</v>
          </cell>
        </row>
        <row r="474">
          <cell r="A474" t="str">
            <v>25112-2200</v>
          </cell>
          <cell r="B474" t="str">
            <v>Partially grouted riprap, method B, class 2</v>
          </cell>
          <cell r="C474" t="str">
            <v>m3</v>
          </cell>
          <cell r="D474" t="str">
            <v>PARTIALLY GROUTED RIPRAP, METHOD B, CLASS 2</v>
          </cell>
          <cell r="E474" t="str">
            <v>CUYD</v>
          </cell>
        </row>
        <row r="475">
          <cell r="A475" t="str">
            <v>25112-2300</v>
          </cell>
          <cell r="B475" t="str">
            <v>Partially grouted riprap, method B, class 3</v>
          </cell>
          <cell r="C475" t="str">
            <v>m3</v>
          </cell>
          <cell r="D475" t="str">
            <v>PARTIALLY GROUTED RIPRAP, METHOD B, CLASS 3</v>
          </cell>
          <cell r="E475" t="str">
            <v>CUYD</v>
          </cell>
        </row>
        <row r="476">
          <cell r="A476" t="str">
            <v>25112-2400</v>
          </cell>
          <cell r="B476" t="str">
            <v>Partially grouted riprap, method B, class 4</v>
          </cell>
          <cell r="C476" t="str">
            <v>m3</v>
          </cell>
          <cell r="D476" t="str">
            <v>PARTIALLY GROUTED RIPRAP, METHOD B, CLASS 4</v>
          </cell>
          <cell r="E476" t="str">
            <v>CUYD</v>
          </cell>
        </row>
        <row r="477">
          <cell r="A477" t="str">
            <v>25115-0000</v>
          </cell>
          <cell r="B477" t="str">
            <v>Imbricated riprap</v>
          </cell>
          <cell r="C477" t="str">
            <v>m3</v>
          </cell>
          <cell r="D477" t="str">
            <v>IMBRICATED RIPRAP</v>
          </cell>
          <cell r="E477" t="str">
            <v>CUYD</v>
          </cell>
        </row>
        <row r="478">
          <cell r="A478" t="str">
            <v>25120-0000</v>
          </cell>
          <cell r="B478" t="str">
            <v>Riprap ditch, method A</v>
          </cell>
          <cell r="C478" t="str">
            <v>m</v>
          </cell>
          <cell r="D478" t="str">
            <v>RIPRAP DITCH, METHOD A</v>
          </cell>
          <cell r="E478" t="str">
            <v>LNFT</v>
          </cell>
        </row>
        <row r="479">
          <cell r="A479" t="str">
            <v>25120-0100</v>
          </cell>
          <cell r="B479" t="str">
            <v>Riprap ditch, method A, class 1</v>
          </cell>
          <cell r="C479" t="str">
            <v>m</v>
          </cell>
          <cell r="D479" t="str">
            <v>RIPRAP DITCH, METHOD A, CLASS 1</v>
          </cell>
          <cell r="E479" t="str">
            <v>LNFT</v>
          </cell>
        </row>
        <row r="480">
          <cell r="A480" t="str">
            <v>25120-0200</v>
          </cell>
          <cell r="B480" t="str">
            <v>Riprap ditch, method A, class 2</v>
          </cell>
          <cell r="C480" t="str">
            <v>m</v>
          </cell>
          <cell r="D480" t="str">
            <v>RIPRAP DITCH, METHOD A, CLASS 2</v>
          </cell>
          <cell r="E480" t="str">
            <v>LNFT</v>
          </cell>
        </row>
        <row r="481">
          <cell r="A481" t="str">
            <v>25120-0300</v>
          </cell>
          <cell r="B481" t="str">
            <v>Riprap ditch, method A, class 3</v>
          </cell>
          <cell r="C481" t="str">
            <v>m</v>
          </cell>
          <cell r="D481" t="str">
            <v>RIPRAP DITCH, METHOD A, CLASS 3</v>
          </cell>
          <cell r="E481" t="str">
            <v>LNFT</v>
          </cell>
        </row>
        <row r="482">
          <cell r="A482" t="str">
            <v>25120-0400</v>
          </cell>
          <cell r="B482" t="str">
            <v>Riprap ditch, method A, class 4</v>
          </cell>
          <cell r="C482" t="str">
            <v>m</v>
          </cell>
          <cell r="D482" t="str">
            <v>RIPRAP DITCH, METHOD A, CLASS 4</v>
          </cell>
          <cell r="E482" t="str">
            <v>LNFT</v>
          </cell>
        </row>
        <row r="483">
          <cell r="A483" t="str">
            <v>25120-0500</v>
          </cell>
          <cell r="B483" t="str">
            <v>Riprap ditch, method A, class 5</v>
          </cell>
          <cell r="C483" t="str">
            <v>m</v>
          </cell>
          <cell r="D483" t="str">
            <v>RIPRAP DITCH, METHOD A, CLASS 5</v>
          </cell>
          <cell r="E483" t="str">
            <v>LNFT</v>
          </cell>
        </row>
        <row r="484">
          <cell r="A484" t="str">
            <v>25120-0600</v>
          </cell>
          <cell r="B484" t="str">
            <v>Riprap ditch, method A, class 6</v>
          </cell>
          <cell r="C484" t="str">
            <v>m</v>
          </cell>
          <cell r="D484" t="str">
            <v>RIPRAP DITCH, METHOD A, CLASS 6</v>
          </cell>
          <cell r="E484" t="str">
            <v>LNFT</v>
          </cell>
        </row>
        <row r="485">
          <cell r="A485" t="str">
            <v>25120-0700</v>
          </cell>
          <cell r="B485" t="str">
            <v>Riprap ditch, method A, class 7</v>
          </cell>
          <cell r="C485" t="str">
            <v>m</v>
          </cell>
          <cell r="D485" t="str">
            <v>RIPRAP DITCH, METHOD A, CLASS 7</v>
          </cell>
          <cell r="E485" t="str">
            <v>LNFT</v>
          </cell>
        </row>
        <row r="486">
          <cell r="A486" t="str">
            <v>25120-0800</v>
          </cell>
          <cell r="B486" t="str">
            <v>Riprap ditch, method A, class 8</v>
          </cell>
          <cell r="C486" t="str">
            <v>m</v>
          </cell>
          <cell r="D486" t="str">
            <v>RIPRAP DITCH, METHOD A, CLASS 8</v>
          </cell>
          <cell r="E486" t="str">
            <v>LNFT</v>
          </cell>
        </row>
        <row r="487">
          <cell r="A487" t="str">
            <v>25120-0900</v>
          </cell>
          <cell r="B487" t="str">
            <v>Riprap ditch, method A, class 9</v>
          </cell>
          <cell r="C487" t="str">
            <v>m</v>
          </cell>
          <cell r="D487" t="str">
            <v>RIPRAP DITCH, METHOD A, CLASS 9</v>
          </cell>
          <cell r="E487" t="str">
            <v>LNFT</v>
          </cell>
        </row>
        <row r="488">
          <cell r="A488" t="str">
            <v>25120-1000</v>
          </cell>
          <cell r="B488" t="str">
            <v>Riprap ditch, method A, class 10</v>
          </cell>
          <cell r="C488" t="str">
            <v>m</v>
          </cell>
          <cell r="D488" t="str">
            <v>RIPRAP DITCH, METHOD A, CLASS 10</v>
          </cell>
          <cell r="E488" t="str">
            <v>LNFT</v>
          </cell>
        </row>
        <row r="489">
          <cell r="A489" t="str">
            <v>25120-2000</v>
          </cell>
          <cell r="B489" t="str">
            <v>Riprap ditch, method B</v>
          </cell>
          <cell r="C489" t="str">
            <v>m</v>
          </cell>
          <cell r="D489" t="str">
            <v>RIPRAP DITCH, METHOD B</v>
          </cell>
          <cell r="E489" t="str">
            <v>LNFT</v>
          </cell>
        </row>
        <row r="490">
          <cell r="A490" t="str">
            <v>25120-2100</v>
          </cell>
          <cell r="B490" t="str">
            <v>Riprap ditch, method B, class 1</v>
          </cell>
          <cell r="C490" t="str">
            <v>m</v>
          </cell>
          <cell r="D490" t="str">
            <v>RIPRAP DITCH, METHOD B, CLASS 1</v>
          </cell>
          <cell r="E490" t="str">
            <v>LNFT</v>
          </cell>
        </row>
        <row r="491">
          <cell r="A491" t="str">
            <v>25120-2200</v>
          </cell>
          <cell r="B491" t="str">
            <v>Riprap ditch, method B, class 2</v>
          </cell>
          <cell r="C491" t="str">
            <v>m</v>
          </cell>
          <cell r="D491" t="str">
            <v>RIPRAP DITCH, METHOD B, CLASS 2</v>
          </cell>
          <cell r="E491" t="str">
            <v>LNFT</v>
          </cell>
        </row>
        <row r="492">
          <cell r="A492" t="str">
            <v>25120-2300</v>
          </cell>
          <cell r="B492" t="str">
            <v>Riprap ditch, method B, class 3</v>
          </cell>
          <cell r="C492" t="str">
            <v>m</v>
          </cell>
          <cell r="D492" t="str">
            <v>RIPRAP DITCH, METHOD B, CLASS 3</v>
          </cell>
          <cell r="E492" t="str">
            <v>LNFT</v>
          </cell>
        </row>
        <row r="493">
          <cell r="A493" t="str">
            <v>25120-2400</v>
          </cell>
          <cell r="B493" t="str">
            <v>Riprap ditch, method B, class 4</v>
          </cell>
          <cell r="C493" t="str">
            <v>m</v>
          </cell>
          <cell r="D493" t="str">
            <v>RIPRAP DITCH, METHOD B, CLASS 4</v>
          </cell>
          <cell r="E493" t="str">
            <v>LNFT</v>
          </cell>
        </row>
        <row r="494">
          <cell r="A494" t="str">
            <v>25120-2500</v>
          </cell>
          <cell r="B494" t="str">
            <v>Riprap ditch, method B, class 5</v>
          </cell>
          <cell r="C494" t="str">
            <v>m</v>
          </cell>
          <cell r="D494" t="str">
            <v>RIPRAP DITCH, METHOD B, CLASS 5</v>
          </cell>
          <cell r="E494" t="str">
            <v>LNFT</v>
          </cell>
        </row>
        <row r="495">
          <cell r="A495" t="str">
            <v>25120-2600</v>
          </cell>
          <cell r="B495" t="str">
            <v>Riprap ditch, method B, class 6</v>
          </cell>
          <cell r="C495" t="str">
            <v>m</v>
          </cell>
          <cell r="D495" t="str">
            <v>RIPRAP DITCH, METHOD B, CLASS 6</v>
          </cell>
          <cell r="E495" t="str">
            <v>LNFT</v>
          </cell>
        </row>
        <row r="496">
          <cell r="A496" t="str">
            <v>25120-2700</v>
          </cell>
          <cell r="B496" t="str">
            <v>Riprap ditch, method B, class 7</v>
          </cell>
          <cell r="C496" t="str">
            <v>m</v>
          </cell>
          <cell r="D496" t="str">
            <v>RIPRAP DITCH, METHOD B, CLASS 7</v>
          </cell>
          <cell r="E496" t="str">
            <v>LNFT</v>
          </cell>
        </row>
        <row r="497">
          <cell r="A497" t="str">
            <v>25120-2800</v>
          </cell>
          <cell r="B497" t="str">
            <v>Riprap ditch, method B, class 8</v>
          </cell>
          <cell r="C497" t="str">
            <v>m</v>
          </cell>
          <cell r="D497" t="str">
            <v>RIPRAP DITCH, METHOD B, CLASS 8</v>
          </cell>
          <cell r="E497" t="str">
            <v>LNFT</v>
          </cell>
        </row>
        <row r="498">
          <cell r="A498" t="str">
            <v>25120-2900</v>
          </cell>
          <cell r="B498" t="str">
            <v>Riprap ditch, method B, class 9</v>
          </cell>
          <cell r="C498" t="str">
            <v>m</v>
          </cell>
          <cell r="D498" t="str">
            <v>RIPRAP DITCH, METHOD B, CLASS 9</v>
          </cell>
          <cell r="E498" t="str">
            <v>LNFT</v>
          </cell>
        </row>
        <row r="499">
          <cell r="A499" t="str">
            <v>25120-3000</v>
          </cell>
          <cell r="B499" t="str">
            <v>Riprap ditch, method B, class 10</v>
          </cell>
          <cell r="C499" t="str">
            <v>m</v>
          </cell>
          <cell r="D499" t="str">
            <v>RIPRAP DITCH, METHOD B, CLASS 10</v>
          </cell>
          <cell r="E499" t="str">
            <v>LNFT</v>
          </cell>
        </row>
        <row r="500">
          <cell r="A500" t="str">
            <v>25124-0000</v>
          </cell>
          <cell r="B500" t="str">
            <v>River cobbles</v>
          </cell>
          <cell r="C500" t="str">
            <v>m3</v>
          </cell>
          <cell r="D500" t="str">
            <v>RIVER COBBLES</v>
          </cell>
          <cell r="E500" t="str">
            <v>CUYD</v>
          </cell>
        </row>
        <row r="501">
          <cell r="A501" t="str">
            <v>25125-0000</v>
          </cell>
          <cell r="B501" t="str">
            <v>Boulder</v>
          </cell>
          <cell r="C501" t="str">
            <v>Each</v>
          </cell>
          <cell r="D501" t="str">
            <v>BOULDER</v>
          </cell>
          <cell r="E501" t="str">
            <v>EACH</v>
          </cell>
        </row>
        <row r="502">
          <cell r="A502" t="str">
            <v>25126-0000</v>
          </cell>
          <cell r="B502" t="str">
            <v>Remove and reset boulder</v>
          </cell>
          <cell r="C502" t="str">
            <v>Each</v>
          </cell>
          <cell r="D502" t="str">
            <v>REMOVE AND RESET BOULDER</v>
          </cell>
          <cell r="E502" t="str">
            <v>EACH</v>
          </cell>
        </row>
        <row r="503">
          <cell r="A503" t="str">
            <v>25201-0000</v>
          </cell>
          <cell r="B503" t="str">
            <v>Special rock embankment</v>
          </cell>
          <cell r="C503" t="str">
            <v>m3</v>
          </cell>
          <cell r="D503" t="str">
            <v>SPECIAL ROCK EMBANKMENT</v>
          </cell>
          <cell r="E503" t="str">
            <v>CUYD</v>
          </cell>
        </row>
        <row r="504">
          <cell r="A504" t="str">
            <v>25201-1000</v>
          </cell>
          <cell r="B504" t="str">
            <v>Special rock embankment, mechanically-placed</v>
          </cell>
          <cell r="C504" t="str">
            <v>m3</v>
          </cell>
          <cell r="D504" t="str">
            <v>SPECIAL ROCK EMBANKMENT, MECHANICALLY-PLACED</v>
          </cell>
          <cell r="E504" t="str">
            <v>CUYD</v>
          </cell>
        </row>
        <row r="505">
          <cell r="A505" t="str">
            <v>25201-2000</v>
          </cell>
          <cell r="B505" t="str">
            <v>Special rock embankment, hand-placed</v>
          </cell>
          <cell r="C505" t="str">
            <v>m3</v>
          </cell>
          <cell r="D505" t="str">
            <v>SPECIAL ROCK EMBANKMENT, HAND-PLACED</v>
          </cell>
          <cell r="E505" t="str">
            <v>CUYD</v>
          </cell>
        </row>
        <row r="506">
          <cell r="A506" t="str">
            <v>25202-0000</v>
          </cell>
          <cell r="B506" t="str">
            <v>Special rock embankment</v>
          </cell>
          <cell r="C506" t="str">
            <v>t</v>
          </cell>
          <cell r="D506" t="str">
            <v>SPECIAL ROCK EMBANKMENT</v>
          </cell>
          <cell r="E506" t="str">
            <v>TON</v>
          </cell>
        </row>
        <row r="507">
          <cell r="A507" t="str">
            <v>25202-1000</v>
          </cell>
          <cell r="B507" t="str">
            <v>Special rock embankment, mechanically-placed</v>
          </cell>
          <cell r="C507" t="str">
            <v>t</v>
          </cell>
          <cell r="D507" t="str">
            <v>SPECIAL ROCK EMBANKMENT, MECHANICALLY-PLACED</v>
          </cell>
          <cell r="E507" t="str">
            <v>TON</v>
          </cell>
        </row>
        <row r="508">
          <cell r="A508" t="str">
            <v>25202-2000</v>
          </cell>
          <cell r="B508" t="str">
            <v>Special rock embankment, hand-placed</v>
          </cell>
          <cell r="C508" t="str">
            <v>t</v>
          </cell>
          <cell r="D508" t="str">
            <v>SPECIAL ROCK EMBANKMENT, HAND-PLACED</v>
          </cell>
          <cell r="E508" t="str">
            <v>TON</v>
          </cell>
        </row>
        <row r="509">
          <cell r="A509" t="str">
            <v>25205-0000</v>
          </cell>
          <cell r="B509" t="str">
            <v>Rock buttress</v>
          </cell>
          <cell r="C509" t="str">
            <v>m3</v>
          </cell>
          <cell r="D509" t="str">
            <v>ROCK BUTTRESS</v>
          </cell>
          <cell r="E509" t="str">
            <v>CUYD</v>
          </cell>
        </row>
        <row r="510">
          <cell r="A510" t="str">
            <v>25205-1000</v>
          </cell>
          <cell r="B510" t="str">
            <v>Rock buttress, mechanically-placed</v>
          </cell>
          <cell r="C510" t="str">
            <v>m3</v>
          </cell>
          <cell r="D510" t="str">
            <v>ROCK BUTTRESS, MECHANICALLY-PLACED</v>
          </cell>
          <cell r="E510" t="str">
            <v>CUYD</v>
          </cell>
        </row>
        <row r="511">
          <cell r="A511" t="str">
            <v>25205-2000</v>
          </cell>
          <cell r="B511" t="str">
            <v>Rock buttress, hand-placed</v>
          </cell>
          <cell r="C511" t="str">
            <v>m3</v>
          </cell>
          <cell r="D511" t="str">
            <v>ROCK BUTTRESS, HAND-PLACED</v>
          </cell>
          <cell r="E511" t="str">
            <v>CUYD</v>
          </cell>
        </row>
        <row r="512">
          <cell r="A512" t="str">
            <v>25206-0000</v>
          </cell>
          <cell r="B512" t="str">
            <v>Rock buttress</v>
          </cell>
          <cell r="C512" t="str">
            <v>t</v>
          </cell>
          <cell r="D512" t="str">
            <v>ROCK BUTTRESS</v>
          </cell>
          <cell r="E512" t="str">
            <v>TON</v>
          </cell>
        </row>
        <row r="513">
          <cell r="A513" t="str">
            <v>25206-1000</v>
          </cell>
          <cell r="B513" t="str">
            <v>Rock buttress, mechanically-placed</v>
          </cell>
          <cell r="C513" t="str">
            <v>t</v>
          </cell>
          <cell r="D513" t="str">
            <v>ROCK BUTTRESS, MECHANICALLY-PLACED</v>
          </cell>
          <cell r="E513" t="str">
            <v>TON</v>
          </cell>
        </row>
        <row r="514">
          <cell r="A514" t="str">
            <v>25206-2000</v>
          </cell>
          <cell r="B514" t="str">
            <v>Rock buttress, hand-placed</v>
          </cell>
          <cell r="C514" t="str">
            <v>t</v>
          </cell>
          <cell r="D514" t="str">
            <v>ROCK BUTTRESS, HAND-PLACED</v>
          </cell>
          <cell r="E514" t="str">
            <v>TON</v>
          </cell>
        </row>
        <row r="515">
          <cell r="A515" t="str">
            <v>25210-0000</v>
          </cell>
          <cell r="B515" t="str">
            <v>Rockery</v>
          </cell>
          <cell r="C515" t="str">
            <v>m2</v>
          </cell>
          <cell r="D515" t="str">
            <v>ROCKERY</v>
          </cell>
          <cell r="E515" t="str">
            <v>SQFT</v>
          </cell>
        </row>
        <row r="516">
          <cell r="A516" t="str">
            <v>25210-1000</v>
          </cell>
          <cell r="B516" t="str">
            <v>Rockery, in-stream</v>
          </cell>
          <cell r="C516" t="str">
            <v>m2</v>
          </cell>
          <cell r="D516" t="str">
            <v>ROCKERY, IN-STREAM</v>
          </cell>
          <cell r="E516" t="str">
            <v>SQFT</v>
          </cell>
        </row>
        <row r="517">
          <cell r="A517" t="str">
            <v>25210-1100</v>
          </cell>
          <cell r="B517" t="str">
            <v>Rockery, in-stream, cut side</v>
          </cell>
          <cell r="C517" t="str">
            <v>m2</v>
          </cell>
          <cell r="D517" t="str">
            <v>ROCKERY, IN-STREAM,  CUT SIDE</v>
          </cell>
          <cell r="E517" t="str">
            <v>SQFT</v>
          </cell>
        </row>
        <row r="518">
          <cell r="A518" t="str">
            <v>25210-1200</v>
          </cell>
          <cell r="B518" t="str">
            <v>Rockery, in-stream, fill side</v>
          </cell>
          <cell r="C518" t="str">
            <v>m2</v>
          </cell>
          <cell r="D518" t="str">
            <v>ROCKERY, IN-STREAM, FILL SIDE</v>
          </cell>
          <cell r="E518" t="str">
            <v>SQFT</v>
          </cell>
        </row>
        <row r="519">
          <cell r="A519" t="str">
            <v>25210-1300</v>
          </cell>
          <cell r="B519" t="str">
            <v>Rockery, in-stream, reinforced fill</v>
          </cell>
          <cell r="C519" t="str">
            <v>m2</v>
          </cell>
          <cell r="D519" t="str">
            <v>ROCKERY, IN-STREAM, REINFORCED FILL</v>
          </cell>
          <cell r="E519" t="str">
            <v>SQFT</v>
          </cell>
        </row>
        <row r="520">
          <cell r="A520" t="str">
            <v>25301-0000</v>
          </cell>
          <cell r="B520" t="str">
            <v>Gabions</v>
          </cell>
          <cell r="C520" t="str">
            <v>m2</v>
          </cell>
          <cell r="D520" t="str">
            <v>GABIONS</v>
          </cell>
          <cell r="E520" t="str">
            <v>SQFT</v>
          </cell>
        </row>
        <row r="521">
          <cell r="A521" t="str">
            <v>25301-1000</v>
          </cell>
          <cell r="B521" t="str">
            <v>Gabions, galvanized or aluminized coated</v>
          </cell>
          <cell r="C521" t="str">
            <v>m2</v>
          </cell>
          <cell r="D521" t="str">
            <v>GABIONS, GALVANIZED OR ALUMINIZED COATED</v>
          </cell>
          <cell r="E521" t="str">
            <v>SQFT</v>
          </cell>
        </row>
        <row r="522">
          <cell r="A522" t="str">
            <v>25301-2000</v>
          </cell>
          <cell r="B522" t="str">
            <v>Gabions, polyvinyl chloride coated</v>
          </cell>
          <cell r="C522" t="str">
            <v>m2</v>
          </cell>
          <cell r="D522" t="str">
            <v>GABIONS, POLYVINYL CHLORIDE COATED</v>
          </cell>
          <cell r="E522" t="str">
            <v>SQFT</v>
          </cell>
        </row>
        <row r="523">
          <cell r="A523" t="str">
            <v>25302-1000</v>
          </cell>
          <cell r="B523" t="str">
            <v>Gabions, galvanized or aluminized coated</v>
          </cell>
          <cell r="C523" t="str">
            <v>m3</v>
          </cell>
          <cell r="D523" t="str">
            <v>GABIONS, GALVANIZED OR ALUMINIZED COATED</v>
          </cell>
          <cell r="E523" t="str">
            <v>CUYD</v>
          </cell>
        </row>
        <row r="524">
          <cell r="A524" t="str">
            <v>25302-2000</v>
          </cell>
          <cell r="B524" t="str">
            <v>Gabions, polyvinyl chloride coated</v>
          </cell>
          <cell r="C524" t="str">
            <v>m3</v>
          </cell>
          <cell r="D524" t="str">
            <v>GABIONS, POLYVINYL CHLORIDE COATED</v>
          </cell>
          <cell r="E524" t="str">
            <v>CUYD</v>
          </cell>
        </row>
        <row r="525">
          <cell r="A525" t="str">
            <v>25305-1000</v>
          </cell>
          <cell r="B525" t="str">
            <v>Revet mattress, galvanized or aluminized coated</v>
          </cell>
          <cell r="C525" t="str">
            <v>m2</v>
          </cell>
          <cell r="D525" t="str">
            <v>REVET MATTRESS, GALVANIZED OR ALUMINIZED COATED</v>
          </cell>
          <cell r="E525" t="str">
            <v>SQYD</v>
          </cell>
        </row>
        <row r="526">
          <cell r="A526" t="str">
            <v>25305-2000</v>
          </cell>
          <cell r="B526" t="str">
            <v>Revet mattress, polyvinyl chloride coated</v>
          </cell>
          <cell r="C526" t="str">
            <v>m2</v>
          </cell>
          <cell r="D526" t="str">
            <v>REVET MATTRESS, POLYVINYL CHLORIDE COATED</v>
          </cell>
          <cell r="E526" t="str">
            <v>SQYD</v>
          </cell>
        </row>
        <row r="527">
          <cell r="A527" t="str">
            <v>25306-1000</v>
          </cell>
          <cell r="B527" t="str">
            <v>Revetment mat, articulated concrete block</v>
          </cell>
          <cell r="C527" t="str">
            <v>m2</v>
          </cell>
          <cell r="D527" t="str">
            <v>REVETMENT MAT, ARTICULATED CONCRETE BLOCK</v>
          </cell>
          <cell r="E527" t="str">
            <v>SQYD</v>
          </cell>
        </row>
        <row r="528">
          <cell r="A528" t="str">
            <v>25401-0000</v>
          </cell>
          <cell r="B528" t="str">
            <v>Bin wall</v>
          </cell>
          <cell r="C528" t="str">
            <v>m2</v>
          </cell>
          <cell r="D528" t="str">
            <v>BIN WALL</v>
          </cell>
          <cell r="E528" t="str">
            <v>SQFT</v>
          </cell>
        </row>
        <row r="529">
          <cell r="A529" t="str">
            <v>25403-0000</v>
          </cell>
          <cell r="B529" t="str">
            <v>Precast concrete block retaining wall</v>
          </cell>
          <cell r="C529" t="str">
            <v>m2</v>
          </cell>
          <cell r="D529" t="str">
            <v>PRECAST CONCRETE BLOCK RETAINING WALL</v>
          </cell>
          <cell r="E529" t="str">
            <v>SQFT</v>
          </cell>
        </row>
        <row r="530">
          <cell r="A530" t="str">
            <v>25501-0000</v>
          </cell>
          <cell r="B530" t="str">
            <v>Mechanically stabilized earth wall</v>
          </cell>
          <cell r="C530" t="str">
            <v>m2</v>
          </cell>
          <cell r="D530" t="str">
            <v>MECHANICALLY STABILIZED EARTH WALL</v>
          </cell>
          <cell r="E530" t="str">
            <v>SQFT</v>
          </cell>
        </row>
        <row r="531">
          <cell r="A531" t="str">
            <v>25501-1000</v>
          </cell>
          <cell r="B531" t="str">
            <v>Mechanically stabilized earth wall, welded wire face</v>
          </cell>
          <cell r="C531" t="str">
            <v>m2</v>
          </cell>
          <cell r="D531" t="str">
            <v>MECHANICALLY STABILIZED EARTH WALL, WELDED WIRE FACE</v>
          </cell>
          <cell r="E531" t="str">
            <v>SQFT</v>
          </cell>
        </row>
        <row r="532">
          <cell r="A532" t="str">
            <v>25501-2000</v>
          </cell>
          <cell r="B532" t="str">
            <v>Mechanically stabilized earth wall, gabion face</v>
          </cell>
          <cell r="C532" t="str">
            <v>m2</v>
          </cell>
          <cell r="D532" t="str">
            <v>MECHANICALLY STABILIZED EARTH WALL, GABION FACE</v>
          </cell>
          <cell r="E532" t="str">
            <v>SQFT</v>
          </cell>
        </row>
        <row r="533">
          <cell r="A533" t="str">
            <v>25501-3000</v>
          </cell>
          <cell r="B533" t="str">
            <v>Mechanically stabilized earth wall, modular block face</v>
          </cell>
          <cell r="C533" t="str">
            <v>m2</v>
          </cell>
          <cell r="D533" t="str">
            <v>MECHANICALLY STABILIZED EARTH WALL, MODULAR BLOCK FACE</v>
          </cell>
          <cell r="E533" t="str">
            <v>SQFT</v>
          </cell>
        </row>
        <row r="534">
          <cell r="A534" t="str">
            <v>25501-3500</v>
          </cell>
          <cell r="B534" t="str">
            <v>Mechanically stabilized earth wall, brick face</v>
          </cell>
          <cell r="C534" t="str">
            <v>m2</v>
          </cell>
          <cell r="D534" t="str">
            <v>MECHANICALLY STABILIZED EARTH WALL, BRICK FACE</v>
          </cell>
          <cell r="E534" t="str">
            <v>SQFT</v>
          </cell>
        </row>
        <row r="535">
          <cell r="A535" t="str">
            <v>25501-4000</v>
          </cell>
          <cell r="B535" t="str">
            <v>Mechanically stabilized earth wall, precast concrete panel faced</v>
          </cell>
          <cell r="C535" t="str">
            <v>m2</v>
          </cell>
          <cell r="D535" t="str">
            <v>MECHANICALLY STABILIZED EARTH WALL, PRECAST CONCRETE PANEL FACED</v>
          </cell>
          <cell r="E535" t="str">
            <v>SQFT</v>
          </cell>
        </row>
        <row r="536">
          <cell r="A536" t="str">
            <v>25505-1000</v>
          </cell>
          <cell r="B536" t="str">
            <v>Shored mechanically stabilized earth wall</v>
          </cell>
          <cell r="C536" t="str">
            <v>m2</v>
          </cell>
          <cell r="D536" t="str">
            <v>SHORED MECHANICALLY STABILIZED EARTH WALL</v>
          </cell>
          <cell r="E536" t="str">
            <v>SQFT</v>
          </cell>
        </row>
        <row r="537">
          <cell r="A537" t="str">
            <v>25510-0000</v>
          </cell>
          <cell r="B537" t="str">
            <v>Select granular backfill</v>
          </cell>
          <cell r="C537" t="str">
            <v>m3</v>
          </cell>
          <cell r="D537" t="str">
            <v>SELECT GRANULAR BACKFILL</v>
          </cell>
          <cell r="E537" t="str">
            <v>CUYD</v>
          </cell>
        </row>
        <row r="538">
          <cell r="A538" t="str">
            <v>25601-0000</v>
          </cell>
          <cell r="B538" t="str">
            <v>Ground anchor</v>
          </cell>
          <cell r="C538" t="str">
            <v>Each</v>
          </cell>
          <cell r="D538" t="str">
            <v>GROUND ANCHOR</v>
          </cell>
          <cell r="E538" t="str">
            <v>EACH</v>
          </cell>
        </row>
        <row r="539">
          <cell r="A539" t="str">
            <v>25602-0000</v>
          </cell>
          <cell r="B539" t="str">
            <v>Ground anchor</v>
          </cell>
          <cell r="C539" t="str">
            <v>m</v>
          </cell>
          <cell r="D539" t="str">
            <v>GROUND ANCHOR</v>
          </cell>
          <cell r="E539" t="str">
            <v>LNFT</v>
          </cell>
        </row>
        <row r="540">
          <cell r="A540" t="str">
            <v>25605-0000</v>
          </cell>
          <cell r="B540" t="str">
            <v>Performance test</v>
          </cell>
          <cell r="C540" t="str">
            <v>Each</v>
          </cell>
          <cell r="D540" t="str">
            <v>PERFORMANCE TEST</v>
          </cell>
          <cell r="E540" t="str">
            <v>EACH</v>
          </cell>
        </row>
        <row r="541">
          <cell r="A541" t="str">
            <v>25610-0000</v>
          </cell>
          <cell r="B541" t="str">
            <v>Anchor pad</v>
          </cell>
          <cell r="C541" t="str">
            <v>Each</v>
          </cell>
          <cell r="D541" t="str">
            <v>ANCHOR PAD</v>
          </cell>
          <cell r="E541" t="str">
            <v>EACH</v>
          </cell>
        </row>
        <row r="542">
          <cell r="A542" t="str">
            <v>25701-0000</v>
          </cell>
          <cell r="B542" t="str">
            <v>Contractor furnished wall design</v>
          </cell>
          <cell r="C542" t="str">
            <v>LPSM</v>
          </cell>
          <cell r="D542" t="str">
            <v>CONTRACTOR FURNISHED WALL DESIGN</v>
          </cell>
          <cell r="E542" t="str">
            <v>LPSM</v>
          </cell>
        </row>
        <row r="543">
          <cell r="A543" t="str">
            <v>25701-0100</v>
          </cell>
          <cell r="B543" t="str">
            <v>Contractor furnished gabion wall design</v>
          </cell>
          <cell r="C543" t="str">
            <v>LPSM</v>
          </cell>
          <cell r="D543" t="str">
            <v>CONTRACTOR FURNISHED GABION WALL DESIGN</v>
          </cell>
          <cell r="E543" t="str">
            <v>LPSM</v>
          </cell>
        </row>
        <row r="544">
          <cell r="A544" t="str">
            <v>25701-0200</v>
          </cell>
          <cell r="B544" t="str">
            <v>Contractor furnished mechanically stabilized earth wall design</v>
          </cell>
          <cell r="C544" t="str">
            <v>LPSM</v>
          </cell>
          <cell r="D544" t="str">
            <v>CONTRACTOR FURNISHED MECHANICALLY STABILIZED EARTH WALL DESIGN</v>
          </cell>
          <cell r="E544" t="str">
            <v>LPSM</v>
          </cell>
        </row>
        <row r="545">
          <cell r="A545" t="str">
            <v>25701-0300</v>
          </cell>
          <cell r="B545" t="str">
            <v>Contractor furnished ground anchor wall design</v>
          </cell>
          <cell r="C545" t="str">
            <v>LPSM</v>
          </cell>
          <cell r="D545" t="str">
            <v>CONTRACTOR FURNISHED GROUND ANCHOR WALL DESIGN</v>
          </cell>
          <cell r="E545" t="str">
            <v>LPSM</v>
          </cell>
        </row>
        <row r="546">
          <cell r="A546" t="str">
            <v>25701-0400</v>
          </cell>
          <cell r="B546" t="str">
            <v>Contractor furnished reinforced concrete retaining wall design</v>
          </cell>
          <cell r="C546" t="str">
            <v>LPSM</v>
          </cell>
          <cell r="D546" t="str">
            <v>CONTRACTOR FURNISHED REINFORCED CONCRETE RETAINING WALL DESIGN</v>
          </cell>
          <cell r="E546" t="str">
            <v>LPSM</v>
          </cell>
        </row>
        <row r="547">
          <cell r="A547" t="str">
            <v>25701-0500</v>
          </cell>
          <cell r="B547" t="str">
            <v>Contractor furnished soil nail retaining wall design</v>
          </cell>
          <cell r="C547" t="str">
            <v>LPSM</v>
          </cell>
          <cell r="D547" t="str">
            <v>CONTRACTOR FURNISHED SOIL NAIL RETAINING WALL DESIGN</v>
          </cell>
          <cell r="E547" t="str">
            <v>LPSM</v>
          </cell>
        </row>
        <row r="548">
          <cell r="A548" t="str">
            <v>25701-0600</v>
          </cell>
          <cell r="B548" t="str">
            <v>Contractor furnished reinforced soil slope design</v>
          </cell>
          <cell r="C548" t="str">
            <v>LPSM</v>
          </cell>
          <cell r="D548" t="str">
            <v>CONTRACTOR FURNISHED REINFORCED SOIL SLOPE DESIGN</v>
          </cell>
          <cell r="E548" t="str">
            <v>LPSM</v>
          </cell>
        </row>
        <row r="549">
          <cell r="A549" t="str">
            <v>25701-0700</v>
          </cell>
          <cell r="B549" t="str">
            <v>Contractor furnished micropile design</v>
          </cell>
          <cell r="C549" t="str">
            <v>LPSM</v>
          </cell>
          <cell r="D549" t="str">
            <v>CONTRACTOR FURNISHED MICROPILE DESIGN</v>
          </cell>
          <cell r="E549" t="str">
            <v>LPSM</v>
          </cell>
        </row>
        <row r="550">
          <cell r="A550" t="str">
            <v>25701-0800</v>
          </cell>
          <cell r="B550" t="str">
            <v>Contractor furnished rockery design</v>
          </cell>
          <cell r="C550" t="str">
            <v>LPSM</v>
          </cell>
          <cell r="D550" t="str">
            <v>CONTRACTOR FURNISHED ROCKERY DESIGN</v>
          </cell>
          <cell r="E550" t="str">
            <v>LPSM</v>
          </cell>
        </row>
        <row r="551">
          <cell r="A551" t="str">
            <v>25701-0900</v>
          </cell>
          <cell r="B551" t="str">
            <v>Contractor furnished bin wall design</v>
          </cell>
          <cell r="C551" t="str">
            <v>LPSM</v>
          </cell>
          <cell r="D551" t="str">
            <v>CONTRACTOR FURNISHED BIN WALL DESIGN</v>
          </cell>
          <cell r="E551" t="str">
            <v>LPSM</v>
          </cell>
        </row>
        <row r="552">
          <cell r="A552" t="str">
            <v>25701-1000</v>
          </cell>
          <cell r="B552" t="str">
            <v>Contractor furnished geosynthetic reinforced soil (GRS) retaining wall design</v>
          </cell>
          <cell r="C552" t="str">
            <v>LPSM</v>
          </cell>
          <cell r="D552" t="str">
            <v>CONTRACTOR FURNISHED GEOSYNTHETIC REINFORCED SOIL (GRS) RETAINING WALL DESIGN</v>
          </cell>
          <cell r="E552" t="str">
            <v>LPSM</v>
          </cell>
        </row>
        <row r="553">
          <cell r="A553" t="str">
            <v>25801-0000</v>
          </cell>
          <cell r="B553" t="str">
            <v>Reinforced concrete retaining wall</v>
          </cell>
          <cell r="C553" t="str">
            <v>m2</v>
          </cell>
          <cell r="D553" t="str">
            <v>REINFORCED CONCRETE RETAINING WALL</v>
          </cell>
          <cell r="E553" t="str">
            <v>SQFT</v>
          </cell>
        </row>
        <row r="554">
          <cell r="A554" t="str">
            <v>25801-0100</v>
          </cell>
          <cell r="B554" t="str">
            <v>Reinforced concrete retaining wall, 1.5m</v>
          </cell>
          <cell r="C554" t="str">
            <v>m2</v>
          </cell>
          <cell r="D554" t="str">
            <v>REINFORCED CONCRETE RETAINING WALL, 4 FEET</v>
          </cell>
          <cell r="E554" t="str">
            <v>SQFT</v>
          </cell>
        </row>
        <row r="555">
          <cell r="A555" t="str">
            <v>25801-0200</v>
          </cell>
          <cell r="B555" t="str">
            <v>Reinforced concrete retaining wall, 2.0m</v>
          </cell>
          <cell r="C555" t="str">
            <v>m2</v>
          </cell>
          <cell r="D555" t="str">
            <v>REINFORCED CONCRETE RETAINING WALL, 6 FEET</v>
          </cell>
          <cell r="E555" t="str">
            <v>SQFT</v>
          </cell>
        </row>
        <row r="556">
          <cell r="A556" t="str">
            <v>25801-0300</v>
          </cell>
          <cell r="B556" t="str">
            <v>Reinforced concrete retaining wall, 2.5m</v>
          </cell>
          <cell r="C556" t="str">
            <v>m2</v>
          </cell>
          <cell r="D556" t="str">
            <v>REINFORCED CONCRETE RETAINING WALL, 8 FEET</v>
          </cell>
          <cell r="E556" t="str">
            <v>SQFT</v>
          </cell>
        </row>
        <row r="557">
          <cell r="A557" t="str">
            <v>25801-0400</v>
          </cell>
          <cell r="B557" t="str">
            <v>Reinforced concrete retaining wall, 3.0m</v>
          </cell>
          <cell r="C557" t="str">
            <v>m2</v>
          </cell>
          <cell r="D557" t="str">
            <v>REINFORCED CONCRETE RETAINING WALL, 10 FEET</v>
          </cell>
          <cell r="E557" t="str">
            <v>SQFT</v>
          </cell>
        </row>
        <row r="558">
          <cell r="A558" t="str">
            <v>25801-0500</v>
          </cell>
          <cell r="B558" t="str">
            <v>Reinforced concrete retaining wall, 3.5m</v>
          </cell>
          <cell r="C558" t="str">
            <v>m2</v>
          </cell>
          <cell r="D558" t="str">
            <v>REINFORCED CONCRETE RETAINING WALL, 12 FEET</v>
          </cell>
          <cell r="E558" t="str">
            <v>SQFT</v>
          </cell>
        </row>
        <row r="559">
          <cell r="A559" t="str">
            <v>25801-0600</v>
          </cell>
          <cell r="B559" t="str">
            <v>Reinforced concrete retaining wall, 4.0m</v>
          </cell>
          <cell r="C559" t="str">
            <v>m2</v>
          </cell>
          <cell r="D559" t="str">
            <v>REINFORCED CONCRETE RETAINING WALL, 14 FEET</v>
          </cell>
          <cell r="E559" t="str">
            <v>SQFT</v>
          </cell>
        </row>
        <row r="560">
          <cell r="A560" t="str">
            <v>25801-0700</v>
          </cell>
          <cell r="B560" t="str">
            <v>Reinforced concrete retaining wall, 4.5m</v>
          </cell>
          <cell r="C560" t="str">
            <v>m2</v>
          </cell>
          <cell r="D560" t="str">
            <v>REINFORCED CONCRETE RETAINING WALL, 15 FEET</v>
          </cell>
          <cell r="E560" t="str">
            <v>SQFT</v>
          </cell>
        </row>
        <row r="561">
          <cell r="A561" t="str">
            <v>25801-0800</v>
          </cell>
          <cell r="B561" t="str">
            <v>Reinforced concrete retaining wall, 5.0m</v>
          </cell>
          <cell r="C561" t="str">
            <v>m2</v>
          </cell>
          <cell r="D561" t="str">
            <v>REINFORCED CONCRETE RETAINING WALL, 16 FEET</v>
          </cell>
          <cell r="E561" t="str">
            <v>SQFT</v>
          </cell>
        </row>
        <row r="562">
          <cell r="A562" t="str">
            <v>25801-1000</v>
          </cell>
          <cell r="B562" t="str">
            <v>Reinforced concrete retaining wall, 5.5m</v>
          </cell>
          <cell r="C562" t="str">
            <v>m2</v>
          </cell>
          <cell r="D562" t="str">
            <v>REINFORCED CONCRETE RETAINING WALL, 18 FEET</v>
          </cell>
          <cell r="E562" t="str">
            <v>SQFT</v>
          </cell>
        </row>
        <row r="563">
          <cell r="A563" t="str">
            <v>25801-1100</v>
          </cell>
          <cell r="B563" t="str">
            <v>Reinforced concrete retaining wall, 6.0m</v>
          </cell>
          <cell r="C563" t="str">
            <v>m2</v>
          </cell>
          <cell r="D563" t="str">
            <v>REINFORCED CONCRETE RETAINING WALL, 20 FEET</v>
          </cell>
          <cell r="E563" t="str">
            <v>SQFT</v>
          </cell>
        </row>
        <row r="564">
          <cell r="A564" t="str">
            <v>25801-1400</v>
          </cell>
          <cell r="B564" t="str">
            <v>Reinforced concrete retaining wall, 7.5m</v>
          </cell>
          <cell r="C564" t="str">
            <v>m2</v>
          </cell>
          <cell r="D564" t="str">
            <v>REINFORCED CONCRETE RETAINING WALL, 25 FEET</v>
          </cell>
          <cell r="E564" t="str">
            <v>SQFT</v>
          </cell>
        </row>
        <row r="565">
          <cell r="A565" t="str">
            <v>25802-0000</v>
          </cell>
          <cell r="B565" t="str">
            <v>Reinforced concrete retaining wall</v>
          </cell>
          <cell r="C565" t="str">
            <v>LPSM</v>
          </cell>
          <cell r="D565" t="str">
            <v>REINFORCED CONCRETE RETAINING WALL</v>
          </cell>
          <cell r="E565" t="str">
            <v>LPSM</v>
          </cell>
        </row>
        <row r="566">
          <cell r="A566" t="str">
            <v>25901-0000</v>
          </cell>
          <cell r="B566" t="str">
            <v>Soil nail</v>
          </cell>
          <cell r="C566" t="str">
            <v>m</v>
          </cell>
          <cell r="D566" t="str">
            <v>SOIL NAIL</v>
          </cell>
          <cell r="E566" t="str">
            <v>LNFT</v>
          </cell>
        </row>
        <row r="567">
          <cell r="A567" t="str">
            <v>25902-0000</v>
          </cell>
          <cell r="B567" t="str">
            <v>Soil nail retaining wall</v>
          </cell>
          <cell r="C567" t="str">
            <v>m2</v>
          </cell>
          <cell r="D567" t="str">
            <v>SOIL NAIL RETAINING WALL</v>
          </cell>
          <cell r="E567" t="str">
            <v>SQFT</v>
          </cell>
        </row>
        <row r="568">
          <cell r="A568" t="str">
            <v>25903-0000</v>
          </cell>
          <cell r="B568" t="str">
            <v>Verification test nail</v>
          </cell>
          <cell r="C568" t="str">
            <v>Each</v>
          </cell>
          <cell r="D568" t="str">
            <v>VERIFICATION TEST NAIL</v>
          </cell>
          <cell r="E568" t="str">
            <v>EACH</v>
          </cell>
        </row>
        <row r="569">
          <cell r="A569" t="str">
            <v>26001-0000</v>
          </cell>
          <cell r="B569" t="str">
            <v>Rock bolt</v>
          </cell>
          <cell r="C569" t="str">
            <v>m</v>
          </cell>
          <cell r="D569" t="str">
            <v>ROCK BOLT</v>
          </cell>
          <cell r="E569" t="str">
            <v>LNFT</v>
          </cell>
        </row>
        <row r="570">
          <cell r="A570" t="str">
            <v>26002-0000</v>
          </cell>
          <cell r="B570" t="str">
            <v>Rock dowel</v>
          </cell>
          <cell r="C570" t="str">
            <v>m</v>
          </cell>
          <cell r="D570" t="str">
            <v>ROCK DOWEL</v>
          </cell>
          <cell r="E570" t="str">
            <v>LNFT</v>
          </cell>
        </row>
        <row r="571">
          <cell r="A571" t="str">
            <v>26005-0000</v>
          </cell>
          <cell r="B571" t="str">
            <v>Shear pin</v>
          </cell>
          <cell r="C571" t="str">
            <v>Each</v>
          </cell>
          <cell r="D571" t="str">
            <v>SHEAR PIN</v>
          </cell>
          <cell r="E571" t="str">
            <v>EACH</v>
          </cell>
        </row>
        <row r="572">
          <cell r="A572" t="str">
            <v>26101-0000</v>
          </cell>
          <cell r="B572" t="str">
            <v>Reinforced soil slope</v>
          </cell>
          <cell r="C572" t="str">
            <v>m2</v>
          </cell>
          <cell r="D572" t="str">
            <v>REINFORCED SOIL SLOPE</v>
          </cell>
          <cell r="E572" t="str">
            <v>SQFT</v>
          </cell>
        </row>
        <row r="573">
          <cell r="A573" t="str">
            <v>26101-1000</v>
          </cell>
          <cell r="B573" t="str">
            <v>Reinforced soil slope, welded wire face</v>
          </cell>
          <cell r="C573" t="str">
            <v>m2</v>
          </cell>
          <cell r="D573" t="str">
            <v>REINFORCED SOIL SLOPE, WELDED WIRE FACE</v>
          </cell>
          <cell r="E573" t="str">
            <v>SQFT</v>
          </cell>
        </row>
        <row r="574">
          <cell r="A574" t="str">
            <v>26102-0000</v>
          </cell>
          <cell r="B574" t="str">
            <v>Reinforced soil slope</v>
          </cell>
          <cell r="C574" t="str">
            <v>LPSM</v>
          </cell>
          <cell r="D574" t="str">
            <v>REINFORCED SOIL SLOPE</v>
          </cell>
          <cell r="E574" t="str">
            <v>LPSM</v>
          </cell>
        </row>
        <row r="575">
          <cell r="A575" t="str">
            <v>26105-0000</v>
          </cell>
          <cell r="B575" t="str">
            <v>Reinforced shoulder stabilization</v>
          </cell>
          <cell r="C575" t="str">
            <v>m2</v>
          </cell>
          <cell r="D575" t="str">
            <v>REINFORCED SHOULDER STABILIZATION</v>
          </cell>
          <cell r="E575" t="str">
            <v>SQFT</v>
          </cell>
        </row>
        <row r="576">
          <cell r="A576" t="str">
            <v>26110-0000</v>
          </cell>
          <cell r="B576" t="str">
            <v>Select granular backfill</v>
          </cell>
          <cell r="C576" t="str">
            <v>m3</v>
          </cell>
          <cell r="D576" t="str">
            <v>SELECT GRANULAR BACKFILL</v>
          </cell>
          <cell r="E576" t="str">
            <v>CUYD</v>
          </cell>
        </row>
        <row r="577">
          <cell r="A577" t="str">
            <v>26201-0000</v>
          </cell>
          <cell r="B577" t="str">
            <v>Geosynthetic reinforced soil (GRS) retaining wall</v>
          </cell>
          <cell r="C577" t="str">
            <v>m2</v>
          </cell>
          <cell r="D577" t="str">
            <v>GEOSYNTHETIC REINFORCED SOIL (GRS) RETAINING WALL</v>
          </cell>
          <cell r="E577" t="str">
            <v>SQFT</v>
          </cell>
        </row>
        <row r="578">
          <cell r="A578" t="str">
            <v>26301-0000</v>
          </cell>
          <cell r="B578" t="str">
            <v>Soldier pile retaining wall</v>
          </cell>
          <cell r="C578" t="str">
            <v>m2</v>
          </cell>
          <cell r="D578" t="str">
            <v>SOLDIER PILE RETAINING WALL</v>
          </cell>
          <cell r="E578" t="str">
            <v>SQFT</v>
          </cell>
        </row>
        <row r="579">
          <cell r="A579" t="str">
            <v>26302-0000</v>
          </cell>
          <cell r="B579" t="str">
            <v>Timber lagging</v>
          </cell>
          <cell r="C579" t="str">
            <v>m2</v>
          </cell>
          <cell r="D579" t="str">
            <v>TIMBER LAGGING</v>
          </cell>
          <cell r="E579" t="str">
            <v>SQFT</v>
          </cell>
        </row>
        <row r="580">
          <cell r="A580" t="str">
            <v>26303-0000</v>
          </cell>
          <cell r="B580" t="str">
            <v>Concrete lagging</v>
          </cell>
          <cell r="C580" t="str">
            <v>m2</v>
          </cell>
          <cell r="D580" t="str">
            <v>CONCRETE LAGGING</v>
          </cell>
          <cell r="E580" t="str">
            <v>SQFT</v>
          </cell>
        </row>
        <row r="581">
          <cell r="A581" t="str">
            <v>27001-0000</v>
          </cell>
          <cell r="B581" t="str">
            <v>Grout</v>
          </cell>
          <cell r="C581" t="str">
            <v>m3</v>
          </cell>
          <cell r="D581" t="str">
            <v>GROUT</v>
          </cell>
          <cell r="E581" t="str">
            <v>CUYD</v>
          </cell>
        </row>
        <row r="582">
          <cell r="A582" t="str">
            <v>27001-1000</v>
          </cell>
          <cell r="B582" t="str">
            <v>Grout, cement</v>
          </cell>
          <cell r="C582" t="str">
            <v>m3</v>
          </cell>
          <cell r="D582" t="str">
            <v>GROUT, CEMENT</v>
          </cell>
          <cell r="E582" t="str">
            <v>CUYD</v>
          </cell>
        </row>
        <row r="583">
          <cell r="A583" t="str">
            <v>27002-0000</v>
          </cell>
          <cell r="B583" t="str">
            <v>Grout pipe</v>
          </cell>
          <cell r="C583" t="str">
            <v>m</v>
          </cell>
          <cell r="D583" t="str">
            <v>GROUT PIPE</v>
          </cell>
          <cell r="E583" t="str">
            <v>LNFT</v>
          </cell>
        </row>
        <row r="584">
          <cell r="A584" t="str">
            <v>27003-0000</v>
          </cell>
          <cell r="B584" t="str">
            <v>Drilled hole</v>
          </cell>
          <cell r="C584" t="str">
            <v>m</v>
          </cell>
          <cell r="D584" t="str">
            <v>DRILLED HOLE</v>
          </cell>
          <cell r="E584" t="str">
            <v>LNFT</v>
          </cell>
        </row>
        <row r="585">
          <cell r="A585" t="str">
            <v>27004-2000</v>
          </cell>
          <cell r="B585" t="str">
            <v>Grout, polyurethane</v>
          </cell>
          <cell r="C585" t="str">
            <v>l</v>
          </cell>
          <cell r="D585" t="str">
            <v>GROUT, POLYURETHANE</v>
          </cell>
          <cell r="E585" t="str">
            <v>GAL</v>
          </cell>
        </row>
        <row r="586">
          <cell r="A586" t="str">
            <v>27101-0000</v>
          </cell>
          <cell r="B586" t="str">
            <v>Inclinometer casing</v>
          </cell>
          <cell r="C586" t="str">
            <v>m</v>
          </cell>
          <cell r="D586" t="str">
            <v>INCLINOMETER CASING</v>
          </cell>
          <cell r="E586" t="str">
            <v>LNFT</v>
          </cell>
        </row>
        <row r="587">
          <cell r="A587" t="str">
            <v>27102-0100</v>
          </cell>
          <cell r="B587" t="str">
            <v>Geotechnical instrumentation, piezometer</v>
          </cell>
          <cell r="C587" t="str">
            <v>Each</v>
          </cell>
          <cell r="D587" t="str">
            <v>GEOTECHNICAL INSTRUMENTATION, PIEZOMETER</v>
          </cell>
          <cell r="E587" t="str">
            <v>EACH</v>
          </cell>
        </row>
        <row r="588">
          <cell r="A588" t="str">
            <v>27102-0200</v>
          </cell>
          <cell r="B588" t="str">
            <v>Geotechnical instrumentation, crack monitor</v>
          </cell>
          <cell r="C588" t="str">
            <v>Each</v>
          </cell>
          <cell r="D588" t="str">
            <v>GEOTECHNICAL INSTRUMENTATION, CRACK MONITOR</v>
          </cell>
          <cell r="E588" t="str">
            <v>EACH</v>
          </cell>
        </row>
        <row r="589">
          <cell r="A589" t="str">
            <v>27301-0000</v>
          </cell>
          <cell r="B589" t="str">
            <v>Polyurethane resin injection</v>
          </cell>
          <cell r="C589" t="str">
            <v>kg</v>
          </cell>
          <cell r="D589" t="str">
            <v>POLYURETHANE RESIN INJECTION</v>
          </cell>
          <cell r="E589" t="str">
            <v>LB</v>
          </cell>
        </row>
        <row r="590">
          <cell r="A590" t="str">
            <v>27302-0000</v>
          </cell>
          <cell r="B590" t="str">
            <v>Polyurethane resin monitoring and clean-up</v>
          </cell>
          <cell r="C590" t="str">
            <v>LPSM</v>
          </cell>
          <cell r="D590" t="str">
            <v>POLYURETHANE RESIN MONITORING AND CLEAN-UP</v>
          </cell>
          <cell r="E590" t="str">
            <v>LPSM</v>
          </cell>
        </row>
        <row r="591">
          <cell r="A591" t="str">
            <v>27303-0000</v>
          </cell>
          <cell r="B591" t="str">
            <v>Polyurethane injection</v>
          </cell>
          <cell r="C591" t="str">
            <v>kg</v>
          </cell>
          <cell r="D591" t="str">
            <v>POLYURETHANE INJECTION</v>
          </cell>
          <cell r="E591" t="str">
            <v>LB</v>
          </cell>
        </row>
        <row r="592">
          <cell r="A592" t="str">
            <v>27401-1000</v>
          </cell>
          <cell r="B592" t="str">
            <v>Vibro columns, concrete</v>
          </cell>
          <cell r="C592" t="str">
            <v>m</v>
          </cell>
          <cell r="D592" t="str">
            <v>VIBRO COLUMNS, CONCRETE</v>
          </cell>
          <cell r="E592" t="str">
            <v>LNFT</v>
          </cell>
        </row>
        <row r="593">
          <cell r="A593" t="str">
            <v>27402-0000</v>
          </cell>
          <cell r="B593" t="str">
            <v>Vibro column load test</v>
          </cell>
          <cell r="C593" t="str">
            <v>Each</v>
          </cell>
          <cell r="D593" t="str">
            <v>VIBRO COLUMN LOAD TEST</v>
          </cell>
          <cell r="E593" t="str">
            <v>EACH</v>
          </cell>
        </row>
        <row r="594">
          <cell r="A594" t="str">
            <v>27403-0000</v>
          </cell>
          <cell r="B594" t="str">
            <v>Vibro column predrilling</v>
          </cell>
          <cell r="C594" t="str">
            <v>m</v>
          </cell>
          <cell r="D594" t="str">
            <v>VIBRO COLUMN PREDRILLING</v>
          </cell>
          <cell r="E594" t="str">
            <v>LNFT</v>
          </cell>
        </row>
        <row r="595">
          <cell r="A595" t="str">
            <v>27501-1000</v>
          </cell>
          <cell r="B595" t="str">
            <v>Geofoam, lightweight fill material</v>
          </cell>
          <cell r="C595" t="str">
            <v>m3</v>
          </cell>
          <cell r="D595" t="str">
            <v>GEOFOAM, LIGHTWEIGHT FILL MATERIAL</v>
          </cell>
          <cell r="E595" t="str">
            <v>CUYD</v>
          </cell>
        </row>
        <row r="596">
          <cell r="A596" t="str">
            <v>27601-0000</v>
          </cell>
          <cell r="B596" t="str">
            <v>Geotechnical ground improvement</v>
          </cell>
          <cell r="C596" t="str">
            <v>m2</v>
          </cell>
          <cell r="D596" t="str">
            <v>GEOTECHNICAL GROUND IMPROVEMENT</v>
          </cell>
          <cell r="E596" t="str">
            <v>SQYD</v>
          </cell>
        </row>
        <row r="597">
          <cell r="A597" t="str">
            <v>30101-0000</v>
          </cell>
          <cell r="B597" t="str">
            <v>Aggregate base</v>
          </cell>
          <cell r="C597" t="str">
            <v>t</v>
          </cell>
          <cell r="D597" t="str">
            <v>AGGREGATE BASE</v>
          </cell>
          <cell r="E597" t="str">
            <v>TON</v>
          </cell>
        </row>
        <row r="598">
          <cell r="A598" t="str">
            <v>30101-1000</v>
          </cell>
          <cell r="B598" t="str">
            <v>Aggregate base grading C</v>
          </cell>
          <cell r="C598" t="str">
            <v>t</v>
          </cell>
          <cell r="D598" t="str">
            <v>AGGREGATE BASE GRADING C</v>
          </cell>
          <cell r="E598" t="str">
            <v>TON</v>
          </cell>
        </row>
        <row r="599">
          <cell r="A599" t="str">
            <v>30101-2000</v>
          </cell>
          <cell r="B599" t="str">
            <v>Aggregate base grading D</v>
          </cell>
          <cell r="C599" t="str">
            <v>t</v>
          </cell>
          <cell r="D599" t="str">
            <v>AGGREGATE BASE GRADING D</v>
          </cell>
          <cell r="E599" t="str">
            <v>TON</v>
          </cell>
        </row>
        <row r="600">
          <cell r="A600" t="str">
            <v>30101-3000</v>
          </cell>
          <cell r="B600" t="str">
            <v>Aggregate base grading E</v>
          </cell>
          <cell r="C600" t="str">
            <v>t</v>
          </cell>
          <cell r="D600" t="str">
            <v>AGGREGATE BASE GRADING E</v>
          </cell>
          <cell r="E600" t="str">
            <v>TON</v>
          </cell>
        </row>
        <row r="601">
          <cell r="A601" t="str">
            <v>30101-4000</v>
          </cell>
          <cell r="B601" t="str">
            <v>Aggregate base grading C or D</v>
          </cell>
          <cell r="C601" t="str">
            <v>t</v>
          </cell>
          <cell r="D601" t="str">
            <v>AGGREGATE BASE GRADING C OR D</v>
          </cell>
          <cell r="E601" t="str">
            <v>TON</v>
          </cell>
        </row>
        <row r="602">
          <cell r="A602" t="str">
            <v>30102-0000</v>
          </cell>
          <cell r="B602" t="str">
            <v>Aggregate base</v>
          </cell>
          <cell r="C602" t="str">
            <v>m2</v>
          </cell>
          <cell r="D602" t="str">
            <v>AGGREGATE BASE</v>
          </cell>
          <cell r="E602" t="str">
            <v>SQYD</v>
          </cell>
        </row>
        <row r="603">
          <cell r="A603" t="str">
            <v>30102-0100</v>
          </cell>
          <cell r="B603" t="str">
            <v>Aggregate base grading C, 100mm depth</v>
          </cell>
          <cell r="C603" t="str">
            <v>m2</v>
          </cell>
          <cell r="D603" t="str">
            <v>AGGREGATE BASE GRADING C, 4-INCH DEPTH</v>
          </cell>
          <cell r="E603" t="str">
            <v>SQYD</v>
          </cell>
        </row>
        <row r="604">
          <cell r="A604" t="str">
            <v>30102-0200</v>
          </cell>
          <cell r="B604" t="str">
            <v>Aggregate base grading C, 150mm depth</v>
          </cell>
          <cell r="C604" t="str">
            <v>m2</v>
          </cell>
          <cell r="D604" t="str">
            <v>AGGREGATE BASE GRADING C, 6-INCH DEPTH</v>
          </cell>
          <cell r="E604" t="str">
            <v>SQYD</v>
          </cell>
        </row>
        <row r="605">
          <cell r="A605" t="str">
            <v>30102-0300</v>
          </cell>
          <cell r="B605" t="str">
            <v>Aggregate base grading C, 200mm depth</v>
          </cell>
          <cell r="C605" t="str">
            <v>m2</v>
          </cell>
          <cell r="D605" t="str">
            <v>AGGREGATE BASE GRADING C, 8-INCH DEPTH</v>
          </cell>
          <cell r="E605" t="str">
            <v>SQYD</v>
          </cell>
        </row>
        <row r="606">
          <cell r="A606" t="str">
            <v>30102-0400</v>
          </cell>
          <cell r="B606" t="str">
            <v>Aggregate base grading C, 250mm depth</v>
          </cell>
          <cell r="C606" t="str">
            <v>m2</v>
          </cell>
          <cell r="D606" t="str">
            <v>AGGREGATE BASE GRADING C, 10-INCH DEPTH</v>
          </cell>
          <cell r="E606" t="str">
            <v>SQYD</v>
          </cell>
        </row>
        <row r="607">
          <cell r="A607" t="str">
            <v>30102-0500</v>
          </cell>
          <cell r="B607" t="str">
            <v>Aggregate base grading C, 300mm depth</v>
          </cell>
          <cell r="C607" t="str">
            <v>m2</v>
          </cell>
          <cell r="D607" t="str">
            <v>AGGREGATE BASE GRADING C, 12-INCH DEPTH</v>
          </cell>
          <cell r="E607" t="str">
            <v>SQYD</v>
          </cell>
        </row>
        <row r="608">
          <cell r="A608" t="str">
            <v>30102-0600</v>
          </cell>
          <cell r="B608" t="str">
            <v>Aggregate base grading D, 100mm depth</v>
          </cell>
          <cell r="C608" t="str">
            <v>m2</v>
          </cell>
          <cell r="D608" t="str">
            <v>AGGREGATE BASE GRADING D, 4-INCH DEPTH</v>
          </cell>
          <cell r="E608" t="str">
            <v>SQYD</v>
          </cell>
        </row>
        <row r="609">
          <cell r="A609" t="str">
            <v>30102-0700</v>
          </cell>
          <cell r="B609" t="str">
            <v>Aggregate base grading D, 150mm depth</v>
          </cell>
          <cell r="C609" t="str">
            <v>m2</v>
          </cell>
          <cell r="D609" t="str">
            <v>AGGREGATE BASE GRADING D, 6-INCH DEPTH</v>
          </cell>
          <cell r="E609" t="str">
            <v>SQYD</v>
          </cell>
        </row>
        <row r="610">
          <cell r="A610" t="str">
            <v>30102-0800</v>
          </cell>
          <cell r="B610" t="str">
            <v>Aggregate base grading D, 200mm depth</v>
          </cell>
          <cell r="C610" t="str">
            <v>m2</v>
          </cell>
          <cell r="D610" t="str">
            <v>AGGREGATE BASE GRADING D, 8-INCH DEPTH</v>
          </cell>
          <cell r="E610" t="str">
            <v>SQYD</v>
          </cell>
        </row>
        <row r="611">
          <cell r="A611" t="str">
            <v>30102-0900</v>
          </cell>
          <cell r="B611" t="str">
            <v>Aggregate base grading D, 250mm depth</v>
          </cell>
          <cell r="C611" t="str">
            <v>m2</v>
          </cell>
          <cell r="D611" t="str">
            <v>AGGREGATE BASE GRADING D, 10-INCH DEPTH</v>
          </cell>
          <cell r="E611" t="str">
            <v>SQYD</v>
          </cell>
        </row>
        <row r="612">
          <cell r="A612" t="str">
            <v>30102-1000</v>
          </cell>
          <cell r="B612" t="str">
            <v>Aggregate base grading D, 300mm depth</v>
          </cell>
          <cell r="C612" t="str">
            <v>m2</v>
          </cell>
          <cell r="D612" t="str">
            <v>AGGREGATE BASE GRADING D, 12-INCH DEPTH</v>
          </cell>
          <cell r="E612" t="str">
            <v>SQYD</v>
          </cell>
        </row>
        <row r="613">
          <cell r="A613" t="str">
            <v>30102-1100</v>
          </cell>
          <cell r="B613" t="str">
            <v>Aggregate base grading E, 100mm depth</v>
          </cell>
          <cell r="C613" t="str">
            <v>m2</v>
          </cell>
          <cell r="D613" t="str">
            <v>AGGREGATE BASE GRADING E, 4-INCH DEPTH</v>
          </cell>
          <cell r="E613" t="str">
            <v>SQYD</v>
          </cell>
        </row>
        <row r="614">
          <cell r="A614" t="str">
            <v>30102-1200</v>
          </cell>
          <cell r="B614" t="str">
            <v>Aggregate base grading E, 150mm depth</v>
          </cell>
          <cell r="C614" t="str">
            <v>m2</v>
          </cell>
          <cell r="D614" t="str">
            <v>AGGREGATE BASE GRADING E, 6-INCH DEPTH</v>
          </cell>
          <cell r="E614" t="str">
            <v>SQYD</v>
          </cell>
        </row>
        <row r="615">
          <cell r="A615" t="str">
            <v>30102-1300</v>
          </cell>
          <cell r="B615" t="str">
            <v>Aggregate base grading E, 200mm depth</v>
          </cell>
          <cell r="C615" t="str">
            <v>m2</v>
          </cell>
          <cell r="D615" t="str">
            <v>AGGREGATE BASE GRADING E, 8-INCH DEPTH</v>
          </cell>
          <cell r="E615" t="str">
            <v>SQYD</v>
          </cell>
        </row>
        <row r="616">
          <cell r="A616" t="str">
            <v>30102-1400</v>
          </cell>
          <cell r="B616" t="str">
            <v>Aggregate base grading E, 250mm depth</v>
          </cell>
          <cell r="C616" t="str">
            <v>m2</v>
          </cell>
          <cell r="D616" t="str">
            <v>AGGREGATE BASE GRADING E, 10-INCH DEPTH</v>
          </cell>
          <cell r="E616" t="str">
            <v>SQYD</v>
          </cell>
        </row>
        <row r="617">
          <cell r="A617" t="str">
            <v>30102-1500</v>
          </cell>
          <cell r="B617" t="str">
            <v>Aggregate base grading E, 300mm depth</v>
          </cell>
          <cell r="C617" t="str">
            <v>m2</v>
          </cell>
          <cell r="D617" t="str">
            <v>AGGREGATE BASE GRADING E, 12-INCH DEPTH</v>
          </cell>
          <cell r="E617" t="str">
            <v>SQYD</v>
          </cell>
        </row>
        <row r="618">
          <cell r="A618" t="str">
            <v>30102-1600</v>
          </cell>
          <cell r="B618" t="str">
            <v>Aggregate base grading C or D, 50mm depth</v>
          </cell>
          <cell r="C618" t="str">
            <v>m2</v>
          </cell>
          <cell r="D618" t="str">
            <v>AGGREGATE BASE GRADING C OR D, 2-INCH DEPTH</v>
          </cell>
          <cell r="E618" t="str">
            <v>SQYD</v>
          </cell>
        </row>
        <row r="619">
          <cell r="A619" t="str">
            <v>30102-1700</v>
          </cell>
          <cell r="B619" t="str">
            <v>Aggregate base grading C or D, 75mm depth</v>
          </cell>
          <cell r="C619" t="str">
            <v>m2</v>
          </cell>
          <cell r="D619" t="str">
            <v>AGGREGATE BASE GRADING C OR D, 3-INCH DEPTH</v>
          </cell>
          <cell r="E619" t="str">
            <v>SQYD</v>
          </cell>
        </row>
        <row r="620">
          <cell r="A620" t="str">
            <v>30102-1800</v>
          </cell>
          <cell r="B620" t="str">
            <v>Aggregate base grading C or D, 100mm depth</v>
          </cell>
          <cell r="C620" t="str">
            <v>m2</v>
          </cell>
          <cell r="D620" t="str">
            <v>AGGREGATE BASE GRADING C OR D, 4-INCH DEPTH</v>
          </cell>
          <cell r="E620" t="str">
            <v>SQYD</v>
          </cell>
        </row>
        <row r="621">
          <cell r="A621" t="str">
            <v>30102-1900</v>
          </cell>
          <cell r="B621" t="str">
            <v>Aggregate base grading C or D, 125mm depth</v>
          </cell>
          <cell r="C621" t="str">
            <v>m2</v>
          </cell>
          <cell r="D621" t="str">
            <v>AGGREGATE BASE GRADING C OR D, 5-INCH DEPTH</v>
          </cell>
          <cell r="E621" t="str">
            <v>SQYD</v>
          </cell>
        </row>
        <row r="622">
          <cell r="A622" t="str">
            <v>30102-2000</v>
          </cell>
          <cell r="B622" t="str">
            <v>Aggregate base grading C or D, 150mm depth</v>
          </cell>
          <cell r="C622" t="str">
            <v>m2</v>
          </cell>
          <cell r="D622" t="str">
            <v>AGGREGATE BASE GRADING C OR D, 6-INCH DEPTH</v>
          </cell>
          <cell r="E622" t="str">
            <v>SQYD</v>
          </cell>
        </row>
        <row r="623">
          <cell r="A623" t="str">
            <v>30102-2100</v>
          </cell>
          <cell r="B623" t="str">
            <v>Aggregate base grading C or D, 200mm depth</v>
          </cell>
          <cell r="C623" t="str">
            <v>m2</v>
          </cell>
          <cell r="D623" t="str">
            <v>AGGREGATE BASE GRADING C OR D, 8-INCH DEPTH</v>
          </cell>
          <cell r="E623" t="str">
            <v>SQYD</v>
          </cell>
        </row>
        <row r="624">
          <cell r="A624" t="str">
            <v>30102-2150</v>
          </cell>
          <cell r="B624" t="str">
            <v>Aggregate base grading C or D, 225mm depth</v>
          </cell>
          <cell r="C624" t="str">
            <v>m2</v>
          </cell>
          <cell r="D624" t="str">
            <v>AGGREGATE BASE GRADING C OR D, 9-INCH DEPTH</v>
          </cell>
          <cell r="E624" t="str">
            <v>SQYD</v>
          </cell>
        </row>
        <row r="625">
          <cell r="A625" t="str">
            <v>30102-2200</v>
          </cell>
          <cell r="B625" t="str">
            <v>Aggregate base grading C or D, 250mm depth</v>
          </cell>
          <cell r="C625" t="str">
            <v>m2</v>
          </cell>
          <cell r="D625" t="str">
            <v>AGGREGATE BASE GRADING C OR D, 10-INCH DEPTH</v>
          </cell>
          <cell r="E625" t="str">
            <v>SQYD</v>
          </cell>
        </row>
        <row r="626">
          <cell r="A626" t="str">
            <v>30102-2300</v>
          </cell>
          <cell r="B626" t="str">
            <v>Aggregate base grading C or D, 300mm depth</v>
          </cell>
          <cell r="C626" t="str">
            <v>m2</v>
          </cell>
          <cell r="D626" t="str">
            <v>AGGREGATE BASE GRADING C OR D, 12-INCH DEPTH</v>
          </cell>
          <cell r="E626" t="str">
            <v>SQYD</v>
          </cell>
        </row>
        <row r="627">
          <cell r="A627" t="str">
            <v>30102-2400</v>
          </cell>
          <cell r="B627" t="str">
            <v>Aggregate base grading C or D, 400mm depth</v>
          </cell>
          <cell r="C627" t="str">
            <v>m2</v>
          </cell>
          <cell r="D627" t="str">
            <v>AGGREGATE BASE GRADING C OR D, 16-INCH DEPTH</v>
          </cell>
          <cell r="E627" t="str">
            <v>SQYD</v>
          </cell>
        </row>
        <row r="628">
          <cell r="A628" t="str">
            <v>30103-0000</v>
          </cell>
          <cell r="B628" t="str">
            <v>Aggregate base</v>
          </cell>
          <cell r="C628" t="str">
            <v>m3</v>
          </cell>
          <cell r="D628" t="str">
            <v>AGGREGATE BASE</v>
          </cell>
          <cell r="E628" t="str">
            <v>CUYD</v>
          </cell>
        </row>
        <row r="629">
          <cell r="A629" t="str">
            <v>30103-1000</v>
          </cell>
          <cell r="B629" t="str">
            <v>Aggregate base grading C</v>
          </cell>
          <cell r="C629" t="str">
            <v>m3</v>
          </cell>
          <cell r="D629" t="str">
            <v>AGGREGATE BASE GRADING C</v>
          </cell>
          <cell r="E629" t="str">
            <v>CUYD</v>
          </cell>
        </row>
        <row r="630">
          <cell r="A630" t="str">
            <v>30103-2000</v>
          </cell>
          <cell r="B630" t="str">
            <v>Aggregate base grading D</v>
          </cell>
          <cell r="C630" t="str">
            <v>m3</v>
          </cell>
          <cell r="D630" t="str">
            <v>AGGREGATE BASE GRADING D</v>
          </cell>
          <cell r="E630" t="str">
            <v>CUYD</v>
          </cell>
        </row>
        <row r="631">
          <cell r="A631" t="str">
            <v>30103-3000</v>
          </cell>
          <cell r="B631" t="str">
            <v>Aggregate base grading E</v>
          </cell>
          <cell r="C631" t="str">
            <v>m3</v>
          </cell>
          <cell r="D631" t="str">
            <v>AGGREGATE BASE GRADING E</v>
          </cell>
          <cell r="E631" t="str">
            <v>CUYD</v>
          </cell>
        </row>
        <row r="632">
          <cell r="A632" t="str">
            <v>30103-4000</v>
          </cell>
          <cell r="B632" t="str">
            <v>Aggregate base grading C or D</v>
          </cell>
          <cell r="C632" t="str">
            <v>m3</v>
          </cell>
          <cell r="D632" t="str">
            <v>AGGREGATE BASE GRADING C OR D</v>
          </cell>
          <cell r="E632" t="str">
            <v>CUYD</v>
          </cell>
        </row>
        <row r="633">
          <cell r="A633" t="str">
            <v>30105-0000</v>
          </cell>
          <cell r="B633" t="str">
            <v>Subbase</v>
          </cell>
          <cell r="C633" t="str">
            <v>t</v>
          </cell>
          <cell r="D633" t="str">
            <v>SUBBASE</v>
          </cell>
          <cell r="E633" t="str">
            <v>TON</v>
          </cell>
        </row>
        <row r="634">
          <cell r="A634" t="str">
            <v>30105-1000</v>
          </cell>
          <cell r="B634" t="str">
            <v>Subbase grading A</v>
          </cell>
          <cell r="C634" t="str">
            <v>t</v>
          </cell>
          <cell r="D634" t="str">
            <v>SUBBASE GRADING A</v>
          </cell>
          <cell r="E634" t="str">
            <v>TON</v>
          </cell>
        </row>
        <row r="635">
          <cell r="A635" t="str">
            <v>30105-2000</v>
          </cell>
          <cell r="B635" t="str">
            <v>Subbase grading B</v>
          </cell>
          <cell r="C635" t="str">
            <v>t</v>
          </cell>
          <cell r="D635" t="str">
            <v>SUBBASE GRADING B</v>
          </cell>
          <cell r="E635" t="str">
            <v>TON</v>
          </cell>
        </row>
        <row r="636">
          <cell r="A636" t="str">
            <v>30106-0100</v>
          </cell>
          <cell r="B636" t="str">
            <v>Subbase grading A, 100mm depth</v>
          </cell>
          <cell r="C636" t="str">
            <v>m2</v>
          </cell>
          <cell r="D636" t="str">
            <v>SUBBASE GRADING A, 4-INCH DEPTH</v>
          </cell>
          <cell r="E636" t="str">
            <v>SQYD</v>
          </cell>
        </row>
        <row r="637">
          <cell r="A637" t="str">
            <v>30106-0200</v>
          </cell>
          <cell r="B637" t="str">
            <v>Subbase grading A, 150mm depth</v>
          </cell>
          <cell r="C637" t="str">
            <v>m2</v>
          </cell>
          <cell r="D637" t="str">
            <v>SUBBASE GRADING A, 6-INCH DEPTH</v>
          </cell>
          <cell r="E637" t="str">
            <v>SQYD</v>
          </cell>
        </row>
        <row r="638">
          <cell r="A638" t="str">
            <v>30106-0300</v>
          </cell>
          <cell r="B638" t="str">
            <v>Subbase grading A, 200mm depth</v>
          </cell>
          <cell r="C638" t="str">
            <v>m2</v>
          </cell>
          <cell r="D638" t="str">
            <v>SUBBASE GRADING A, 8-INCH DEPTH</v>
          </cell>
          <cell r="E638" t="str">
            <v>SQYD</v>
          </cell>
        </row>
        <row r="639">
          <cell r="A639" t="str">
            <v>30106-0400</v>
          </cell>
          <cell r="B639" t="str">
            <v>Subbase grading A, 250mm depth</v>
          </cell>
          <cell r="C639" t="str">
            <v>m2</v>
          </cell>
          <cell r="D639" t="str">
            <v>SUBBASE GRADING A, 10-INCH DEPTH</v>
          </cell>
          <cell r="E639" t="str">
            <v>SQYD</v>
          </cell>
        </row>
        <row r="640">
          <cell r="A640" t="str">
            <v>30106-0500</v>
          </cell>
          <cell r="B640" t="str">
            <v>Subbase grading A, 300mm depth</v>
          </cell>
          <cell r="C640" t="str">
            <v>m2</v>
          </cell>
          <cell r="D640" t="str">
            <v>SUBBASE GRADING A, 12-INCH DEPTH</v>
          </cell>
          <cell r="E640" t="str">
            <v>SQYD</v>
          </cell>
        </row>
        <row r="641">
          <cell r="A641" t="str">
            <v>30106-0600</v>
          </cell>
          <cell r="B641" t="str">
            <v>Subbase grading B, 100mm depth</v>
          </cell>
          <cell r="C641" t="str">
            <v>m2</v>
          </cell>
          <cell r="D641" t="str">
            <v>SUBBASE GRADING B, 4-INCH DEPTH</v>
          </cell>
          <cell r="E641" t="str">
            <v>SQYD</v>
          </cell>
        </row>
        <row r="642">
          <cell r="A642" t="str">
            <v>30106-0700</v>
          </cell>
          <cell r="B642" t="str">
            <v>Subbase grading B, 150mm depth</v>
          </cell>
          <cell r="C642" t="str">
            <v>m2</v>
          </cell>
          <cell r="D642" t="str">
            <v>SUBBASE GRADING B, 6-INCH DEPTH</v>
          </cell>
          <cell r="E642" t="str">
            <v>SQYD</v>
          </cell>
        </row>
        <row r="643">
          <cell r="A643" t="str">
            <v>30106-0800</v>
          </cell>
          <cell r="B643" t="str">
            <v>Subbase grading B, 200mm depth</v>
          </cell>
          <cell r="C643" t="str">
            <v>m2</v>
          </cell>
          <cell r="D643" t="str">
            <v>SUBBASE GRADING B, 8-INCH DEPTH</v>
          </cell>
          <cell r="E643" t="str">
            <v>SQYD</v>
          </cell>
        </row>
        <row r="644">
          <cell r="A644" t="str">
            <v>30106-0900</v>
          </cell>
          <cell r="B644" t="str">
            <v>Subbase grading B, 250mm depth</v>
          </cell>
          <cell r="C644" t="str">
            <v>m2</v>
          </cell>
          <cell r="D644" t="str">
            <v>SUBBASE GRADING B, 10-INCH DEPTH</v>
          </cell>
          <cell r="E644" t="str">
            <v>SQYD</v>
          </cell>
        </row>
        <row r="645">
          <cell r="A645" t="str">
            <v>30106-1000</v>
          </cell>
          <cell r="B645" t="str">
            <v>Subbase grading B, 300mm depth</v>
          </cell>
          <cell r="C645" t="str">
            <v>m2</v>
          </cell>
          <cell r="D645" t="str">
            <v>SUBBASE GRADING B, 12-INCH DEPTH</v>
          </cell>
          <cell r="E645" t="str">
            <v>SQYD</v>
          </cell>
        </row>
        <row r="646">
          <cell r="A646" t="str">
            <v>30107-0000</v>
          </cell>
          <cell r="B646" t="str">
            <v>Subbase</v>
          </cell>
          <cell r="C646" t="str">
            <v>m3</v>
          </cell>
          <cell r="D646" t="str">
            <v>SUBBASE</v>
          </cell>
          <cell r="E646" t="str">
            <v>CUYD</v>
          </cell>
        </row>
        <row r="647">
          <cell r="A647" t="str">
            <v>30107-1000</v>
          </cell>
          <cell r="B647" t="str">
            <v>Subbase grading A</v>
          </cell>
          <cell r="C647" t="str">
            <v>m3</v>
          </cell>
          <cell r="D647" t="str">
            <v>SUBBASE GRADING A</v>
          </cell>
          <cell r="E647" t="str">
            <v>CUYD</v>
          </cell>
        </row>
        <row r="648">
          <cell r="A648" t="str">
            <v>30107-2000</v>
          </cell>
          <cell r="B648" t="str">
            <v>Subbase grading B</v>
          </cell>
          <cell r="C648" t="str">
            <v>m3</v>
          </cell>
          <cell r="D648" t="str">
            <v>SUBBASE GRADING B</v>
          </cell>
          <cell r="E648" t="str">
            <v>CUYD</v>
          </cell>
        </row>
        <row r="649">
          <cell r="A649" t="str">
            <v>30110-0000</v>
          </cell>
          <cell r="B649" t="str">
            <v>Aggregate surface course</v>
          </cell>
          <cell r="C649" t="str">
            <v>t</v>
          </cell>
          <cell r="D649" t="str">
            <v>AGGREGATE SURFACE COURSE</v>
          </cell>
          <cell r="E649" t="str">
            <v>TON</v>
          </cell>
        </row>
        <row r="650">
          <cell r="A650" t="str">
            <v>30111-1000</v>
          </cell>
          <cell r="B650" t="str">
            <v>Aggregate surface course, 100mm depth</v>
          </cell>
          <cell r="C650" t="str">
            <v>m2</v>
          </cell>
          <cell r="D650" t="str">
            <v>AGGREGATE SURFACE COURSE, 4-INCH DEPTH</v>
          </cell>
          <cell r="E650" t="str">
            <v>SQYD</v>
          </cell>
        </row>
        <row r="651">
          <cell r="A651" t="str">
            <v>30111-2000</v>
          </cell>
          <cell r="B651" t="str">
            <v>Aggregate surface course, 150mm depth</v>
          </cell>
          <cell r="C651" t="str">
            <v>m2</v>
          </cell>
          <cell r="D651" t="str">
            <v>AGGREGATE SURFACE COURSE, 6-INCH DEPTH</v>
          </cell>
          <cell r="E651" t="str">
            <v>SQYD</v>
          </cell>
        </row>
        <row r="652">
          <cell r="A652" t="str">
            <v>30111-3000</v>
          </cell>
          <cell r="B652" t="str">
            <v>Aggregate surface course, 200mm depth</v>
          </cell>
          <cell r="C652" t="str">
            <v>m2</v>
          </cell>
          <cell r="D652" t="str">
            <v>AGGREGATE SURFACE COURSE, 8-INCH DEPTH</v>
          </cell>
          <cell r="E652" t="str">
            <v>SQYD</v>
          </cell>
        </row>
        <row r="653">
          <cell r="A653" t="str">
            <v>30111-4000</v>
          </cell>
          <cell r="B653" t="str">
            <v>Aggregate surface course, 250mm depth</v>
          </cell>
          <cell r="C653" t="str">
            <v>m2</v>
          </cell>
          <cell r="D653" t="str">
            <v>AGGREGATE SURFACE COURSE, 10-INCH DEPTH</v>
          </cell>
          <cell r="E653" t="str">
            <v>SQYD</v>
          </cell>
        </row>
        <row r="654">
          <cell r="A654" t="str">
            <v>30111-5000</v>
          </cell>
          <cell r="B654" t="str">
            <v>Aggregate surface course, 300mm depth</v>
          </cell>
          <cell r="C654" t="str">
            <v>m2</v>
          </cell>
          <cell r="D654" t="str">
            <v>AGGREGATE SURFACE COURSE, 12-INCH DEPTH</v>
          </cell>
          <cell r="E654" t="str">
            <v>SQYD</v>
          </cell>
        </row>
        <row r="655">
          <cell r="A655" t="str">
            <v>30112-0000</v>
          </cell>
          <cell r="B655" t="str">
            <v>Aggregate surface course</v>
          </cell>
          <cell r="C655" t="str">
            <v>m3</v>
          </cell>
          <cell r="D655" t="str">
            <v>AGGREGATE SURFACE COURSE</v>
          </cell>
          <cell r="E655" t="str">
            <v>CUYD</v>
          </cell>
        </row>
        <row r="656">
          <cell r="A656" t="str">
            <v>30201-1000</v>
          </cell>
          <cell r="B656" t="str">
            <v>Roadway aggregate, method 1</v>
          </cell>
          <cell r="C656" t="str">
            <v>m3</v>
          </cell>
          <cell r="D656" t="str">
            <v>ROADWAY AGGREGATE, METHOD 1</v>
          </cell>
          <cell r="E656" t="str">
            <v>CUYD</v>
          </cell>
        </row>
        <row r="657">
          <cell r="A657" t="str">
            <v>30201-2000</v>
          </cell>
          <cell r="B657" t="str">
            <v>Roadway aggregate, method 2</v>
          </cell>
          <cell r="C657" t="str">
            <v>m3</v>
          </cell>
          <cell r="D657" t="str">
            <v>ROADWAY AGGREGATE, METHOD 2</v>
          </cell>
          <cell r="E657" t="str">
            <v>CUYD</v>
          </cell>
        </row>
        <row r="658">
          <cell r="A658" t="str">
            <v>30202-1000</v>
          </cell>
          <cell r="B658" t="str">
            <v>Roadway aggregate, method 1</v>
          </cell>
          <cell r="C658" t="str">
            <v>t</v>
          </cell>
          <cell r="D658" t="str">
            <v>ROADWAY AGGREGATE, METHOD 1</v>
          </cell>
          <cell r="E658" t="str">
            <v>TON</v>
          </cell>
        </row>
        <row r="659">
          <cell r="A659" t="str">
            <v>30202-2000</v>
          </cell>
          <cell r="B659" t="str">
            <v>Roadway aggregate, method 2</v>
          </cell>
          <cell r="C659" t="str">
            <v>t</v>
          </cell>
          <cell r="D659" t="str">
            <v>ROADWAY AGGREGATE, METHOD 2</v>
          </cell>
          <cell r="E659" t="str">
            <v>TON</v>
          </cell>
        </row>
        <row r="660">
          <cell r="A660" t="str">
            <v>30202-2100</v>
          </cell>
          <cell r="B660" t="str">
            <v>Roadway aggregate, method 2, surface course</v>
          </cell>
          <cell r="C660" t="str">
            <v>t</v>
          </cell>
          <cell r="D660" t="str">
            <v>ROADWAY AGGREGATE, METHOD 2, SURFACE COURSE</v>
          </cell>
          <cell r="E660" t="str">
            <v>TON</v>
          </cell>
        </row>
        <row r="661">
          <cell r="A661" t="str">
            <v>30203-1000</v>
          </cell>
          <cell r="B661" t="str">
            <v>Roadway aggregate, method 1</v>
          </cell>
          <cell r="C661" t="str">
            <v>m2</v>
          </cell>
          <cell r="D661" t="str">
            <v>ROADWAY AGGREGATE, METHOD 1</v>
          </cell>
          <cell r="E661" t="str">
            <v>SQYD</v>
          </cell>
        </row>
        <row r="662">
          <cell r="A662" t="str">
            <v>30203-2000</v>
          </cell>
          <cell r="B662" t="str">
            <v>Roadway aggregate, method 2</v>
          </cell>
          <cell r="C662" t="str">
            <v>m2</v>
          </cell>
          <cell r="D662" t="str">
            <v>ROADWAY AGGREGATE, METHOD 2</v>
          </cell>
          <cell r="E662" t="str">
            <v>SQYD</v>
          </cell>
        </row>
        <row r="663">
          <cell r="A663" t="str">
            <v>30203-2100</v>
          </cell>
          <cell r="B663" t="str">
            <v>Roadway aggregate, method 2, surface course</v>
          </cell>
          <cell r="C663" t="str">
            <v>m2</v>
          </cell>
          <cell r="D663" t="str">
            <v>ROADWAY AGGREGATE, METHOD 2, SURFACE COURSE</v>
          </cell>
          <cell r="E663" t="str">
            <v>SQYD</v>
          </cell>
        </row>
        <row r="664">
          <cell r="A664" t="str">
            <v>30203-2120</v>
          </cell>
          <cell r="B664" t="str">
            <v>Roadway aggregate, method 2, surface course, 100mm depth</v>
          </cell>
          <cell r="C664" t="str">
            <v>m2</v>
          </cell>
          <cell r="D664" t="str">
            <v>ROADWAY AGGREGATE, METHOD 2, SURFACE COURSE, 4-INCH DEPTH</v>
          </cell>
          <cell r="E664" t="str">
            <v>SQYD</v>
          </cell>
        </row>
        <row r="665">
          <cell r="A665" t="str">
            <v>30203-2140</v>
          </cell>
          <cell r="B665" t="str">
            <v>Roadway aggregate, method 2, surface course, 150mm depth</v>
          </cell>
          <cell r="C665" t="str">
            <v>m2</v>
          </cell>
          <cell r="D665" t="str">
            <v>ROADWAY AGGREGATE, METHOD 2, SURFACE COURSE, 6-INCH DEPTH</v>
          </cell>
          <cell r="E665" t="str">
            <v>SQYD</v>
          </cell>
        </row>
        <row r="666">
          <cell r="A666" t="str">
            <v>30204-0000</v>
          </cell>
          <cell r="B666" t="str">
            <v>Roadway aggregate, crushed shells</v>
          </cell>
          <cell r="C666" t="str">
            <v>m3</v>
          </cell>
          <cell r="D666" t="str">
            <v>ROADWAY AGGREGATE, CRUSHED SHELLS</v>
          </cell>
          <cell r="E666" t="str">
            <v>CUYD</v>
          </cell>
        </row>
        <row r="667">
          <cell r="A667" t="str">
            <v>30205-0500</v>
          </cell>
          <cell r="B667" t="str">
            <v>Roadway aggregate, shoulder finishing</v>
          </cell>
          <cell r="C667" t="str">
            <v>km</v>
          </cell>
          <cell r="D667" t="str">
            <v>ROADWAY AGGREGATE, SHOULDER FINISHING</v>
          </cell>
          <cell r="E667" t="str">
            <v>MILE</v>
          </cell>
        </row>
        <row r="668">
          <cell r="A668" t="str">
            <v>30206-0500</v>
          </cell>
          <cell r="B668" t="str">
            <v>Roadway aggregate, shoulder finishing</v>
          </cell>
          <cell r="C668" t="str">
            <v>m</v>
          </cell>
          <cell r="D668" t="str">
            <v>ROADWAY AGGREGATE, SHOULDER FINISHING</v>
          </cell>
          <cell r="E668" t="str">
            <v>LNFT</v>
          </cell>
        </row>
        <row r="669">
          <cell r="A669" t="str">
            <v>30210-0000</v>
          </cell>
          <cell r="B669" t="str">
            <v>Bedding and backfill aggregate</v>
          </cell>
          <cell r="C669" t="str">
            <v>m3</v>
          </cell>
          <cell r="D669" t="str">
            <v>BEDDING AND BACKFILL AGGREGATE</v>
          </cell>
          <cell r="E669" t="str">
            <v>CUYD</v>
          </cell>
        </row>
        <row r="670">
          <cell r="A670" t="str">
            <v>30211-0000</v>
          </cell>
          <cell r="B670" t="str">
            <v>Mechanically compacted aggregate column</v>
          </cell>
          <cell r="C670" t="str">
            <v>m</v>
          </cell>
          <cell r="D670" t="str">
            <v>MECHANICALLY COMPACTED AGGREGATE COLUMN</v>
          </cell>
          <cell r="E670" t="str">
            <v>LNFT</v>
          </cell>
        </row>
        <row r="671">
          <cell r="A671" t="str">
            <v>30301-1000</v>
          </cell>
          <cell r="B671" t="str">
            <v>Ditch reconditioning</v>
          </cell>
          <cell r="C671" t="str">
            <v>km</v>
          </cell>
          <cell r="D671" t="str">
            <v>DITCH RECONDITIONING</v>
          </cell>
          <cell r="E671" t="str">
            <v>MILE</v>
          </cell>
        </row>
        <row r="672">
          <cell r="A672" t="str">
            <v>30301-2000</v>
          </cell>
          <cell r="B672" t="str">
            <v>Shoulder reconditioning</v>
          </cell>
          <cell r="C672" t="str">
            <v>km</v>
          </cell>
          <cell r="D672" t="str">
            <v>SHOULDER RECONDITIONING</v>
          </cell>
          <cell r="E672" t="str">
            <v>MILE</v>
          </cell>
        </row>
        <row r="673">
          <cell r="A673" t="str">
            <v>30301-3000</v>
          </cell>
          <cell r="B673" t="str">
            <v>Shoulder and ditch reconditioning</v>
          </cell>
          <cell r="C673" t="str">
            <v>km</v>
          </cell>
          <cell r="D673" t="str">
            <v>SHOULDER AND DITCH RECONDITIONING</v>
          </cell>
          <cell r="E673" t="str">
            <v>MILE</v>
          </cell>
        </row>
        <row r="674">
          <cell r="A674" t="str">
            <v>30301-4000</v>
          </cell>
          <cell r="B674" t="str">
            <v>Roadbed reconditioning</v>
          </cell>
          <cell r="C674" t="str">
            <v>km</v>
          </cell>
          <cell r="D674" t="str">
            <v>ROADBED RECONDITIONING</v>
          </cell>
          <cell r="E674" t="str">
            <v>MILE</v>
          </cell>
        </row>
        <row r="675">
          <cell r="A675" t="str">
            <v>30301-5000</v>
          </cell>
          <cell r="B675" t="str">
            <v>Aggregate surface reconditioning</v>
          </cell>
          <cell r="C675" t="str">
            <v>km</v>
          </cell>
          <cell r="D675" t="str">
            <v>AGGREGATE SURFACE RECONDITIONING</v>
          </cell>
          <cell r="E675" t="str">
            <v>MILE</v>
          </cell>
        </row>
        <row r="676">
          <cell r="A676" t="str">
            <v>30301-6000</v>
          </cell>
          <cell r="B676" t="str">
            <v>Roadway reconditioning</v>
          </cell>
          <cell r="C676" t="str">
            <v>km</v>
          </cell>
          <cell r="D676" t="str">
            <v>ROADWAY RECONDITIONING</v>
          </cell>
          <cell r="E676" t="str">
            <v>MILE</v>
          </cell>
        </row>
        <row r="677">
          <cell r="A677" t="str">
            <v>30302-1000</v>
          </cell>
          <cell r="B677" t="str">
            <v>Ditch reconditioning</v>
          </cell>
          <cell r="C677" t="str">
            <v>m</v>
          </cell>
          <cell r="D677" t="str">
            <v>DITCH RECONDITIONING</v>
          </cell>
          <cell r="E677" t="str">
            <v>LNFT</v>
          </cell>
        </row>
        <row r="678">
          <cell r="A678" t="str">
            <v>30302-2000</v>
          </cell>
          <cell r="B678" t="str">
            <v>Shoulder reconditioning</v>
          </cell>
          <cell r="C678" t="str">
            <v>m</v>
          </cell>
          <cell r="D678" t="str">
            <v>SHOULDER RECONDITIONING</v>
          </cell>
          <cell r="E678" t="str">
            <v>LNFT</v>
          </cell>
        </row>
        <row r="679">
          <cell r="A679" t="str">
            <v>30302-3000</v>
          </cell>
          <cell r="B679" t="str">
            <v>Shoulder and ditch reconditioning</v>
          </cell>
          <cell r="C679" t="str">
            <v>m</v>
          </cell>
          <cell r="D679" t="str">
            <v>SHOULDER AND DITCH RECONDITIONING</v>
          </cell>
          <cell r="E679" t="str">
            <v>LNFT</v>
          </cell>
        </row>
        <row r="680">
          <cell r="A680" t="str">
            <v>30302-4000</v>
          </cell>
          <cell r="B680" t="str">
            <v>Roadbed reconditioning</v>
          </cell>
          <cell r="C680" t="str">
            <v>m</v>
          </cell>
          <cell r="D680" t="str">
            <v>ROADBED RECONDITIONING</v>
          </cell>
          <cell r="E680" t="str">
            <v>LNFT</v>
          </cell>
        </row>
        <row r="681">
          <cell r="A681" t="str">
            <v>30302-5000</v>
          </cell>
          <cell r="B681" t="str">
            <v>Aggregate surface reconditioning</v>
          </cell>
          <cell r="C681" t="str">
            <v>m</v>
          </cell>
          <cell r="D681" t="str">
            <v>AGGREGATE SURFACE RECONDITIONING</v>
          </cell>
          <cell r="E681" t="str">
            <v>LNFT</v>
          </cell>
        </row>
        <row r="682">
          <cell r="A682" t="str">
            <v>30302-6000</v>
          </cell>
          <cell r="B682" t="str">
            <v>Roadway reconditioning</v>
          </cell>
          <cell r="C682" t="str">
            <v>m</v>
          </cell>
          <cell r="D682" t="str">
            <v>ROADWAY RECONDITIONING</v>
          </cell>
          <cell r="E682" t="str">
            <v>LNFT</v>
          </cell>
        </row>
        <row r="683">
          <cell r="A683" t="str">
            <v>30303-1000</v>
          </cell>
          <cell r="B683" t="str">
            <v>Roadbed reconditioning</v>
          </cell>
          <cell r="C683" t="str">
            <v>m2</v>
          </cell>
          <cell r="D683" t="str">
            <v>ROADBED RECONDITIONING</v>
          </cell>
          <cell r="E683" t="str">
            <v>SQYD</v>
          </cell>
        </row>
        <row r="684">
          <cell r="A684" t="str">
            <v>30303-2000</v>
          </cell>
          <cell r="B684" t="str">
            <v>Aggregate surface reconditioning</v>
          </cell>
          <cell r="C684" t="str">
            <v>m2</v>
          </cell>
          <cell r="D684" t="str">
            <v>AGGREGATE SURFACE RECONDITIONING</v>
          </cell>
          <cell r="E684" t="str">
            <v>SQYD</v>
          </cell>
        </row>
        <row r="685">
          <cell r="A685" t="str">
            <v>30303-3000</v>
          </cell>
          <cell r="B685" t="str">
            <v>Roadway reconditioning</v>
          </cell>
          <cell r="C685" t="str">
            <v>m2</v>
          </cell>
          <cell r="D685" t="str">
            <v>ROADWAY RECONDITIONING</v>
          </cell>
          <cell r="E685" t="str">
            <v>SQYD</v>
          </cell>
        </row>
        <row r="686">
          <cell r="A686" t="str">
            <v>30303-4000</v>
          </cell>
          <cell r="B686" t="str">
            <v>Shoulder reconditioning</v>
          </cell>
          <cell r="C686" t="str">
            <v>m2</v>
          </cell>
          <cell r="D686" t="str">
            <v>SHOULDER RECONDITIONING</v>
          </cell>
          <cell r="E686" t="str">
            <v>SQYD</v>
          </cell>
        </row>
        <row r="687">
          <cell r="A687" t="str">
            <v>30401-1000</v>
          </cell>
          <cell r="B687" t="str">
            <v>Full depth reclamation, method 1</v>
          </cell>
          <cell r="C687" t="str">
            <v>km</v>
          </cell>
          <cell r="D687" t="str">
            <v>FULL DEPTH RECLAMATION, METHOD 1</v>
          </cell>
          <cell r="E687" t="str">
            <v>MILE</v>
          </cell>
        </row>
        <row r="688">
          <cell r="A688" t="str">
            <v>30401-1300</v>
          </cell>
          <cell r="B688" t="str">
            <v>Full depth reclamation, method 1, 150mm depth</v>
          </cell>
          <cell r="C688" t="str">
            <v>km</v>
          </cell>
          <cell r="D688" t="str">
            <v>FULL DEPTH RECLAMATION, METHOD 1, 6-INCH DEPTH</v>
          </cell>
          <cell r="E688" t="str">
            <v>MILE</v>
          </cell>
        </row>
        <row r="689">
          <cell r="A689" t="str">
            <v>30401-1500</v>
          </cell>
          <cell r="B689" t="str">
            <v>Full depth reclamation, method 1, 200mm depth</v>
          </cell>
          <cell r="C689" t="str">
            <v>km</v>
          </cell>
          <cell r="D689" t="str">
            <v>FULL DEPTH RECLAMATION, METHOD 1, 8-INCH DEPTH</v>
          </cell>
          <cell r="E689" t="str">
            <v>MILE</v>
          </cell>
        </row>
        <row r="690">
          <cell r="A690" t="str">
            <v>30401-1700</v>
          </cell>
          <cell r="B690" t="str">
            <v>Full depth reclamation, method 1, 250mm depth</v>
          </cell>
          <cell r="C690" t="str">
            <v>km</v>
          </cell>
          <cell r="D690" t="str">
            <v>FULL DEPTH RECLAMATION, METHOD 1, 10-INCH DEPTH</v>
          </cell>
          <cell r="E690" t="str">
            <v>MILE</v>
          </cell>
        </row>
        <row r="691">
          <cell r="A691" t="str">
            <v>30401-1900</v>
          </cell>
          <cell r="B691" t="str">
            <v>Full depth reclamation, method 1, 3000mm depth</v>
          </cell>
          <cell r="C691" t="str">
            <v>km</v>
          </cell>
          <cell r="D691" t="str">
            <v>FULL DEPTH RECLAMATION, METHOD 1, 12-INCH DEPTH</v>
          </cell>
          <cell r="E691" t="str">
            <v>MILE</v>
          </cell>
        </row>
        <row r="692">
          <cell r="A692" t="str">
            <v>30401-5000</v>
          </cell>
          <cell r="B692" t="str">
            <v>Full depth reclamation, method 2</v>
          </cell>
          <cell r="C692" t="str">
            <v>km</v>
          </cell>
          <cell r="D692" t="str">
            <v>FULL DEPTH RECLAMATION, METHOD 2</v>
          </cell>
          <cell r="E692" t="str">
            <v>MILE</v>
          </cell>
        </row>
        <row r="693">
          <cell r="A693" t="str">
            <v>30401-5300</v>
          </cell>
          <cell r="B693" t="str">
            <v>Full depth reclamation, method 2, 150mm depth</v>
          </cell>
          <cell r="C693" t="str">
            <v>km</v>
          </cell>
          <cell r="D693" t="str">
            <v>FULL DEPTH RECLAMATION, METHOD 2, 6-INCH DEPTH</v>
          </cell>
          <cell r="E693" t="str">
            <v>MILE</v>
          </cell>
        </row>
        <row r="694">
          <cell r="A694" t="str">
            <v>30401-5500</v>
          </cell>
          <cell r="B694" t="str">
            <v>Full depth reclamation, method 2, 200mm depth</v>
          </cell>
          <cell r="C694" t="str">
            <v>km</v>
          </cell>
          <cell r="D694" t="str">
            <v>FULL DEPTH RECLAMATION, METHOD 2, 8-INCH DEPTH</v>
          </cell>
          <cell r="E694" t="str">
            <v>MILE</v>
          </cell>
        </row>
        <row r="695">
          <cell r="A695" t="str">
            <v>30401-5600</v>
          </cell>
          <cell r="B695" t="str">
            <v>Full depth reclamation, method 2, 225mm depth</v>
          </cell>
          <cell r="C695" t="str">
            <v>km</v>
          </cell>
          <cell r="D695" t="str">
            <v>FULL DEPTH RECLAMATION, METHOD 2, 9-INCH DEPTH</v>
          </cell>
          <cell r="E695" t="str">
            <v>MILE</v>
          </cell>
        </row>
        <row r="696">
          <cell r="A696" t="str">
            <v>30401-5700</v>
          </cell>
          <cell r="B696" t="str">
            <v>Full depth reclamation, method 2, 250mm depth</v>
          </cell>
          <cell r="C696" t="str">
            <v>km</v>
          </cell>
          <cell r="D696" t="str">
            <v>FULL DEPTH RECLAMATION, METHOD 2, 10-INCH DEPTH</v>
          </cell>
          <cell r="E696" t="str">
            <v>MILE</v>
          </cell>
        </row>
        <row r="697">
          <cell r="A697" t="str">
            <v>30401-5900</v>
          </cell>
          <cell r="B697" t="str">
            <v>Full depth reclamation, method 2, 3000mm depth</v>
          </cell>
          <cell r="C697" t="str">
            <v>km</v>
          </cell>
          <cell r="D697" t="str">
            <v>FULL DEPTH RECLAMATION, METHOD 2, 12-INCH DEPTH</v>
          </cell>
          <cell r="E697" t="str">
            <v>MILE</v>
          </cell>
        </row>
        <row r="698">
          <cell r="A698" t="str">
            <v>30402-1000</v>
          </cell>
          <cell r="B698" t="str">
            <v>Full depth reclamation, method 1</v>
          </cell>
          <cell r="C698" t="str">
            <v>m2</v>
          </cell>
          <cell r="D698" t="str">
            <v>FULL DEPTH RECLAMATION, METHOD 1</v>
          </cell>
          <cell r="E698" t="str">
            <v>SQYD</v>
          </cell>
        </row>
        <row r="699">
          <cell r="A699" t="str">
            <v>30402-1300</v>
          </cell>
          <cell r="B699" t="str">
            <v>Full depth reclamation, method 1, 150mm depth</v>
          </cell>
          <cell r="C699" t="str">
            <v>m2</v>
          </cell>
          <cell r="D699" t="str">
            <v>FULL DEPTH RECLAMATION, METHOD 1, 6-INCH DEPTH</v>
          </cell>
          <cell r="E699" t="str">
            <v>SQYD</v>
          </cell>
        </row>
        <row r="700">
          <cell r="A700" t="str">
            <v>30402-1500</v>
          </cell>
          <cell r="B700" t="str">
            <v>Full depth reclamation, method 1, 200mm depth</v>
          </cell>
          <cell r="C700" t="str">
            <v>m2</v>
          </cell>
          <cell r="D700" t="str">
            <v>FULL DEPTH RECLAMATION, METHOD 1, 8-INCH DEPTH</v>
          </cell>
          <cell r="E700" t="str">
            <v>SQYD</v>
          </cell>
        </row>
        <row r="701">
          <cell r="A701" t="str">
            <v>30402-1700</v>
          </cell>
          <cell r="B701" t="str">
            <v>Full depth reclamation, method 1, 250mm depth</v>
          </cell>
          <cell r="C701" t="str">
            <v>m2</v>
          </cell>
          <cell r="D701" t="str">
            <v>FULL DEPTH RECLAMATION, METHOD 1, 10-INCH DEPTH</v>
          </cell>
          <cell r="E701" t="str">
            <v>SQYD</v>
          </cell>
        </row>
        <row r="702">
          <cell r="A702" t="str">
            <v>30402-1900</v>
          </cell>
          <cell r="B702" t="str">
            <v>Full depth reclamation, method 1, 3000mm depth</v>
          </cell>
          <cell r="C702" t="str">
            <v>m2</v>
          </cell>
          <cell r="D702" t="str">
            <v>FULL DEPTH RECLAMATION, METHOD 1, 12-INCH DEPTH</v>
          </cell>
          <cell r="E702" t="str">
            <v>SQYD</v>
          </cell>
        </row>
        <row r="703">
          <cell r="A703" t="str">
            <v>30402-5000</v>
          </cell>
          <cell r="B703" t="str">
            <v>Full depth reclamation, method 2</v>
          </cell>
          <cell r="C703" t="str">
            <v>m2</v>
          </cell>
          <cell r="D703" t="str">
            <v>FULL DEPTH RECLAMATION, METHOD 2</v>
          </cell>
          <cell r="E703" t="str">
            <v>SQYD</v>
          </cell>
        </row>
        <row r="704">
          <cell r="A704" t="str">
            <v>30402-5100</v>
          </cell>
          <cell r="B704" t="str">
            <v>Full depth reclamation, method 2, 75mm depth</v>
          </cell>
          <cell r="C704" t="str">
            <v>m2</v>
          </cell>
          <cell r="D704" t="str">
            <v>FULL DEPTH RECLAMATION, METHOD 2, 3-INCH DEPTH</v>
          </cell>
          <cell r="E704" t="str">
            <v>SQYD</v>
          </cell>
        </row>
        <row r="705">
          <cell r="A705" t="str">
            <v>30402-5200</v>
          </cell>
          <cell r="B705" t="str">
            <v>Full depth reclamation, method 2, 100mm depth</v>
          </cell>
          <cell r="C705" t="str">
            <v>m2</v>
          </cell>
          <cell r="D705" t="str">
            <v>FULL DEPTH RECLAMATION, METHOD 2, 4-INCH DEPTH</v>
          </cell>
          <cell r="E705" t="str">
            <v>SQYD</v>
          </cell>
        </row>
        <row r="706">
          <cell r="A706" t="str">
            <v>30402-5300</v>
          </cell>
          <cell r="B706" t="str">
            <v>Full depth reclamation, method 2, 150mm depth</v>
          </cell>
          <cell r="C706" t="str">
            <v>m2</v>
          </cell>
          <cell r="D706" t="str">
            <v>FULL DEPTH RECLAMATION, METHOD 2, 6-INCH DEPTH</v>
          </cell>
          <cell r="E706" t="str">
            <v>SQYD</v>
          </cell>
        </row>
        <row r="707">
          <cell r="A707" t="str">
            <v>30402-5500</v>
          </cell>
          <cell r="B707" t="str">
            <v>Full depth reclamation, method 2, 200mm depth</v>
          </cell>
          <cell r="C707" t="str">
            <v>m2</v>
          </cell>
          <cell r="D707" t="str">
            <v>FULL DEPTH RECLAMATION, METHOD 2, 8-INCH DEPTH</v>
          </cell>
          <cell r="E707" t="str">
            <v>SQYD</v>
          </cell>
        </row>
        <row r="708">
          <cell r="A708" t="str">
            <v>30402-5600</v>
          </cell>
          <cell r="B708" t="str">
            <v>Full depth reclamation, method 2, 225mm depth</v>
          </cell>
          <cell r="C708" t="str">
            <v>m2</v>
          </cell>
          <cell r="D708" t="str">
            <v>FULL DEPTH RECLAMATION, METHOD 2, 9-INCH DEPTH</v>
          </cell>
          <cell r="E708" t="str">
            <v>SQYD</v>
          </cell>
        </row>
        <row r="709">
          <cell r="A709" t="str">
            <v>30402-5700</v>
          </cell>
          <cell r="B709" t="str">
            <v>Full depth reclamation, method 2, 250mm depth</v>
          </cell>
          <cell r="C709" t="str">
            <v>m2</v>
          </cell>
          <cell r="D709" t="str">
            <v>FULL DEPTH RECLAMATION, METHOD 2, 10-INCH DEPTH</v>
          </cell>
          <cell r="E709" t="str">
            <v>SQYD</v>
          </cell>
        </row>
        <row r="710">
          <cell r="A710" t="str">
            <v>30402-5900</v>
          </cell>
          <cell r="B710" t="str">
            <v>Full depth reclamation, method 2, 3000mm depth</v>
          </cell>
          <cell r="C710" t="str">
            <v>m2</v>
          </cell>
          <cell r="D710" t="str">
            <v>FULL DEPTH RECLAMATION, METHOD 2, 12-INCH DEPTH</v>
          </cell>
          <cell r="E710" t="str">
            <v>SQYD</v>
          </cell>
        </row>
        <row r="711">
          <cell r="A711" t="str">
            <v>30501-0000</v>
          </cell>
          <cell r="B711" t="str">
            <v>Full depth reclamation with cement</v>
          </cell>
          <cell r="C711" t="str">
            <v>km</v>
          </cell>
          <cell r="D711" t="str">
            <v>FULL DEPTH RECLAMATION WITH CEMENT</v>
          </cell>
          <cell r="E711" t="str">
            <v>MILE</v>
          </cell>
        </row>
        <row r="712">
          <cell r="A712" t="str">
            <v>30501-0400</v>
          </cell>
          <cell r="B712" t="str">
            <v>Full depth reclamation with cement, 100mm depth</v>
          </cell>
          <cell r="C712" t="str">
            <v>km</v>
          </cell>
          <cell r="D712" t="str">
            <v>FULL DEPTH RECLAMATION WITH CEMENT, 4-INCH DEPTH</v>
          </cell>
          <cell r="E712" t="str">
            <v>MILE</v>
          </cell>
        </row>
        <row r="713">
          <cell r="A713" t="str">
            <v>30501-0600</v>
          </cell>
          <cell r="B713" t="str">
            <v>Full depth reclamation with cement, 150mm depth</v>
          </cell>
          <cell r="C713" t="str">
            <v>km</v>
          </cell>
          <cell r="D713" t="str">
            <v>FULL DEPTH RECLAMATION WITH CEMENT, 6-INCH DEPTH</v>
          </cell>
          <cell r="E713" t="str">
            <v>MILE</v>
          </cell>
        </row>
        <row r="714">
          <cell r="A714" t="str">
            <v>30501-0800</v>
          </cell>
          <cell r="B714" t="str">
            <v>Full depth reclamation with cement, 200mm depth</v>
          </cell>
          <cell r="C714" t="str">
            <v>km</v>
          </cell>
          <cell r="D714" t="str">
            <v>FULL DEPTH RECLAMATION WITH CEMENT, 8-INCH DEPTH</v>
          </cell>
          <cell r="E714" t="str">
            <v>MILE</v>
          </cell>
        </row>
        <row r="715">
          <cell r="A715" t="str">
            <v>30501-1000</v>
          </cell>
          <cell r="B715" t="str">
            <v>Full depth reclamation with cement, 250mm depth</v>
          </cell>
          <cell r="C715" t="str">
            <v>km</v>
          </cell>
          <cell r="D715" t="str">
            <v>FULL DEPTH RECLAMATION WITH CEMENT, 10-INCH DEPTH</v>
          </cell>
          <cell r="E715" t="str">
            <v>MILE</v>
          </cell>
        </row>
        <row r="716">
          <cell r="A716" t="str">
            <v>30502-0000</v>
          </cell>
          <cell r="B716" t="str">
            <v>Full depth reclamation with cement</v>
          </cell>
          <cell r="C716" t="str">
            <v>m2</v>
          </cell>
          <cell r="D716" t="str">
            <v>FULL DEPTH RECLAMATION WITH CEMENT</v>
          </cell>
          <cell r="E716" t="str">
            <v>SQYD</v>
          </cell>
        </row>
        <row r="717">
          <cell r="A717" t="str">
            <v>30502-0400</v>
          </cell>
          <cell r="B717" t="str">
            <v>Full depth reclamation with cement, 100mm depth</v>
          </cell>
          <cell r="C717" t="str">
            <v>m2</v>
          </cell>
          <cell r="D717" t="str">
            <v>FULL DEPTH RECLAMATION WITH CEMENT, 4-INCH DEPTH</v>
          </cell>
          <cell r="E717" t="str">
            <v>SQYD</v>
          </cell>
        </row>
        <row r="718">
          <cell r="A718" t="str">
            <v>30502-0600</v>
          </cell>
          <cell r="B718" t="str">
            <v>Full depth reclamation with cement, 150mm depth</v>
          </cell>
          <cell r="C718" t="str">
            <v>m2</v>
          </cell>
          <cell r="D718" t="str">
            <v>FULL DEPTH RECLAMATION WITH CEMENT, 6-INCH DEPTH</v>
          </cell>
          <cell r="E718" t="str">
            <v>SQYD</v>
          </cell>
        </row>
        <row r="719">
          <cell r="A719" t="str">
            <v>30502-0800</v>
          </cell>
          <cell r="B719" t="str">
            <v>Full depth reclamation with cement, 200mm depth</v>
          </cell>
          <cell r="C719" t="str">
            <v>m2</v>
          </cell>
          <cell r="D719" t="str">
            <v>FULL DEPTH RECLAMATION WITH CEMENT, 8-INCH DEPTH</v>
          </cell>
          <cell r="E719" t="str">
            <v>SQYD</v>
          </cell>
        </row>
        <row r="720">
          <cell r="A720" t="str">
            <v>30502-0900</v>
          </cell>
          <cell r="B720" t="str">
            <v>Full depth reclamation with cement, 225mm depth</v>
          </cell>
          <cell r="C720" t="str">
            <v>m2</v>
          </cell>
          <cell r="D720" t="str">
            <v>FULL DEPTH RECLAMATION WITH CEMENT, 9-INCH DEPTH</v>
          </cell>
          <cell r="E720" t="str">
            <v>SQYD</v>
          </cell>
        </row>
        <row r="721">
          <cell r="A721" t="str">
            <v>30502-1000</v>
          </cell>
          <cell r="B721" t="str">
            <v>Full depth reclamation with cement, 250mm depth</v>
          </cell>
          <cell r="C721" t="str">
            <v>m2</v>
          </cell>
          <cell r="D721" t="str">
            <v>FULL DEPTH RECLAMATION WITH CEMENT, 10-INCH DEPTH</v>
          </cell>
          <cell r="E721" t="str">
            <v>SQYD</v>
          </cell>
        </row>
        <row r="722">
          <cell r="A722" t="str">
            <v>30510-0000</v>
          </cell>
          <cell r="B722" t="str">
            <v>Cementitious material</v>
          </cell>
          <cell r="C722" t="str">
            <v>t</v>
          </cell>
          <cell r="D722" t="str">
            <v>CEMENTITIOUS MATERIAL</v>
          </cell>
          <cell r="E722" t="str">
            <v>TON</v>
          </cell>
        </row>
        <row r="723">
          <cell r="A723" t="str">
            <v>30601-0000</v>
          </cell>
          <cell r="B723" t="str">
            <v>Full depth reclamation with emulsified asphalt</v>
          </cell>
          <cell r="C723" t="str">
            <v>km</v>
          </cell>
          <cell r="D723" t="str">
            <v>FULL DEPTH RECLAMATION WITH EMULSIFIED ASPHALT</v>
          </cell>
          <cell r="E723" t="str">
            <v>MILE</v>
          </cell>
        </row>
        <row r="724">
          <cell r="A724" t="str">
            <v>30601-0400</v>
          </cell>
          <cell r="B724" t="str">
            <v>Full depth reclamation with emulsified asphalt, 100mm depth</v>
          </cell>
          <cell r="C724" t="str">
            <v>km</v>
          </cell>
          <cell r="D724" t="str">
            <v>FULL DEPTH RECLAMATION WITH EMULSIFIED ASPHALT, 4-INCH DEPTH</v>
          </cell>
          <cell r="E724" t="str">
            <v>MILE</v>
          </cell>
        </row>
        <row r="725">
          <cell r="A725" t="str">
            <v>30601-0600</v>
          </cell>
          <cell r="B725" t="str">
            <v>Full depth reclamation with emulsified asphalt, 150mm depth</v>
          </cell>
          <cell r="C725" t="str">
            <v>km</v>
          </cell>
          <cell r="D725" t="str">
            <v>FULL DEPTH RECLAMATION WITH EMULSIFIED ASPHALT, 6-INCH DEPTH</v>
          </cell>
          <cell r="E725" t="str">
            <v>MILE</v>
          </cell>
        </row>
        <row r="726">
          <cell r="A726" t="str">
            <v>30601-0800</v>
          </cell>
          <cell r="B726" t="str">
            <v>Full depth reclamation with emulsified asphalt, 200mm depth</v>
          </cell>
          <cell r="C726" t="str">
            <v>km</v>
          </cell>
          <cell r="D726" t="str">
            <v>FULL DEPTH RECLAMATION WITH EMULSIFIED ASPHALT, 8-INCH DEPTH</v>
          </cell>
          <cell r="E726" t="str">
            <v>MILE</v>
          </cell>
        </row>
        <row r="727">
          <cell r="A727" t="str">
            <v>30601-1000</v>
          </cell>
          <cell r="B727" t="str">
            <v>Full depth reclamation with emulsified asphalt, 250mm depth</v>
          </cell>
          <cell r="C727" t="str">
            <v>km</v>
          </cell>
          <cell r="D727" t="str">
            <v>FULL DEPTH RECLAMATION WITH EMULSIFIED ASPHALT, 10-INCH DEPTH</v>
          </cell>
          <cell r="E727" t="str">
            <v>MILE</v>
          </cell>
        </row>
        <row r="728">
          <cell r="A728" t="str">
            <v>30602-0000</v>
          </cell>
          <cell r="B728" t="str">
            <v>Full depth reclamation with emulsified asphalt</v>
          </cell>
          <cell r="C728" t="str">
            <v>m2</v>
          </cell>
          <cell r="D728" t="str">
            <v>FULL DEPTH RECLAMATION WITH EMULSIFIED ASPHALT</v>
          </cell>
          <cell r="E728" t="str">
            <v>SQYD</v>
          </cell>
        </row>
        <row r="729">
          <cell r="A729" t="str">
            <v>30602-0400</v>
          </cell>
          <cell r="B729" t="str">
            <v>Full depth reclamation with emulsified asphalt, 100mm depth</v>
          </cell>
          <cell r="C729" t="str">
            <v>m2</v>
          </cell>
          <cell r="D729" t="str">
            <v>FULL DEPTH RECLAMATION WITH EMULSIFIED ASPHALT, 4-INCH DEPTH</v>
          </cell>
          <cell r="E729" t="str">
            <v>SQYD</v>
          </cell>
        </row>
        <row r="730">
          <cell r="A730" t="str">
            <v>30602-0600</v>
          </cell>
          <cell r="B730" t="str">
            <v>Full depth reclamation with emulsified asphalt, 150mm depth</v>
          </cell>
          <cell r="C730" t="str">
            <v>m2</v>
          </cell>
          <cell r="D730" t="str">
            <v>FULL DEPTH RECLAMATION WITH EMULSIFIED ASPHALT, 6-INCH DEPTH</v>
          </cell>
          <cell r="E730" t="str">
            <v>SQYD</v>
          </cell>
        </row>
        <row r="731">
          <cell r="A731" t="str">
            <v>30602-0800</v>
          </cell>
          <cell r="B731" t="str">
            <v>Full depth reclamation with emulsified asphalt, 200mm depth</v>
          </cell>
          <cell r="C731" t="str">
            <v>m2</v>
          </cell>
          <cell r="D731" t="str">
            <v>FULL DEPTH RECLAMATION WITH EMULSIFIED ASPHALT, 8-INCH DEPTH</v>
          </cell>
          <cell r="E731" t="str">
            <v>SQYD</v>
          </cell>
        </row>
        <row r="732">
          <cell r="A732" t="str">
            <v>30602-1000</v>
          </cell>
          <cell r="B732" t="str">
            <v>Full depth reclamation with emulsified asphalt, 250mm depth</v>
          </cell>
          <cell r="C732" t="str">
            <v>m2</v>
          </cell>
          <cell r="D732" t="str">
            <v>FULL DEPTH RECLAMATION WITH EMULSIFIED ASPHALT, 10-INCH DEPTH</v>
          </cell>
          <cell r="E732" t="str">
            <v>SQYD</v>
          </cell>
        </row>
        <row r="733">
          <cell r="A733" t="str">
            <v>30603-0000</v>
          </cell>
          <cell r="B733" t="str">
            <v>Full depth reclamation with foamed asphalt</v>
          </cell>
          <cell r="C733" t="str">
            <v>km</v>
          </cell>
          <cell r="D733" t="str">
            <v>FULL DEPTH RECLAMATION WITH FOAMED ASPHALT</v>
          </cell>
          <cell r="E733" t="str">
            <v>MILE</v>
          </cell>
        </row>
        <row r="734">
          <cell r="A734" t="str">
            <v>30603-0400</v>
          </cell>
          <cell r="B734" t="str">
            <v>Full depth reclamation with foamed asphalt, 100mm depth</v>
          </cell>
          <cell r="C734" t="str">
            <v>km</v>
          </cell>
          <cell r="D734" t="str">
            <v>FULL DEPTH RECLAMATION WITH FOAMED ASPHALT, 4-INCH DEPTH</v>
          </cell>
          <cell r="E734" t="str">
            <v>MILE</v>
          </cell>
        </row>
        <row r="735">
          <cell r="A735" t="str">
            <v>30603-0600</v>
          </cell>
          <cell r="B735" t="str">
            <v>Full depth reclamation with foamed asphalt, 150mm depth</v>
          </cell>
          <cell r="C735" t="str">
            <v>km</v>
          </cell>
          <cell r="D735" t="str">
            <v>FULL DEPTH RECLAMATION WITH FOAMED ASPHALT, 6-INCH DEPTH</v>
          </cell>
          <cell r="E735" t="str">
            <v>MILE</v>
          </cell>
        </row>
        <row r="736">
          <cell r="A736" t="str">
            <v>30603-0800</v>
          </cell>
          <cell r="B736" t="str">
            <v>Full depth reclamation with foamed asphalt, 200mm depth</v>
          </cell>
          <cell r="C736" t="str">
            <v>km</v>
          </cell>
          <cell r="D736" t="str">
            <v>FULL DEPTH RECLAMATION WITH FOAMED ASPHALT, 8-INCH DEPTH</v>
          </cell>
          <cell r="E736" t="str">
            <v>MILE</v>
          </cell>
        </row>
        <row r="737">
          <cell r="A737" t="str">
            <v>30603-1000</v>
          </cell>
          <cell r="B737" t="str">
            <v>Full depth reclamation with foamed asphalt, 250mm depth</v>
          </cell>
          <cell r="C737" t="str">
            <v>km</v>
          </cell>
          <cell r="D737" t="str">
            <v>FULL DEPTH RECLAMATION WITH FOAMED ASPHALT, 10-INCH DEPTH</v>
          </cell>
          <cell r="E737" t="str">
            <v>MILE</v>
          </cell>
        </row>
        <row r="738">
          <cell r="A738" t="str">
            <v>30604-0000</v>
          </cell>
          <cell r="B738" t="str">
            <v>Full depth reclamation with foamed asphalt</v>
          </cell>
          <cell r="C738" t="str">
            <v>m2</v>
          </cell>
          <cell r="D738" t="str">
            <v>FULL DEPTH RECLAMATION WITH FOAMED ASPHALT</v>
          </cell>
          <cell r="E738" t="str">
            <v>SQYD</v>
          </cell>
        </row>
        <row r="739">
          <cell r="A739" t="str">
            <v>30604-0400</v>
          </cell>
          <cell r="B739" t="str">
            <v>Full depth reclamation with foamed asphalt, 100mm depth</v>
          </cell>
          <cell r="C739" t="str">
            <v>m2</v>
          </cell>
          <cell r="D739" t="str">
            <v>FULL DEPTH RECLAMATION WITH FOAMED ASPHALT, 4-INCH DEPTH</v>
          </cell>
          <cell r="E739" t="str">
            <v>SQYD</v>
          </cell>
        </row>
        <row r="740">
          <cell r="A740" t="str">
            <v>30604-0600</v>
          </cell>
          <cell r="B740" t="str">
            <v>Full depth reclamation with foamed asphalt, 150mm depth</v>
          </cell>
          <cell r="C740" t="str">
            <v>m2</v>
          </cell>
          <cell r="D740" t="str">
            <v>FULL DEPTH RECLAMATION WITH FOAMED ASPHALT, 6-INCH DEPTH</v>
          </cell>
          <cell r="E740" t="str">
            <v>SQYD</v>
          </cell>
        </row>
        <row r="741">
          <cell r="A741" t="str">
            <v>30604-0800</v>
          </cell>
          <cell r="B741" t="str">
            <v>Full depth reclamation with foamed asphalt, 200mm depth</v>
          </cell>
          <cell r="C741" t="str">
            <v>m2</v>
          </cell>
          <cell r="D741" t="str">
            <v>FULL DEPTH RECLAMATION WITH FOAMED ASPHALT, 8-INCH DEPTH</v>
          </cell>
          <cell r="E741" t="str">
            <v>SQYD</v>
          </cell>
        </row>
        <row r="742">
          <cell r="A742" t="str">
            <v>30604-1000</v>
          </cell>
          <cell r="B742" t="str">
            <v>Full depth reclamation with foamed asphalt, 250mm depth</v>
          </cell>
          <cell r="C742" t="str">
            <v>m2</v>
          </cell>
          <cell r="D742" t="str">
            <v>FULL DEPTH RECLAMATION WITH FOAMED ASPHALT, 10-INCH DEPTH</v>
          </cell>
          <cell r="E742" t="str">
            <v>SQYD</v>
          </cell>
        </row>
        <row r="743">
          <cell r="A743" t="str">
            <v>30610-0000</v>
          </cell>
          <cell r="B743" t="str">
            <v>Lime</v>
          </cell>
          <cell r="C743" t="str">
            <v>t</v>
          </cell>
          <cell r="D743" t="str">
            <v>LIME</v>
          </cell>
          <cell r="E743" t="str">
            <v>TON</v>
          </cell>
        </row>
        <row r="744">
          <cell r="A744" t="str">
            <v>30611-0000</v>
          </cell>
          <cell r="B744" t="str">
            <v>Cement</v>
          </cell>
          <cell r="C744" t="str">
            <v>t</v>
          </cell>
          <cell r="D744" t="str">
            <v>CEMENT</v>
          </cell>
          <cell r="E744" t="str">
            <v>TON</v>
          </cell>
        </row>
        <row r="745">
          <cell r="A745" t="str">
            <v>30612-0000</v>
          </cell>
          <cell r="B745" t="str">
            <v>Fly ash</v>
          </cell>
          <cell r="C745" t="str">
            <v>t</v>
          </cell>
          <cell r="D745" t="str">
            <v>FLY ASH</v>
          </cell>
          <cell r="E745" t="str">
            <v>TON</v>
          </cell>
        </row>
        <row r="746">
          <cell r="A746" t="str">
            <v>30613-0000</v>
          </cell>
          <cell r="B746" t="str">
            <v>Asphalt binder</v>
          </cell>
          <cell r="C746" t="str">
            <v>t</v>
          </cell>
          <cell r="D746" t="str">
            <v>ASPHALT BINDER</v>
          </cell>
          <cell r="E746" t="str">
            <v>TON</v>
          </cell>
        </row>
        <row r="747">
          <cell r="A747" t="str">
            <v>30614-0000</v>
          </cell>
          <cell r="B747" t="str">
            <v>Emulsified asphalt</v>
          </cell>
          <cell r="C747" t="str">
            <v>t</v>
          </cell>
          <cell r="D747" t="str">
            <v>EMULSIFIED ASPHALT</v>
          </cell>
          <cell r="E747" t="str">
            <v>TON</v>
          </cell>
        </row>
        <row r="748">
          <cell r="A748" t="str">
            <v>30701-0000</v>
          </cell>
          <cell r="B748" t="str">
            <v>Cement treated aggregate course</v>
          </cell>
          <cell r="C748" t="str">
            <v>m2</v>
          </cell>
          <cell r="D748" t="str">
            <v>CEMENT TREATED AGGREGATE COURSE</v>
          </cell>
          <cell r="E748" t="str">
            <v>SQYD</v>
          </cell>
        </row>
        <row r="749">
          <cell r="A749" t="str">
            <v>30702-0000</v>
          </cell>
          <cell r="B749" t="str">
            <v>Cement treated aggregate course</v>
          </cell>
          <cell r="C749" t="str">
            <v>t</v>
          </cell>
          <cell r="D749" t="str">
            <v>CEMENT TREATED AGGREGATE COURSE</v>
          </cell>
          <cell r="E749" t="str">
            <v>TON</v>
          </cell>
        </row>
        <row r="750">
          <cell r="A750" t="str">
            <v>30703-0000</v>
          </cell>
          <cell r="B750" t="str">
            <v>Cement treated aggregate course</v>
          </cell>
          <cell r="C750" t="str">
            <v>m3</v>
          </cell>
          <cell r="D750" t="str">
            <v>CEMENT TREATED AGGREGATE COURSE</v>
          </cell>
          <cell r="E750" t="str">
            <v>CUYD</v>
          </cell>
        </row>
        <row r="751">
          <cell r="A751" t="str">
            <v>30705-0000</v>
          </cell>
          <cell r="B751" t="str">
            <v>Cementitious treated aggregate course</v>
          </cell>
          <cell r="C751" t="str">
            <v>m2</v>
          </cell>
          <cell r="D751" t="str">
            <v>CEMENTITIOUS TREATED AGGREGATE COURSE</v>
          </cell>
          <cell r="E751" t="str">
            <v>SQYD</v>
          </cell>
        </row>
        <row r="752">
          <cell r="A752" t="str">
            <v>30706-0000</v>
          </cell>
          <cell r="B752" t="str">
            <v>Cementitious treated aggregate course</v>
          </cell>
          <cell r="C752" t="str">
            <v>t</v>
          </cell>
          <cell r="D752" t="str">
            <v>CEMENTITIOUS TREATED AGGREGATE COURSE</v>
          </cell>
          <cell r="E752" t="str">
            <v>TON</v>
          </cell>
        </row>
        <row r="753">
          <cell r="A753" t="str">
            <v>30715-0000</v>
          </cell>
          <cell r="B753" t="str">
            <v>Cement</v>
          </cell>
          <cell r="C753" t="str">
            <v>t</v>
          </cell>
          <cell r="D753" t="str">
            <v>CEMENT</v>
          </cell>
          <cell r="E753" t="str">
            <v>TON</v>
          </cell>
        </row>
        <row r="754">
          <cell r="A754" t="str">
            <v>30716-0000</v>
          </cell>
          <cell r="B754" t="str">
            <v>Fly ash</v>
          </cell>
          <cell r="C754" t="str">
            <v>t</v>
          </cell>
          <cell r="D754" t="str">
            <v>FLY ASH</v>
          </cell>
          <cell r="E754" t="str">
            <v>TON</v>
          </cell>
        </row>
        <row r="755">
          <cell r="A755" t="str">
            <v>30801-0000</v>
          </cell>
          <cell r="B755" t="str">
            <v>Recycled aggregate base</v>
          </cell>
          <cell r="C755" t="str">
            <v>m2</v>
          </cell>
          <cell r="D755" t="str">
            <v>RECYCLED AGGREGATE BASE</v>
          </cell>
          <cell r="E755" t="str">
            <v>SQYD</v>
          </cell>
        </row>
        <row r="756">
          <cell r="A756" t="str">
            <v>30801-1000</v>
          </cell>
          <cell r="B756" t="str">
            <v>Recycled aggregate base, 150mm depth</v>
          </cell>
          <cell r="C756" t="str">
            <v>m2</v>
          </cell>
          <cell r="D756" t="str">
            <v>RECYCLED AGGREGATE BASE, 6-INCH DEPTH</v>
          </cell>
          <cell r="E756" t="str">
            <v>SQYD</v>
          </cell>
        </row>
        <row r="757">
          <cell r="A757" t="str">
            <v>30801-2000</v>
          </cell>
          <cell r="B757" t="str">
            <v>Recycled aggregate base, 200mm depth</v>
          </cell>
          <cell r="C757" t="str">
            <v>m2</v>
          </cell>
          <cell r="D757" t="str">
            <v>RECYCLED AGGREGATE BASE, 8-INCH DEPTH</v>
          </cell>
          <cell r="E757" t="str">
            <v>SQYD</v>
          </cell>
        </row>
        <row r="758">
          <cell r="A758" t="str">
            <v>30801-3000</v>
          </cell>
          <cell r="B758" t="str">
            <v>Recycled aggregate base, 250mm depth</v>
          </cell>
          <cell r="C758" t="str">
            <v>m2</v>
          </cell>
          <cell r="D758" t="str">
            <v>RECYCLED AGGREGATE BASE, 10-INCH DEPTH</v>
          </cell>
          <cell r="E758" t="str">
            <v>SQYD</v>
          </cell>
        </row>
        <row r="759">
          <cell r="A759" t="str">
            <v>30801-4000</v>
          </cell>
          <cell r="B759" t="str">
            <v>Recycled aggregate base, 300mm depth</v>
          </cell>
          <cell r="C759" t="str">
            <v>m2</v>
          </cell>
          <cell r="D759" t="str">
            <v>RECYCLED AGGREGATE BASE, 12-INCH DEPTH</v>
          </cell>
          <cell r="E759" t="str">
            <v>SQYD</v>
          </cell>
        </row>
        <row r="760">
          <cell r="A760" t="str">
            <v>30802-0000</v>
          </cell>
          <cell r="B760" t="str">
            <v>Recycled aggregate base</v>
          </cell>
          <cell r="C760" t="str">
            <v>m3</v>
          </cell>
          <cell r="D760" t="str">
            <v>RECYCLED AGGREGATE BASE</v>
          </cell>
          <cell r="E760" t="str">
            <v>CUYD</v>
          </cell>
        </row>
        <row r="761">
          <cell r="A761" t="str">
            <v>30803-0000</v>
          </cell>
          <cell r="B761" t="str">
            <v>Recycled aggregate base</v>
          </cell>
          <cell r="C761" t="str">
            <v>t</v>
          </cell>
          <cell r="D761" t="str">
            <v>RECYCLED AGGREGATE BASE</v>
          </cell>
          <cell r="E761" t="str">
            <v>TON</v>
          </cell>
        </row>
        <row r="762">
          <cell r="A762" t="str">
            <v>30810-0000</v>
          </cell>
          <cell r="B762" t="str">
            <v>Cement</v>
          </cell>
          <cell r="C762" t="str">
            <v>t</v>
          </cell>
          <cell r="D762" t="str">
            <v>CEMENT</v>
          </cell>
          <cell r="E762" t="str">
            <v>TON</v>
          </cell>
        </row>
        <row r="763">
          <cell r="A763" t="str">
            <v>30901-0000</v>
          </cell>
          <cell r="B763" t="str">
            <v>Emulsified asphalt treated aggregate base</v>
          </cell>
          <cell r="C763" t="str">
            <v>t</v>
          </cell>
          <cell r="D763" t="str">
            <v>EMULSIFIED ASPHALT TREATED AGGREGATE BASE</v>
          </cell>
          <cell r="E763" t="str">
            <v>TON</v>
          </cell>
        </row>
        <row r="764">
          <cell r="A764" t="str">
            <v>30901-1000</v>
          </cell>
          <cell r="B764" t="str">
            <v>Emulsified asphalt treated aggregate base, grading C</v>
          </cell>
          <cell r="C764" t="str">
            <v>t</v>
          </cell>
          <cell r="D764" t="str">
            <v>EMULSIFIED ASPHALT TREATED AGGREGATE BASE, GRADING C</v>
          </cell>
          <cell r="E764" t="str">
            <v>TON</v>
          </cell>
        </row>
        <row r="765">
          <cell r="A765" t="str">
            <v>30901-2000</v>
          </cell>
          <cell r="B765" t="str">
            <v>Emulsified asphalt treated aggregate base, grading D</v>
          </cell>
          <cell r="C765" t="str">
            <v>t</v>
          </cell>
          <cell r="D765" t="str">
            <v>EMULSIFIED ASPHALT TREATED AGGREGATE BASE, GRADING D</v>
          </cell>
          <cell r="E765" t="str">
            <v>TON</v>
          </cell>
        </row>
        <row r="766">
          <cell r="A766" t="str">
            <v>30901-3000</v>
          </cell>
          <cell r="B766" t="str">
            <v>Emulsified asphalt treated aggregate base, grading E</v>
          </cell>
          <cell r="C766" t="str">
            <v>t</v>
          </cell>
          <cell r="D766" t="str">
            <v>EMULSIFIED ASPHALT TREATED AGGREGATE BASE, GRADING E</v>
          </cell>
          <cell r="E766" t="str">
            <v>TON</v>
          </cell>
        </row>
        <row r="767">
          <cell r="A767" t="str">
            <v>30901-4000</v>
          </cell>
          <cell r="B767" t="str">
            <v>Emulsified asphalt treated aggregate base, grading C or D</v>
          </cell>
          <cell r="C767" t="str">
            <v>t</v>
          </cell>
          <cell r="D767" t="str">
            <v>EMULSIFIED ASPHALT TREATED AGGREGATE BASE, GRADING C OR D</v>
          </cell>
          <cell r="E767" t="str">
            <v>TON</v>
          </cell>
        </row>
        <row r="768">
          <cell r="A768" t="str">
            <v>30902-0000</v>
          </cell>
          <cell r="B768" t="str">
            <v>Emulsified asphalt treated aggregate base</v>
          </cell>
          <cell r="C768" t="str">
            <v>m2</v>
          </cell>
          <cell r="D768" t="str">
            <v>EMULSIFIED ASPHALT TREATED AGGREGATE BASE</v>
          </cell>
          <cell r="E768" t="str">
            <v>SQYD</v>
          </cell>
        </row>
        <row r="769">
          <cell r="A769" t="str">
            <v>30902-1000</v>
          </cell>
          <cell r="B769" t="str">
            <v>Emulsified asphalt treated aggregate base, grading C</v>
          </cell>
          <cell r="C769" t="str">
            <v>m2</v>
          </cell>
          <cell r="D769" t="str">
            <v>EMULSIFIED ASPHALT TREATED AGGREGATE BASE, GRADING C</v>
          </cell>
          <cell r="E769" t="str">
            <v>SQYD</v>
          </cell>
        </row>
        <row r="770">
          <cell r="A770" t="str">
            <v>30902-2000</v>
          </cell>
          <cell r="B770" t="str">
            <v>Emulsified asphalt treated aggregate base, grading D</v>
          </cell>
          <cell r="C770" t="str">
            <v>m2</v>
          </cell>
          <cell r="D770" t="str">
            <v>EMULSIFIED ASPHALT TREATED AGGREGATE BASE, GRADING D</v>
          </cell>
          <cell r="E770" t="str">
            <v>SQYD</v>
          </cell>
        </row>
        <row r="771">
          <cell r="A771" t="str">
            <v>30902-3000</v>
          </cell>
          <cell r="B771" t="str">
            <v>Emulsified asphalt treated aggregate base, grading E</v>
          </cell>
          <cell r="C771" t="str">
            <v>m2</v>
          </cell>
          <cell r="D771" t="str">
            <v>EMULSIFIED ASPHALT TREATED AGGREGATE BASE, GRADING E</v>
          </cell>
          <cell r="E771" t="str">
            <v>SQYD</v>
          </cell>
        </row>
        <row r="772">
          <cell r="A772" t="str">
            <v>30902-4000</v>
          </cell>
          <cell r="B772" t="str">
            <v>Emulsified asphalt treated aggregate base, grading C or D</v>
          </cell>
          <cell r="C772" t="str">
            <v>m2</v>
          </cell>
          <cell r="D772" t="str">
            <v>EMULSIFIED ASPHALT TREATED AGGREGATE BASE, GRADING C OR D</v>
          </cell>
          <cell r="E772" t="str">
            <v>SQYD</v>
          </cell>
        </row>
        <row r="773">
          <cell r="A773" t="str">
            <v>30903-0000</v>
          </cell>
          <cell r="B773" t="str">
            <v>Emulsified asphalt treated aggregate base</v>
          </cell>
          <cell r="C773" t="str">
            <v>m3</v>
          </cell>
          <cell r="D773" t="str">
            <v>EMULSIFIED ASPHALT TREATED AGGREGATE BASE</v>
          </cell>
          <cell r="E773" t="str">
            <v>CUYD</v>
          </cell>
        </row>
        <row r="774">
          <cell r="A774" t="str">
            <v>30903-1000</v>
          </cell>
          <cell r="B774" t="str">
            <v>Emulsified asphalt treated aggregate base, grading C</v>
          </cell>
          <cell r="C774" t="str">
            <v>m3</v>
          </cell>
          <cell r="D774" t="str">
            <v>EMULSIFIED ASPHALT TREATED AGGREGATE BASE, GRADING C</v>
          </cell>
          <cell r="E774" t="str">
            <v>CUYD</v>
          </cell>
        </row>
        <row r="775">
          <cell r="A775" t="str">
            <v>30903-2000</v>
          </cell>
          <cell r="B775" t="str">
            <v>Emulsified asphalt treated aggregate base, grading D</v>
          </cell>
          <cell r="C775" t="str">
            <v>m3</v>
          </cell>
          <cell r="D775" t="str">
            <v>EMULSIFIED ASPHALT TREATED AGGREGATE BASE, GRADING D</v>
          </cell>
          <cell r="E775" t="str">
            <v>CUYD</v>
          </cell>
        </row>
        <row r="776">
          <cell r="A776" t="str">
            <v>30903-3000</v>
          </cell>
          <cell r="B776" t="str">
            <v>Emulsified asphalt treated aggregate base, grading E</v>
          </cell>
          <cell r="C776" t="str">
            <v>m3</v>
          </cell>
          <cell r="D776" t="str">
            <v>EMULSIFIED ASPHALT TREATED AGGREGATE BASE, GRADING E</v>
          </cell>
          <cell r="E776" t="str">
            <v>CUYD</v>
          </cell>
        </row>
        <row r="777">
          <cell r="A777" t="str">
            <v>30903-4000</v>
          </cell>
          <cell r="B777" t="str">
            <v>Emulsified asphalt treated aggregate base, grading C or D</v>
          </cell>
          <cell r="C777" t="str">
            <v>m3</v>
          </cell>
          <cell r="D777" t="str">
            <v>EMULSIFIED ASPHALT TREATED AGGREGATE BASE, GRADING C OR D</v>
          </cell>
          <cell r="E777" t="str">
            <v>CUYD</v>
          </cell>
        </row>
        <row r="778">
          <cell r="A778" t="str">
            <v>30910-0000</v>
          </cell>
          <cell r="B778" t="str">
            <v>Emulsified asphalt</v>
          </cell>
          <cell r="C778" t="str">
            <v>t</v>
          </cell>
          <cell r="D778" t="str">
            <v>EMULSIFIED ASPHALT</v>
          </cell>
          <cell r="E778" t="str">
            <v>TON</v>
          </cell>
        </row>
        <row r="779">
          <cell r="A779" t="str">
            <v>31001-1000</v>
          </cell>
          <cell r="B779" t="str">
            <v>Cold in-place recycled asphalt base course, type A</v>
          </cell>
          <cell r="C779" t="str">
            <v>km</v>
          </cell>
          <cell r="D779" t="str">
            <v>COLD IN-PLACE RECYCLED ASPHALT BASE COURSE, TYPE A</v>
          </cell>
          <cell r="E779" t="str">
            <v>MILE</v>
          </cell>
        </row>
        <row r="780">
          <cell r="A780" t="str">
            <v>31001-2000</v>
          </cell>
          <cell r="B780" t="str">
            <v>Cold in-place recycled asphalt base course, type B</v>
          </cell>
          <cell r="C780" t="str">
            <v>km</v>
          </cell>
          <cell r="D780" t="str">
            <v>COLD IN-PLACE RECYCLED ASPHALT BASE COURSE, TYPE B</v>
          </cell>
          <cell r="E780" t="str">
            <v>MILE</v>
          </cell>
        </row>
        <row r="781">
          <cell r="A781" t="str">
            <v>31002-1000</v>
          </cell>
          <cell r="B781" t="str">
            <v>Cold in-place recycled asphalt base course, type A</v>
          </cell>
          <cell r="C781" t="str">
            <v>m2</v>
          </cell>
          <cell r="D781" t="str">
            <v>COLD IN-PLACE RECYCLED ASPHALT BASE COURSE, TYPE A</v>
          </cell>
          <cell r="E781" t="str">
            <v>SQYD</v>
          </cell>
        </row>
        <row r="782">
          <cell r="A782" t="str">
            <v>31002-2000</v>
          </cell>
          <cell r="B782" t="str">
            <v>Cold in-place recycled asphalt base course, type B</v>
          </cell>
          <cell r="C782" t="str">
            <v>m2</v>
          </cell>
          <cell r="D782" t="str">
            <v>COLD IN-PLACE RECYCLED ASPHALT BASE COURSE, TYPE B</v>
          </cell>
          <cell r="E782" t="str">
            <v>SQYD</v>
          </cell>
        </row>
        <row r="783">
          <cell r="A783" t="str">
            <v>31010-0000</v>
          </cell>
          <cell r="B783" t="str">
            <v>Emulsified asphalt</v>
          </cell>
          <cell r="C783" t="str">
            <v>t</v>
          </cell>
          <cell r="D783" t="str">
            <v>EMULSIFIED ASPHALT</v>
          </cell>
          <cell r="E783" t="str">
            <v>TON</v>
          </cell>
        </row>
        <row r="784">
          <cell r="A784" t="str">
            <v>31011-0000</v>
          </cell>
          <cell r="B784" t="str">
            <v>Lime</v>
          </cell>
          <cell r="C784" t="str">
            <v>t</v>
          </cell>
          <cell r="D784" t="str">
            <v>LIME</v>
          </cell>
          <cell r="E784" t="str">
            <v>TON</v>
          </cell>
        </row>
        <row r="785">
          <cell r="A785" t="str">
            <v>31012-0000</v>
          </cell>
          <cell r="B785" t="str">
            <v>Cement</v>
          </cell>
          <cell r="C785" t="str">
            <v>t</v>
          </cell>
          <cell r="D785" t="str">
            <v>CEMENT</v>
          </cell>
          <cell r="E785" t="str">
            <v>TON</v>
          </cell>
        </row>
        <row r="786">
          <cell r="A786" t="str">
            <v>31013-0000</v>
          </cell>
          <cell r="B786" t="str">
            <v>Blotter</v>
          </cell>
          <cell r="C786" t="str">
            <v>t</v>
          </cell>
          <cell r="D786" t="str">
            <v>BLOTTER</v>
          </cell>
          <cell r="E786" t="str">
            <v>TON</v>
          </cell>
        </row>
        <row r="787">
          <cell r="A787" t="str">
            <v>31101-1000</v>
          </cell>
          <cell r="B787" t="str">
            <v>Stabilized aggregate surface course, imported aggregate</v>
          </cell>
          <cell r="C787" t="str">
            <v>km</v>
          </cell>
          <cell r="D787" t="str">
            <v>STABILIZED AGGREGATE SURFACE COURSE, IMPORTED AGGREGATE</v>
          </cell>
          <cell r="E787" t="str">
            <v>MILE</v>
          </cell>
        </row>
        <row r="788">
          <cell r="A788" t="str">
            <v>31101-2000</v>
          </cell>
          <cell r="B788" t="str">
            <v>Stabilized aggregate surface course, in-place aggregate</v>
          </cell>
          <cell r="C788" t="str">
            <v>km</v>
          </cell>
          <cell r="D788" t="str">
            <v>STABILIZED AGGREGATE SURFACE COURSE, IN-PLACE AGGREGATE</v>
          </cell>
          <cell r="E788" t="str">
            <v>MILE</v>
          </cell>
        </row>
        <row r="789">
          <cell r="A789" t="str">
            <v>31101-3000</v>
          </cell>
          <cell r="B789" t="str">
            <v>Stabilized aggregate surface course, calcium chloride, imported aggregate</v>
          </cell>
          <cell r="C789" t="str">
            <v>km</v>
          </cell>
          <cell r="D789" t="str">
            <v>STABILIZED AGGREGATE SURFACE COURSE, CALCIUM CHLORIDE, IMPORTED AGGREGATE</v>
          </cell>
          <cell r="E789" t="str">
            <v>MILE</v>
          </cell>
        </row>
        <row r="790">
          <cell r="A790" t="str">
            <v>31101-4000</v>
          </cell>
          <cell r="B790" t="str">
            <v>Stabilized aggregate surface course, calcium chloride, in-place aggregate</v>
          </cell>
          <cell r="C790" t="str">
            <v>km</v>
          </cell>
          <cell r="D790" t="str">
            <v>STABILIZED AGGREGATE SURFACE COURSE, CALCIUM CHLORIDE, IN-PLACE AGGREGATE</v>
          </cell>
          <cell r="E790" t="str">
            <v>MILE</v>
          </cell>
        </row>
        <row r="791">
          <cell r="A791" t="str">
            <v>31102-1000</v>
          </cell>
          <cell r="B791" t="str">
            <v>Stabilized aggregate surface course, imported aggregate</v>
          </cell>
          <cell r="C791" t="str">
            <v>m2</v>
          </cell>
          <cell r="D791" t="str">
            <v>STABILIZED AGGREGATE SURFACE COURSE, IMPORTED AGGREGATE</v>
          </cell>
          <cell r="E791" t="str">
            <v>SQYD</v>
          </cell>
        </row>
        <row r="792">
          <cell r="A792" t="str">
            <v>31102-2000</v>
          </cell>
          <cell r="B792" t="str">
            <v>Stabilized aggregate surface course, in-place aggregate</v>
          </cell>
          <cell r="C792" t="str">
            <v>m2</v>
          </cell>
          <cell r="D792" t="str">
            <v>STABILIZED AGGREGATE SURFACE COURSE, IN-PLACE AGGREGATE</v>
          </cell>
          <cell r="E792" t="str">
            <v>SQYD</v>
          </cell>
        </row>
        <row r="793">
          <cell r="A793" t="str">
            <v>31102-3000</v>
          </cell>
          <cell r="B793" t="str">
            <v>Stabilized aggregate surface course, calcium chloride, imported aggregate</v>
          </cell>
          <cell r="C793" t="str">
            <v>m2</v>
          </cell>
          <cell r="D793" t="str">
            <v>STABILIZED AGGREGATE SURFACE COURSE, CALCIUM CHLORIDE, IMPORTED AGGREGATE</v>
          </cell>
          <cell r="E793" t="str">
            <v>SQYD</v>
          </cell>
        </row>
        <row r="794">
          <cell r="A794" t="str">
            <v>31102-4000</v>
          </cell>
          <cell r="B794" t="str">
            <v>Stabilized aggregate surface course, calcium chloride, in-place aggregate</v>
          </cell>
          <cell r="C794" t="str">
            <v>m2</v>
          </cell>
          <cell r="D794" t="str">
            <v>STABILIZED AGGREGATE SURFACE COURSE, CALCIUM CHLORIDE, IN-PLACE AGGREGATE</v>
          </cell>
          <cell r="E794" t="str">
            <v>SQYD</v>
          </cell>
        </row>
        <row r="795">
          <cell r="A795" t="str">
            <v>31103-1000</v>
          </cell>
          <cell r="B795" t="str">
            <v>Stabilized aggregate surface course, imported aggregate</v>
          </cell>
          <cell r="C795" t="str">
            <v>t</v>
          </cell>
          <cell r="D795" t="str">
            <v>STABILIZED AGGREGATE SURFACE COURSE, IMPORTED AGGREGATE</v>
          </cell>
          <cell r="E795" t="str">
            <v>TON</v>
          </cell>
        </row>
        <row r="796">
          <cell r="A796" t="str">
            <v>31103-2000</v>
          </cell>
          <cell r="B796" t="str">
            <v>Stabilized aggregate surface course, in-place aggregate</v>
          </cell>
          <cell r="C796" t="str">
            <v>t</v>
          </cell>
          <cell r="D796" t="str">
            <v>STABILIZED AGGREGATE SURFACE COURSE, IN-PLACE AGGREGATE</v>
          </cell>
          <cell r="E796" t="str">
            <v>TON</v>
          </cell>
        </row>
        <row r="797">
          <cell r="A797" t="str">
            <v>31103-3000</v>
          </cell>
          <cell r="B797" t="str">
            <v>Stabilized aggregate surface course, calcium chloride, imported aggregate</v>
          </cell>
          <cell r="C797" t="str">
            <v>t</v>
          </cell>
          <cell r="D797" t="str">
            <v>STABILIZED AGGREGATE SURFACE COURSE, CALCIUM CHLORIDE, IMPORTED AGGREGATE</v>
          </cell>
          <cell r="E797" t="str">
            <v>TON</v>
          </cell>
        </row>
        <row r="798">
          <cell r="A798" t="str">
            <v>31103-4000</v>
          </cell>
          <cell r="B798" t="str">
            <v>Stabilized aggregate surface course, calcium chloride, in-place aggregate</v>
          </cell>
          <cell r="C798" t="str">
            <v>t</v>
          </cell>
          <cell r="D798" t="str">
            <v>STABILIZED AGGREGATE SURFACE COURSE, CALCIUM CHLORIDE, IN-PLACE AGGREGATE</v>
          </cell>
          <cell r="E798" t="str">
            <v>TON</v>
          </cell>
        </row>
        <row r="799">
          <cell r="A799" t="str">
            <v>31110-0000</v>
          </cell>
          <cell r="B799" t="str">
            <v>Calcium chloride</v>
          </cell>
          <cell r="C799" t="str">
            <v>t</v>
          </cell>
          <cell r="D799" t="str">
            <v>CALCIUM CHLORIDE</v>
          </cell>
          <cell r="E799" t="str">
            <v>TON</v>
          </cell>
        </row>
        <row r="800">
          <cell r="A800" t="str">
            <v>31201-0000</v>
          </cell>
          <cell r="B800" t="str">
            <v>Dust palliative application</v>
          </cell>
          <cell r="C800" t="str">
            <v>km</v>
          </cell>
          <cell r="D800" t="str">
            <v>DUST PALLIATIVE APPLICATION</v>
          </cell>
          <cell r="E800" t="str">
            <v>MILE</v>
          </cell>
        </row>
        <row r="801">
          <cell r="A801" t="str">
            <v>31202-0000</v>
          </cell>
          <cell r="B801" t="str">
            <v>Dust palliative application</v>
          </cell>
          <cell r="C801" t="str">
            <v>m2</v>
          </cell>
          <cell r="D801" t="str">
            <v>DUST PALLIATIVE APPLICATION</v>
          </cell>
          <cell r="E801" t="str">
            <v>SQYD</v>
          </cell>
        </row>
        <row r="802">
          <cell r="A802" t="str">
            <v>31203-0000</v>
          </cell>
          <cell r="B802" t="str">
            <v>Dust palliative application</v>
          </cell>
          <cell r="C802" t="str">
            <v>l</v>
          </cell>
          <cell r="D802" t="str">
            <v>DUST PALLIATIVE APPLICATION</v>
          </cell>
          <cell r="E802" t="str">
            <v>GAL</v>
          </cell>
        </row>
        <row r="803">
          <cell r="A803" t="str">
            <v>31210-0000</v>
          </cell>
          <cell r="B803" t="str">
            <v>Emulsified asphalt</v>
          </cell>
          <cell r="C803" t="str">
            <v>t</v>
          </cell>
          <cell r="D803" t="str">
            <v>EMULSIFIED ASPHALT</v>
          </cell>
          <cell r="E803" t="str">
            <v>TON</v>
          </cell>
        </row>
        <row r="804">
          <cell r="A804" t="str">
            <v>31211-0000</v>
          </cell>
          <cell r="B804" t="str">
            <v>Lignin sulfonate</v>
          </cell>
          <cell r="C804" t="str">
            <v>t</v>
          </cell>
          <cell r="D804" t="str">
            <v>LIGNIN SULFONATE</v>
          </cell>
          <cell r="E804" t="str">
            <v>TON</v>
          </cell>
        </row>
        <row r="805">
          <cell r="A805" t="str">
            <v>31212-0000</v>
          </cell>
          <cell r="B805" t="str">
            <v>Calcium chloride</v>
          </cell>
          <cell r="C805" t="str">
            <v>t</v>
          </cell>
          <cell r="D805" t="str">
            <v>CALCIUM CHLORIDE</v>
          </cell>
          <cell r="E805" t="str">
            <v>TON</v>
          </cell>
        </row>
        <row r="806">
          <cell r="A806" t="str">
            <v>31213-0000</v>
          </cell>
          <cell r="B806" t="str">
            <v>Magnesium chloride</v>
          </cell>
          <cell r="C806" t="str">
            <v>t</v>
          </cell>
          <cell r="D806" t="str">
            <v>MAGNESIUM CHLORIDE</v>
          </cell>
          <cell r="E806" t="str">
            <v>TON</v>
          </cell>
        </row>
        <row r="807">
          <cell r="A807" t="str">
            <v>31214-0000</v>
          </cell>
          <cell r="B807" t="str">
            <v>Calcium chloride flake</v>
          </cell>
          <cell r="C807" t="str">
            <v>t</v>
          </cell>
          <cell r="D807" t="str">
            <v>CALCIUM CHLORIDE FLAKE</v>
          </cell>
          <cell r="E807" t="str">
            <v>TON</v>
          </cell>
        </row>
        <row r="808">
          <cell r="A808" t="str">
            <v>31301-0000</v>
          </cell>
          <cell r="B808" t="str">
            <v>Aggregate-topsoil course</v>
          </cell>
          <cell r="C808" t="str">
            <v>t</v>
          </cell>
          <cell r="D808" t="str">
            <v>AGGREGATE-TOPSOIL COURSE</v>
          </cell>
          <cell r="E808" t="str">
            <v>TON</v>
          </cell>
        </row>
        <row r="809">
          <cell r="A809" t="str">
            <v>31302-0000</v>
          </cell>
          <cell r="B809" t="str">
            <v>Aggregate-topsoil course</v>
          </cell>
          <cell r="C809" t="str">
            <v>m2</v>
          </cell>
          <cell r="D809" t="str">
            <v>AGGREGATE-TOPSOIL COURSE</v>
          </cell>
          <cell r="E809" t="str">
            <v>SQYD</v>
          </cell>
        </row>
        <row r="810">
          <cell r="A810" t="str">
            <v>31302-0100</v>
          </cell>
          <cell r="B810" t="str">
            <v>Aggregate-topsoil course, 25mm depth</v>
          </cell>
          <cell r="C810" t="str">
            <v>m2</v>
          </cell>
          <cell r="D810" t="str">
            <v>AGGREGATE-TOPSOIL COURSE, 1-INCH DEPTH</v>
          </cell>
          <cell r="E810" t="str">
            <v>SQYD</v>
          </cell>
        </row>
        <row r="811">
          <cell r="A811" t="str">
            <v>31302-0150</v>
          </cell>
          <cell r="B811" t="str">
            <v>Aggregate-topsoil course, 40mm depth</v>
          </cell>
          <cell r="C811" t="str">
            <v>m2</v>
          </cell>
          <cell r="D811" t="str">
            <v>AGGREGATE-TOPSOIL COURSE, 1 1/2-INCH DEPTH</v>
          </cell>
          <cell r="E811" t="str">
            <v>SQYD</v>
          </cell>
        </row>
        <row r="812">
          <cell r="A812" t="str">
            <v>31302-0200</v>
          </cell>
          <cell r="B812" t="str">
            <v>Aggregate-topsoil course, 50mm depth</v>
          </cell>
          <cell r="C812" t="str">
            <v>m2</v>
          </cell>
          <cell r="D812" t="str">
            <v>AGGREGATE-TOPSOIL COURSE, 2-INCH DEPTH</v>
          </cell>
          <cell r="E812" t="str">
            <v>SQYD</v>
          </cell>
        </row>
        <row r="813">
          <cell r="A813" t="str">
            <v>31302-0250</v>
          </cell>
          <cell r="B813" t="str">
            <v>Aggregate-topsoil course, 65mm depth</v>
          </cell>
          <cell r="C813" t="str">
            <v>m2</v>
          </cell>
          <cell r="D813" t="str">
            <v>AGGREGATE-TOPSOIL COURSE, 2 1/2-INCH DEPTH</v>
          </cell>
          <cell r="E813" t="str">
            <v>SQYD</v>
          </cell>
        </row>
        <row r="814">
          <cell r="A814" t="str">
            <v>31302-0300</v>
          </cell>
          <cell r="B814" t="str">
            <v>Aggregate-topsoil course, 75mm depth</v>
          </cell>
          <cell r="C814" t="str">
            <v>m2</v>
          </cell>
          <cell r="D814" t="str">
            <v>AGGREGATE-TOPSOIL COURSE, 3-INCH DEPTH</v>
          </cell>
          <cell r="E814" t="str">
            <v>SQYD</v>
          </cell>
        </row>
        <row r="815">
          <cell r="A815" t="str">
            <v>31302-0350</v>
          </cell>
          <cell r="B815" t="str">
            <v>Aggregate-topsoil course, 90mm depth</v>
          </cell>
          <cell r="C815" t="str">
            <v>m2</v>
          </cell>
          <cell r="D815" t="str">
            <v>AGGREGATE-TOPSOIL COURSE, 3 1/2-INCH DEPTH</v>
          </cell>
          <cell r="E815" t="str">
            <v>SQYD</v>
          </cell>
        </row>
        <row r="816">
          <cell r="A816" t="str">
            <v>31302-0400</v>
          </cell>
          <cell r="B816" t="str">
            <v>Aggregate-topsoil course, 100mm depth</v>
          </cell>
          <cell r="C816" t="str">
            <v>m2</v>
          </cell>
          <cell r="D816" t="str">
            <v>AGGREGATE-TOPSOIL COURSE, 4-INCH DEPTH</v>
          </cell>
          <cell r="E816" t="str">
            <v>SQYD</v>
          </cell>
        </row>
        <row r="817">
          <cell r="A817" t="str">
            <v>31302-0450</v>
          </cell>
          <cell r="B817" t="str">
            <v>Aggregate-topsoil course, 115mm depth</v>
          </cell>
          <cell r="C817" t="str">
            <v>m2</v>
          </cell>
          <cell r="D817" t="str">
            <v>AGGREGATE-TOPSOIL COURSE, 4 1/2-INCH DEPTH</v>
          </cell>
          <cell r="E817" t="str">
            <v>SQYD</v>
          </cell>
        </row>
        <row r="818">
          <cell r="A818" t="str">
            <v>31302-0500</v>
          </cell>
          <cell r="B818" t="str">
            <v>Aggregate-topsoil course, 125mm depth</v>
          </cell>
          <cell r="C818" t="str">
            <v>m2</v>
          </cell>
          <cell r="D818" t="str">
            <v>AGGREGATE-TOPSOIL COURSE, 5-INCH DEPTH</v>
          </cell>
          <cell r="E818" t="str">
            <v>SQYD</v>
          </cell>
        </row>
        <row r="819">
          <cell r="A819" t="str">
            <v>31302-0600</v>
          </cell>
          <cell r="B819" t="str">
            <v>Aggregate-topsoil course, 150mm depth</v>
          </cell>
          <cell r="C819" t="str">
            <v>m2</v>
          </cell>
          <cell r="D819" t="str">
            <v>AGGREGATE-TOPSOIL COURSE, 6-INCH DEPTH</v>
          </cell>
          <cell r="E819" t="str">
            <v>SQYD</v>
          </cell>
        </row>
        <row r="820">
          <cell r="A820" t="str">
            <v>31303-0000</v>
          </cell>
          <cell r="B820" t="str">
            <v>Aggregate-topsoil course</v>
          </cell>
          <cell r="C820" t="str">
            <v>m3</v>
          </cell>
          <cell r="D820" t="str">
            <v>AGGREGATE-TOPSOIL COURSE</v>
          </cell>
          <cell r="E820" t="str">
            <v>CUYD</v>
          </cell>
        </row>
        <row r="821">
          <cell r="A821" t="str">
            <v>31401-0000</v>
          </cell>
          <cell r="B821" t="str">
            <v>Stockpiled aggregate</v>
          </cell>
          <cell r="C821" t="str">
            <v>t</v>
          </cell>
          <cell r="D821" t="str">
            <v>STOCKPILED AGGREGATE</v>
          </cell>
          <cell r="E821" t="str">
            <v>TON</v>
          </cell>
        </row>
        <row r="822">
          <cell r="A822" t="str">
            <v>31402-0000</v>
          </cell>
          <cell r="B822" t="str">
            <v>Stockpiled aggregate</v>
          </cell>
          <cell r="C822" t="str">
            <v>m3</v>
          </cell>
          <cell r="D822" t="str">
            <v>STOCKPILED AGGREGATE</v>
          </cell>
          <cell r="E822" t="str">
            <v>CUYD</v>
          </cell>
        </row>
        <row r="823">
          <cell r="A823" t="str">
            <v>31403-0000</v>
          </cell>
          <cell r="B823" t="str">
            <v>Bentonite</v>
          </cell>
          <cell r="C823" t="str">
            <v>t</v>
          </cell>
          <cell r="D823" t="str">
            <v>BENTONITE</v>
          </cell>
          <cell r="E823" t="str">
            <v>TON</v>
          </cell>
        </row>
        <row r="824">
          <cell r="A824" t="str">
            <v>40101-0080</v>
          </cell>
          <cell r="B824" t="str">
            <v>Asphalt concrete pavement, gyratory mix, 4.75mm nominal maximum size aggregate, &lt;0.3 million ESAL</v>
          </cell>
          <cell r="C824" t="str">
            <v>t</v>
          </cell>
          <cell r="D824" t="str">
            <v>ASPHALT CONCRETE PAVEMENT, GYRATORY MIX, NO. 4 SIEVE NOMINAL MAXIMUM SIZE AGGREGATE, &lt;0.3 MILLION ESAL</v>
          </cell>
          <cell r="E824" t="str">
            <v>TON</v>
          </cell>
        </row>
        <row r="825">
          <cell r="A825" t="str">
            <v>40101-0100</v>
          </cell>
          <cell r="B825" t="str">
            <v>Asphalt concrete pavement, gyratory mix, 9.5mm nominal maximum size aggregate, &lt;0.3 million ESAL</v>
          </cell>
          <cell r="C825" t="str">
            <v>t</v>
          </cell>
          <cell r="D825" t="str">
            <v>ASPHALT CONCRETE PAVEMENT, GYRATORY MIX, 3/8-INCH NOMINAL MAXIMUM SIZE AGGREGATE, &lt;0.3 MILLION ESAL</v>
          </cell>
          <cell r="E825" t="str">
            <v>TON</v>
          </cell>
        </row>
        <row r="826">
          <cell r="A826" t="str">
            <v>40101-0200</v>
          </cell>
          <cell r="B826" t="str">
            <v>Asphalt concrete pavement, gyratory mix, 9.5mm nominal maximum size aggregate, 0.3 to &lt;3 million ESAL</v>
          </cell>
          <cell r="C826" t="str">
            <v>t</v>
          </cell>
          <cell r="D826" t="str">
            <v>ASPHALT CONCRETE PAVEMENT, GYRATORY MIX, 3/8-INCH NOMINAL MAXIMUM SIZE AGGREGATE, 0.3 TO &lt;3 MILLION ESAL</v>
          </cell>
          <cell r="E826" t="str">
            <v>TON</v>
          </cell>
        </row>
        <row r="827">
          <cell r="A827" t="str">
            <v>40101-0300</v>
          </cell>
          <cell r="B827" t="str">
            <v>Asphalt concrete pavement, gyratory mix, 9.5mm nominal maximum size aggregate, 3 to &lt;30 million ESAL</v>
          </cell>
          <cell r="C827" t="str">
            <v>t</v>
          </cell>
          <cell r="D827" t="str">
            <v>ASPHALT CONCRETE PAVEMENT, GYRATORY MIX, 3/8-INCH NOMINAL MAXIMUM SIZE AGGREGATE, 3 TO &lt;30 MILLION ESAL</v>
          </cell>
          <cell r="E827" t="str">
            <v>TON</v>
          </cell>
        </row>
        <row r="828">
          <cell r="A828" t="str">
            <v>40101-0500</v>
          </cell>
          <cell r="B828" t="str">
            <v>Asphalt concrete pavement, gyratory mix, 12.5mm nominal maximum size aggregate, &lt;0.3 million ESAL</v>
          </cell>
          <cell r="C828" t="str">
            <v>t</v>
          </cell>
          <cell r="D828" t="str">
            <v>ASPHALT CONCRETE PAVEMENT, GYRATORY MIX, 1/2-INCH NOMINAL MAXIMUM SIZE AGGREGATE, &lt;0.3 MILLION ESAL</v>
          </cell>
          <cell r="E828" t="str">
            <v>TON</v>
          </cell>
        </row>
        <row r="829">
          <cell r="A829" t="str">
            <v>40101-0600</v>
          </cell>
          <cell r="B829" t="str">
            <v>Asphalt concrete pavement, gyratory mix, 12.5mm nominal maximum size aggregate, 0.3 to &lt;3 million ESAL</v>
          </cell>
          <cell r="C829" t="str">
            <v>t</v>
          </cell>
          <cell r="D829" t="str">
            <v>ASPHALT CONCRETE PAVEMENT, GYRATORY MIX, 1/2-INCH NOMINAL MAXIMUM SIZE AGGREGATE, 0.3 TO &lt;3 MILLION ESAL</v>
          </cell>
          <cell r="E829" t="str">
            <v>TON</v>
          </cell>
        </row>
        <row r="830">
          <cell r="A830" t="str">
            <v>40101-0700</v>
          </cell>
          <cell r="B830" t="str">
            <v>Asphalt concrete pavement, gyratory mix, 12.5mm nominal maximum size aggregate, 3 to &lt;30 million ESAL</v>
          </cell>
          <cell r="C830" t="str">
            <v>t</v>
          </cell>
          <cell r="D830" t="str">
            <v>ASPHALT CONCRETE PAVEMENT, GYRATORY MIX, 1/2-INCH NOMINAL MAXIMUM SIZE AGGREGATE, 3 TO &lt;30 MILLION ESAL</v>
          </cell>
          <cell r="E830" t="str">
            <v>TON</v>
          </cell>
        </row>
        <row r="831">
          <cell r="A831" t="str">
            <v>40101-0900</v>
          </cell>
          <cell r="B831" t="str">
            <v>Asphalt concrete pavement, gyratory mix, 19mm nominal maximum size aggregate, &lt;0.3 million ESAL</v>
          </cell>
          <cell r="C831" t="str">
            <v>t</v>
          </cell>
          <cell r="D831" t="str">
            <v>ASPHALT CONCRETE PAVEMENT, GYRATORY MIX, 3/4-INCH NOMINAL MAXIMUM SIZE AGGREGATE, &lt;0.3 MILLION ESAL</v>
          </cell>
          <cell r="E831" t="str">
            <v>TON</v>
          </cell>
        </row>
        <row r="832">
          <cell r="A832" t="str">
            <v>40101-1000</v>
          </cell>
          <cell r="B832" t="str">
            <v>Asphalt concrete pavement, gyratory mix, 19mm nominal maximum size aggregate, 0.3 to &lt;3 million ESAL</v>
          </cell>
          <cell r="C832" t="str">
            <v>t</v>
          </cell>
          <cell r="D832" t="str">
            <v>ASPHALT CONCRETE PAVEMENT, GYRATORY MIX, 3/4-INCH NOMINAL MAXIMUM SIZE AGGREGATE, 0.3 TO &lt;3 MILLION ESAL</v>
          </cell>
          <cell r="E832" t="str">
            <v>TON</v>
          </cell>
        </row>
        <row r="833">
          <cell r="A833" t="str">
            <v>40101-1100</v>
          </cell>
          <cell r="B833" t="str">
            <v>Asphalt concrete pavement, gyratory mix, 19mm nominal maximum size aggregate, 3 to &lt;30 million ESAL</v>
          </cell>
          <cell r="C833" t="str">
            <v>t</v>
          </cell>
          <cell r="D833" t="str">
            <v>ASPHALT CONCRETE PAVEMENT, GYRATORY MIX, 3/4-INCH NOMINAL MAXIMUM SIZE AGGREGATE, 3 TO &lt;30 MILLION ESAL</v>
          </cell>
          <cell r="E833" t="str">
            <v>TON</v>
          </cell>
        </row>
        <row r="834">
          <cell r="A834" t="str">
            <v>40101-1300</v>
          </cell>
          <cell r="B834" t="str">
            <v>Asphalt concrete pavement, gyratory mix, 25mm nominal maximum size aggregate, &lt;0.3 million ESAL</v>
          </cell>
          <cell r="C834" t="str">
            <v>t</v>
          </cell>
          <cell r="D834" t="str">
            <v>ASPHALT CONCRETE PAVEMENT, GYRATORY MIX, 1-INCH NOMINAL MAXIMUM SIZE AGGREGATE, &lt;0.3 MILLION ESAL</v>
          </cell>
          <cell r="E834" t="str">
            <v>TON</v>
          </cell>
        </row>
        <row r="835">
          <cell r="A835" t="str">
            <v>40101-1400</v>
          </cell>
          <cell r="B835" t="str">
            <v>Asphalt concrete pavement, gyratory mix, 25mm nominal maximum size aggregate, 0.3 to &lt;3 million ESAL</v>
          </cell>
          <cell r="C835" t="str">
            <v>t</v>
          </cell>
          <cell r="D835" t="str">
            <v>ASPHALT CONCRETE PAVEMENT, GYRATORY MIX, 1-INCH NOMINAL MAXIMUM SIZE AGGREGATE, 0.3 TO &lt;3 MILLION ESAL</v>
          </cell>
          <cell r="E835" t="str">
            <v>TON</v>
          </cell>
        </row>
        <row r="836">
          <cell r="A836" t="str">
            <v>40101-1500</v>
          </cell>
          <cell r="B836" t="str">
            <v>Asphalt concrete pavement, gyratory mix, 25mm nominal maximum size aggregate, 3 to &lt;30 million ESAL</v>
          </cell>
          <cell r="C836" t="str">
            <v>t</v>
          </cell>
          <cell r="D836" t="str">
            <v>ASPHALT CONCRETE PAVEMENT, GYRATORY MIX, 1-INCH NOMINAL MAXIMUM SIZE AGGREGATE, 3 TO &lt;30 MILLION ESAL</v>
          </cell>
          <cell r="E836" t="str">
            <v>TON</v>
          </cell>
        </row>
        <row r="837">
          <cell r="A837" t="str">
            <v>40101-5500</v>
          </cell>
          <cell r="B837" t="str">
            <v>Asphalt concrete pavement, gyratory mix, 12.5mm or 19mm nominal maximum size aggregate, &lt;0.3 million ESAL</v>
          </cell>
          <cell r="C837" t="str">
            <v>t</v>
          </cell>
          <cell r="D837" t="str">
            <v>ASPHALT CONCRETE PAVEMENT, GYRATORY MIX, 1/2-INCH OR 3/4-INCH NOMINAL MAXIMUM SIZE AGGREGATE, &lt;0.3 MILLION ESAL</v>
          </cell>
          <cell r="E837" t="str">
            <v>TON</v>
          </cell>
        </row>
        <row r="838">
          <cell r="A838" t="str">
            <v>40101-5600</v>
          </cell>
          <cell r="B838" t="str">
            <v>Asphalt concrete pavement, gyratory mix, 12.5mm or 19mm nominal maximum size aggregate, 0.3 to &lt;3 million ESAL</v>
          </cell>
          <cell r="C838" t="str">
            <v>t</v>
          </cell>
          <cell r="D838" t="str">
            <v>ASPHALT CONCRETE PAVEMENT, GYRATORY MIX, 1/2-INCH OR 3/4-INCH NOMINAL MAXIMUM SIZE AGGREGATE, 0.3 TO &lt;3 MILLION ESAL</v>
          </cell>
          <cell r="E838" t="str">
            <v>TON</v>
          </cell>
        </row>
        <row r="839">
          <cell r="A839" t="str">
            <v>40101-5700</v>
          </cell>
          <cell r="B839" t="str">
            <v>Asphalt concrete pavement, gyratory mix, 12.5mm or 19mm nominal maximum size aggregate, 3 to &lt;30 million ESAL</v>
          </cell>
          <cell r="C839" t="str">
            <v>t</v>
          </cell>
          <cell r="D839" t="str">
            <v>ASPHALT CONCRETE PAVEMENT, GYRATORY MIX, 1/2-INCH OR 3/4-INCH NOMINAL MAXIMUM SIZE AGGREGATE, 3 TO &lt;30 MILLION ESAL</v>
          </cell>
          <cell r="E839" t="str">
            <v>TON</v>
          </cell>
        </row>
        <row r="840">
          <cell r="A840" t="str">
            <v>40102-0100</v>
          </cell>
          <cell r="B840" t="str">
            <v>Asphalt concrete pavement, gyratory mix, 9.5mm nominal maximum size aggregate, wedge and leveling course</v>
          </cell>
          <cell r="C840" t="str">
            <v>t</v>
          </cell>
          <cell r="D840" t="str">
            <v>ASPHALT CONCRETE PAVEMENT, GYRATORY MIX, 3/8-INCH NOMINAL MAXIMUM SIZE AGGREGATE, WEDGE AND LEVELING COURSE</v>
          </cell>
          <cell r="E840" t="str">
            <v>TON</v>
          </cell>
        </row>
        <row r="841">
          <cell r="A841" t="str">
            <v>40102-0500</v>
          </cell>
          <cell r="B841" t="str">
            <v>Asphalt concrete pavement, gyratory mix, 12.5mm nominal maximum size aggregate, wedge and leveling course</v>
          </cell>
          <cell r="C841" t="str">
            <v>t</v>
          </cell>
          <cell r="D841" t="str">
            <v>ASPHALT CONCRETE PAVEMENT, GYRATORY MIX, 1/2-INCH NOMINAL MAXIMUM SIZE AGGREGATE, WEDGE AND LEVELING COURSE</v>
          </cell>
          <cell r="E841" t="str">
            <v>TON</v>
          </cell>
        </row>
        <row r="842">
          <cell r="A842" t="str">
            <v>40102-0900</v>
          </cell>
          <cell r="B842" t="str">
            <v>Asphalt concrete pavement, gyratory mix, 19mm nominal maximum size aggregate, wedge and leveling course</v>
          </cell>
          <cell r="C842" t="str">
            <v>t</v>
          </cell>
          <cell r="D842" t="str">
            <v>ASPHALT CONCRETE PAVEMENT, GYRATORY MIX, 3/4-INCH NOMINAL MAXIMUM SIZE AGGREGATE, WEDGE AND LEVELING COURSE</v>
          </cell>
          <cell r="E842" t="str">
            <v>TON</v>
          </cell>
        </row>
        <row r="843">
          <cell r="A843" t="str">
            <v>40102-1300</v>
          </cell>
          <cell r="B843" t="str">
            <v>Asphalt concrete pavement, gyratory mix, 25mm nominal maximum size aggregate, wedge and leveling course</v>
          </cell>
          <cell r="C843" t="str">
            <v>t</v>
          </cell>
          <cell r="D843" t="str">
            <v>ASPHALT CONCRETE PAVEMENT, GYRATORY MIX, 1-INCH NOMINAL MAXIMUM SIZE AGGREGATE, WEDGE AND LEVELING COURSE</v>
          </cell>
          <cell r="E843" t="str">
            <v>TON</v>
          </cell>
        </row>
        <row r="844">
          <cell r="A844" t="str">
            <v>40102-5500</v>
          </cell>
          <cell r="B844" t="str">
            <v>Asphalt concrete pavement, gyratory mix, 12.5mm or 19mm nominal maximum size aggregate, wedge and leveling course</v>
          </cell>
          <cell r="C844" t="str">
            <v>t</v>
          </cell>
          <cell r="D844" t="str">
            <v>ASPHALT CONCRETE PAVEMENT, GYRATORY MIX, 1/2-INCH OR 3/4-INCH NOMINAL MAXIMUM SIZE AGGREGATE, WEDGE AND LEVELING COURSE</v>
          </cell>
          <cell r="E844" t="str">
            <v>TON</v>
          </cell>
        </row>
        <row r="845">
          <cell r="A845" t="str">
            <v>40105-1000</v>
          </cell>
          <cell r="B845" t="str">
            <v>Antistrip additive, type 1</v>
          </cell>
          <cell r="C845" t="str">
            <v>t</v>
          </cell>
          <cell r="D845" t="str">
            <v>ANTISTRIP ADDITIVE, TYPE 1</v>
          </cell>
          <cell r="E845" t="str">
            <v>TON</v>
          </cell>
        </row>
        <row r="846">
          <cell r="A846" t="str">
            <v>40105-2000</v>
          </cell>
          <cell r="B846" t="str">
            <v>Antistrip additive, type 2</v>
          </cell>
          <cell r="C846" t="str">
            <v>t</v>
          </cell>
          <cell r="D846" t="str">
            <v>ANTISTRIP ADDITIVE, TYPE 2</v>
          </cell>
          <cell r="E846" t="str">
            <v>TON</v>
          </cell>
        </row>
        <row r="847">
          <cell r="A847" t="str">
            <v>40105-3000</v>
          </cell>
          <cell r="B847" t="str">
            <v>Antistrip additive, type 3</v>
          </cell>
          <cell r="C847" t="str">
            <v>t</v>
          </cell>
          <cell r="D847" t="str">
            <v>ANTISTRIP ADDITIVE, TYPE 3</v>
          </cell>
          <cell r="E847" t="str">
            <v>TON</v>
          </cell>
        </row>
        <row r="848">
          <cell r="A848" t="str">
            <v>40106-0000</v>
          </cell>
          <cell r="B848" t="str">
            <v>Mineral filler</v>
          </cell>
          <cell r="C848" t="str">
            <v>t</v>
          </cell>
          <cell r="D848" t="str">
            <v>MINERAL FILLER</v>
          </cell>
          <cell r="E848" t="str">
            <v>TON</v>
          </cell>
        </row>
        <row r="849">
          <cell r="A849" t="str">
            <v>40199-0002</v>
          </cell>
          <cell r="B849" t="str">
            <v>Incentive, roughness</v>
          </cell>
          <cell r="C849" t="str">
            <v>LPSM</v>
          </cell>
          <cell r="D849" t="str">
            <v>INCENTIVE, ROUGHNESS</v>
          </cell>
          <cell r="E849" t="str">
            <v>LPSM</v>
          </cell>
        </row>
        <row r="850">
          <cell r="A850" t="str">
            <v>40201-0100</v>
          </cell>
          <cell r="B850" t="str">
            <v>Asphalt concrete pavement, marshall mix, class A</v>
          </cell>
          <cell r="C850" t="str">
            <v>t</v>
          </cell>
          <cell r="D850" t="str">
            <v>ASPHALT CONCRETE PAVEMENT, MARSHALL MIX, CLASS A</v>
          </cell>
          <cell r="E850" t="str">
            <v>TON</v>
          </cell>
        </row>
        <row r="851">
          <cell r="A851" t="str">
            <v>40201-0200</v>
          </cell>
          <cell r="B851" t="str">
            <v>Asphalt concrete pavement, marshall mix, class B</v>
          </cell>
          <cell r="C851" t="str">
            <v>t</v>
          </cell>
          <cell r="D851" t="str">
            <v>ASPHALT CONCRETE PAVEMENT, MARSHALL MIX, CLASS B</v>
          </cell>
          <cell r="E851" t="str">
            <v>TON</v>
          </cell>
        </row>
        <row r="852">
          <cell r="A852" t="str">
            <v>40201-0300</v>
          </cell>
          <cell r="B852" t="str">
            <v>Asphalt concrete pavement, marshall mix, class C</v>
          </cell>
          <cell r="C852" t="str">
            <v>t</v>
          </cell>
          <cell r="D852" t="str">
            <v>ASPHALT CONCRETE PAVEMENT, MARSHALL MIX, CLASS C</v>
          </cell>
          <cell r="E852" t="str">
            <v>TON</v>
          </cell>
        </row>
        <row r="853">
          <cell r="A853" t="str">
            <v>40201-2500</v>
          </cell>
          <cell r="B853" t="str">
            <v>Asphalt concrete pavement, hveem mix, class A</v>
          </cell>
          <cell r="C853" t="str">
            <v>t</v>
          </cell>
          <cell r="D853" t="str">
            <v>ASPHALT CONCRETE PAVEMENT, HVEEM MIX, CLASS A</v>
          </cell>
          <cell r="E853" t="str">
            <v>TON</v>
          </cell>
        </row>
        <row r="854">
          <cell r="A854" t="str">
            <v>40201-2600</v>
          </cell>
          <cell r="B854" t="str">
            <v>Asphalt concrete pavement, hveem mix, class B</v>
          </cell>
          <cell r="C854" t="str">
            <v>t</v>
          </cell>
          <cell r="D854" t="str">
            <v>ASPHALT CONCRETE PAVEMENT, HVEEM MIX, CLASS B</v>
          </cell>
          <cell r="E854" t="str">
            <v>TON</v>
          </cell>
        </row>
        <row r="855">
          <cell r="A855" t="str">
            <v>40201-2700</v>
          </cell>
          <cell r="B855" t="str">
            <v>Asphalt concrete pavement, hveem mix, class C</v>
          </cell>
          <cell r="C855" t="str">
            <v>t</v>
          </cell>
          <cell r="D855" t="str">
            <v>ASPHALT CONCRETE PAVEMENT, HVEEM MIX, CLASS C</v>
          </cell>
          <cell r="E855" t="str">
            <v>TON</v>
          </cell>
        </row>
        <row r="856">
          <cell r="A856" t="str">
            <v>40202-0100</v>
          </cell>
          <cell r="B856" t="str">
            <v>Asphalt concrete pavement, marshall mix, wedge and leveling course</v>
          </cell>
          <cell r="C856" t="str">
            <v>t</v>
          </cell>
          <cell r="D856" t="str">
            <v>ASPHALT CONCRETE PAVEMENT, MARSHALL MIX, WEDGE AND LEVELING COURSE</v>
          </cell>
          <cell r="E856" t="str">
            <v>TON</v>
          </cell>
        </row>
        <row r="857">
          <cell r="A857" t="str">
            <v>40202-2500</v>
          </cell>
          <cell r="B857" t="str">
            <v>Asphalt concrete pavement, hveem mix, wedge and leveling course</v>
          </cell>
          <cell r="C857" t="str">
            <v>t</v>
          </cell>
          <cell r="D857" t="str">
            <v>ASPHALT CONCRETE PAVEMENT, HVEEM MIX, WEDGE AND LEVELING COURSE</v>
          </cell>
          <cell r="E857" t="str">
            <v>TON</v>
          </cell>
        </row>
        <row r="858">
          <cell r="A858" t="str">
            <v>40205-1000</v>
          </cell>
          <cell r="B858" t="str">
            <v>Antistrip additive, type 1</v>
          </cell>
          <cell r="C858" t="str">
            <v>t</v>
          </cell>
          <cell r="D858" t="str">
            <v>ANTISTRIP ADDITIVE, TYPE 1</v>
          </cell>
          <cell r="E858" t="str">
            <v>TON</v>
          </cell>
        </row>
        <row r="859">
          <cell r="A859" t="str">
            <v>40205-2000</v>
          </cell>
          <cell r="B859" t="str">
            <v>Antistrip additive, type 2</v>
          </cell>
          <cell r="C859" t="str">
            <v>t</v>
          </cell>
          <cell r="D859" t="str">
            <v>ANTISTRIP ADDITIVE, TYPE 2</v>
          </cell>
          <cell r="E859" t="str">
            <v>TON</v>
          </cell>
        </row>
        <row r="860">
          <cell r="A860" t="str">
            <v>40205-3000</v>
          </cell>
          <cell r="B860" t="str">
            <v>Antistrip additive, type 3</v>
          </cell>
          <cell r="C860" t="str">
            <v>t</v>
          </cell>
          <cell r="D860" t="str">
            <v>ANTISTRIP ADDITIVE, TYPE 3</v>
          </cell>
          <cell r="E860" t="str">
            <v>TON</v>
          </cell>
        </row>
        <row r="861">
          <cell r="A861" t="str">
            <v>40206-0000</v>
          </cell>
          <cell r="B861" t="str">
            <v>Mineral filler</v>
          </cell>
          <cell r="C861" t="str">
            <v>t</v>
          </cell>
          <cell r="D861" t="str">
            <v>MINERAL FILLER</v>
          </cell>
          <cell r="E861" t="str">
            <v>TON</v>
          </cell>
        </row>
        <row r="862">
          <cell r="A862" t="str">
            <v>40299-0002</v>
          </cell>
          <cell r="B862" t="str">
            <v>Incentive, roughness</v>
          </cell>
          <cell r="C862" t="str">
            <v>LPSM</v>
          </cell>
          <cell r="D862" t="str">
            <v>INCENTIVE, ROUGHNESS</v>
          </cell>
          <cell r="E862" t="str">
            <v>LPSM</v>
          </cell>
        </row>
        <row r="863">
          <cell r="A863" t="str">
            <v>40301-0000</v>
          </cell>
          <cell r="B863" t="str">
            <v>Asphalt concrete pavement</v>
          </cell>
          <cell r="C863" t="str">
            <v>t</v>
          </cell>
          <cell r="D863" t="str">
            <v>ASPHALT CONCRETE PAVEMENT</v>
          </cell>
          <cell r="E863" t="str">
            <v>TON</v>
          </cell>
        </row>
        <row r="864">
          <cell r="A864" t="str">
            <v>40301-0100</v>
          </cell>
          <cell r="B864" t="str">
            <v>Asphalt concrete pavement, type 1</v>
          </cell>
          <cell r="C864" t="str">
            <v>t</v>
          </cell>
          <cell r="D864" t="str">
            <v>ASPHALT CONCRETE PAVEMENT, TYPE 1</v>
          </cell>
          <cell r="E864" t="str">
            <v>TON</v>
          </cell>
        </row>
        <row r="865">
          <cell r="A865" t="str">
            <v>40301-0200</v>
          </cell>
          <cell r="B865" t="str">
            <v>Asphalt concrete pavement, type 2</v>
          </cell>
          <cell r="C865" t="str">
            <v>t</v>
          </cell>
          <cell r="D865" t="str">
            <v>ASPHALT CONCRETE PAVEMENT, TYPE 2</v>
          </cell>
          <cell r="E865" t="str">
            <v>TON</v>
          </cell>
        </row>
        <row r="866">
          <cell r="A866" t="str">
            <v>40302-0000</v>
          </cell>
          <cell r="B866" t="str">
            <v>Asphalt concrete pavement</v>
          </cell>
          <cell r="C866" t="str">
            <v>m2</v>
          </cell>
          <cell r="D866" t="str">
            <v>ASPHALT CONCRETE PAVEMENT</v>
          </cell>
          <cell r="E866" t="str">
            <v>SQYD</v>
          </cell>
        </row>
        <row r="867">
          <cell r="A867" t="str">
            <v>40302-0100</v>
          </cell>
          <cell r="B867" t="str">
            <v>Asphalt concrete pavement, type 1</v>
          </cell>
          <cell r="C867" t="str">
            <v>m2</v>
          </cell>
          <cell r="D867" t="str">
            <v>ASPHALT CONCRETE PAVEMENT, TYPE 1</v>
          </cell>
          <cell r="E867" t="str">
            <v>SQYD</v>
          </cell>
        </row>
        <row r="868">
          <cell r="A868" t="str">
            <v>40302-0200</v>
          </cell>
          <cell r="B868" t="str">
            <v>Asphalt concrete pavement, type 2</v>
          </cell>
          <cell r="C868" t="str">
            <v>m2</v>
          </cell>
          <cell r="D868" t="str">
            <v>ASPHALT CONCRETE PAVEMENT, TYPE 2</v>
          </cell>
          <cell r="E868" t="str">
            <v>SQYD</v>
          </cell>
        </row>
        <row r="869">
          <cell r="A869" t="str">
            <v>40303-0100</v>
          </cell>
          <cell r="B869" t="str">
            <v>Asphalt concrete pavement, type 1, wedge and leveling course</v>
          </cell>
          <cell r="C869" t="str">
            <v>t</v>
          </cell>
          <cell r="D869" t="str">
            <v>ASPHALT CONCRETE PAVEMENT, TYPE 1, WEDGE AND LEVELING COURSE</v>
          </cell>
          <cell r="E869" t="str">
            <v>TON</v>
          </cell>
        </row>
        <row r="870">
          <cell r="A870" t="str">
            <v>40303-0200</v>
          </cell>
          <cell r="B870" t="str">
            <v>Asphalt concrete pavement, type 2, wedge and leveling course</v>
          </cell>
          <cell r="C870" t="str">
            <v>t</v>
          </cell>
          <cell r="D870" t="str">
            <v>ASPHALT CONCRETE PAVEMENT, TYPE 2, WEDGE AND LEVELING COURSE</v>
          </cell>
          <cell r="E870" t="str">
            <v>TON</v>
          </cell>
        </row>
        <row r="871">
          <cell r="A871" t="str">
            <v>40399-0002</v>
          </cell>
          <cell r="B871" t="str">
            <v>Incentive, roughness</v>
          </cell>
          <cell r="C871" t="str">
            <v>LPSM</v>
          </cell>
          <cell r="D871" t="str">
            <v>INCENTIVE, ROUGHNESS</v>
          </cell>
          <cell r="E871" t="str">
            <v>LPSM</v>
          </cell>
        </row>
        <row r="872">
          <cell r="A872" t="str">
            <v>40501-0100</v>
          </cell>
          <cell r="B872" t="str">
            <v>Open-graded asphalt friction course, grading A or B</v>
          </cell>
          <cell r="C872" t="str">
            <v>t</v>
          </cell>
          <cell r="D872" t="str">
            <v>OPEN-GRADED ASPHALT FRICTION COURSE, GRADING A OR B</v>
          </cell>
          <cell r="E872" t="str">
            <v>TON</v>
          </cell>
        </row>
        <row r="873">
          <cell r="A873" t="str">
            <v>40504-0000</v>
          </cell>
          <cell r="B873" t="str">
            <v>Asphalt binder</v>
          </cell>
          <cell r="C873" t="str">
            <v>t</v>
          </cell>
          <cell r="D873" t="str">
            <v>ASPHALT BINDER</v>
          </cell>
          <cell r="E873" t="str">
            <v>TON</v>
          </cell>
        </row>
        <row r="874">
          <cell r="A874" t="str">
            <v>40505-1000</v>
          </cell>
          <cell r="B874" t="str">
            <v>Antistrip additive, type 1</v>
          </cell>
          <cell r="C874" t="str">
            <v>t</v>
          </cell>
          <cell r="D874" t="str">
            <v>ANTISTRIP ADDITIVE, TYPE 1</v>
          </cell>
          <cell r="E874" t="str">
            <v>TON</v>
          </cell>
        </row>
        <row r="875">
          <cell r="A875" t="str">
            <v>40505-2000</v>
          </cell>
          <cell r="B875" t="str">
            <v>Antistrip additive, type 2</v>
          </cell>
          <cell r="C875" t="str">
            <v>t</v>
          </cell>
          <cell r="D875" t="str">
            <v>ANTISTRIP ADDITIVE, TYPE 2</v>
          </cell>
          <cell r="E875" t="str">
            <v>TON</v>
          </cell>
        </row>
        <row r="876">
          <cell r="A876" t="str">
            <v>40505-3000</v>
          </cell>
          <cell r="B876" t="str">
            <v>Antistrip additive, type 3</v>
          </cell>
          <cell r="C876" t="str">
            <v>t</v>
          </cell>
          <cell r="D876" t="str">
            <v>ANTISTRIP ADDITIVE, TYPE 3</v>
          </cell>
          <cell r="E876" t="str">
            <v>TON</v>
          </cell>
        </row>
        <row r="877">
          <cell r="A877" t="str">
            <v>40506-0000</v>
          </cell>
          <cell r="B877" t="str">
            <v>Mineral filler</v>
          </cell>
          <cell r="C877" t="str">
            <v>t</v>
          </cell>
          <cell r="D877" t="str">
            <v>MINERAL FILLER</v>
          </cell>
          <cell r="E877" t="str">
            <v>TON</v>
          </cell>
        </row>
        <row r="878">
          <cell r="A878" t="str">
            <v>40601-0000</v>
          </cell>
          <cell r="B878" t="str">
            <v>Fog seal</v>
          </cell>
          <cell r="C878" t="str">
            <v>t</v>
          </cell>
          <cell r="D878" t="str">
            <v>FOG SEAL</v>
          </cell>
          <cell r="E878" t="str">
            <v>TON</v>
          </cell>
        </row>
        <row r="879">
          <cell r="A879" t="str">
            <v>40602-0000</v>
          </cell>
          <cell r="B879" t="str">
            <v>Fog seal</v>
          </cell>
          <cell r="C879" t="str">
            <v>m2</v>
          </cell>
          <cell r="D879" t="str">
            <v>FOG SEAL</v>
          </cell>
          <cell r="E879" t="str">
            <v>SQYD</v>
          </cell>
        </row>
        <row r="880">
          <cell r="A880" t="str">
            <v>40605-0000</v>
          </cell>
          <cell r="B880" t="str">
            <v>Blotter</v>
          </cell>
          <cell r="C880" t="str">
            <v>t</v>
          </cell>
          <cell r="D880" t="str">
            <v>BLOTTER</v>
          </cell>
          <cell r="E880" t="str">
            <v>TON</v>
          </cell>
        </row>
        <row r="881">
          <cell r="A881" t="str">
            <v>40606-0000</v>
          </cell>
          <cell r="B881" t="str">
            <v>Blotter</v>
          </cell>
          <cell r="C881" t="str">
            <v>m2</v>
          </cell>
          <cell r="D881" t="str">
            <v>BLOTTER</v>
          </cell>
          <cell r="E881" t="str">
            <v>SQYD</v>
          </cell>
        </row>
        <row r="882">
          <cell r="A882" t="str">
            <v>40701-0100</v>
          </cell>
          <cell r="B882" t="str">
            <v>Chip seal, type 1A</v>
          </cell>
          <cell r="C882" t="str">
            <v>t</v>
          </cell>
          <cell r="D882" t="str">
            <v>CHIP SEAL, TYPE 1A</v>
          </cell>
          <cell r="E882" t="str">
            <v>TON</v>
          </cell>
        </row>
        <row r="883">
          <cell r="A883" t="str">
            <v>40701-0200</v>
          </cell>
          <cell r="B883" t="str">
            <v>Chip seal, type 1B</v>
          </cell>
          <cell r="C883" t="str">
            <v>t</v>
          </cell>
          <cell r="D883" t="str">
            <v>CHIP SEAL, TYPE 1B</v>
          </cell>
          <cell r="E883" t="str">
            <v>TON</v>
          </cell>
        </row>
        <row r="884">
          <cell r="A884" t="str">
            <v>40701-0300</v>
          </cell>
          <cell r="B884" t="str">
            <v>Chip seal, type 1C</v>
          </cell>
          <cell r="C884" t="str">
            <v>t</v>
          </cell>
          <cell r="D884" t="str">
            <v>CHIP SEAL, TYPE 1C</v>
          </cell>
          <cell r="E884" t="str">
            <v>TON</v>
          </cell>
        </row>
        <row r="885">
          <cell r="A885" t="str">
            <v>40701-0400</v>
          </cell>
          <cell r="B885" t="str">
            <v>Chip seal, type 1D</v>
          </cell>
          <cell r="C885" t="str">
            <v>t</v>
          </cell>
          <cell r="D885" t="str">
            <v>CHIP SEAL, TYPE 1D</v>
          </cell>
          <cell r="E885" t="str">
            <v>TON</v>
          </cell>
        </row>
        <row r="886">
          <cell r="A886" t="str">
            <v>40701-1100</v>
          </cell>
          <cell r="B886" t="str">
            <v>Chip seal, type 2A, grading A</v>
          </cell>
          <cell r="C886" t="str">
            <v>t</v>
          </cell>
          <cell r="D886" t="str">
            <v>CHIP SEAL, TYPE 2A, GRADING A</v>
          </cell>
          <cell r="E886" t="str">
            <v>TON</v>
          </cell>
        </row>
        <row r="887">
          <cell r="A887" t="str">
            <v>40701-1200</v>
          </cell>
          <cell r="B887" t="str">
            <v>Chip seal, type 2A, grading C</v>
          </cell>
          <cell r="C887" t="str">
            <v>t</v>
          </cell>
          <cell r="D887" t="str">
            <v>CHIP SEAL, TYPE 2A, GRADING C</v>
          </cell>
          <cell r="E887" t="str">
            <v>TON</v>
          </cell>
        </row>
        <row r="888">
          <cell r="A888" t="str">
            <v>40701-1300</v>
          </cell>
          <cell r="B888" t="str">
            <v>Chip seal, type 2B, grading B</v>
          </cell>
          <cell r="C888" t="str">
            <v>t</v>
          </cell>
          <cell r="D888" t="str">
            <v>CHIP SEAL, TYPE 2B, GRADING B</v>
          </cell>
          <cell r="E888" t="str">
            <v>TON</v>
          </cell>
        </row>
        <row r="889">
          <cell r="A889" t="str">
            <v>40701-1400</v>
          </cell>
          <cell r="B889" t="str">
            <v>Chip seal, type 2B, grading C</v>
          </cell>
          <cell r="C889" t="str">
            <v>t</v>
          </cell>
          <cell r="D889" t="str">
            <v>CHIP SEAL, TYPE 2B, GRADING C</v>
          </cell>
          <cell r="E889" t="str">
            <v>TON</v>
          </cell>
        </row>
        <row r="890">
          <cell r="A890" t="str">
            <v>40701-1500</v>
          </cell>
          <cell r="B890" t="str">
            <v>Chip seal, type 2C, grading C</v>
          </cell>
          <cell r="C890" t="str">
            <v>t</v>
          </cell>
          <cell r="D890" t="str">
            <v>CHIP SEAL, TYPE 2C, GRADING C</v>
          </cell>
          <cell r="E890" t="str">
            <v>TON</v>
          </cell>
        </row>
        <row r="891">
          <cell r="A891" t="str">
            <v>40701-1600</v>
          </cell>
          <cell r="B891" t="str">
            <v>Chip seal, type 2C, grading D</v>
          </cell>
          <cell r="C891" t="str">
            <v>t</v>
          </cell>
          <cell r="D891" t="str">
            <v>CHIP SEAL, TYPE 2C, GRADING D</v>
          </cell>
          <cell r="E891" t="str">
            <v>TON</v>
          </cell>
        </row>
        <row r="892">
          <cell r="A892" t="str">
            <v>40702-0100</v>
          </cell>
          <cell r="B892" t="str">
            <v>Chip seal, type 1A</v>
          </cell>
          <cell r="C892" t="str">
            <v>m2</v>
          </cell>
          <cell r="D892" t="str">
            <v>CHIP SEAL, TYPE 1A</v>
          </cell>
          <cell r="E892" t="str">
            <v>SQYD</v>
          </cell>
        </row>
        <row r="893">
          <cell r="A893" t="str">
            <v>40702-0200</v>
          </cell>
          <cell r="B893" t="str">
            <v>Chip seal, type 1B</v>
          </cell>
          <cell r="C893" t="str">
            <v>m2</v>
          </cell>
          <cell r="D893" t="str">
            <v>CHIP SEAL, TYPE 1B</v>
          </cell>
          <cell r="E893" t="str">
            <v>SQYD</v>
          </cell>
        </row>
        <row r="894">
          <cell r="A894" t="str">
            <v>40702-0300</v>
          </cell>
          <cell r="B894" t="str">
            <v>Chip seal, type 1C</v>
          </cell>
          <cell r="C894" t="str">
            <v>m2</v>
          </cell>
          <cell r="D894" t="str">
            <v>CHIP SEAL, TYPE 1C</v>
          </cell>
          <cell r="E894" t="str">
            <v>SQYD</v>
          </cell>
        </row>
        <row r="895">
          <cell r="A895" t="str">
            <v>40702-0400</v>
          </cell>
          <cell r="B895" t="str">
            <v>Chip seal, type 1D</v>
          </cell>
          <cell r="C895" t="str">
            <v>m2</v>
          </cell>
          <cell r="D895" t="str">
            <v>CHIP SEAL, TYPE 1D</v>
          </cell>
          <cell r="E895" t="str">
            <v>SQYD</v>
          </cell>
        </row>
        <row r="896">
          <cell r="A896" t="str">
            <v>40702-1100</v>
          </cell>
          <cell r="B896" t="str">
            <v>Chip seal, type 2A</v>
          </cell>
          <cell r="C896" t="str">
            <v>m2</v>
          </cell>
          <cell r="D896" t="str">
            <v>CHIP SEAL, TYPE 2A</v>
          </cell>
          <cell r="E896" t="str">
            <v>SQYD</v>
          </cell>
        </row>
        <row r="897">
          <cell r="A897" t="str">
            <v>40702-1200</v>
          </cell>
          <cell r="B897" t="str">
            <v>Chip seal, type 2B</v>
          </cell>
          <cell r="C897" t="str">
            <v>m2</v>
          </cell>
          <cell r="D897" t="str">
            <v>CHIP SEAL, TYPE 2B</v>
          </cell>
          <cell r="E897" t="str">
            <v>SQYD</v>
          </cell>
        </row>
        <row r="898">
          <cell r="A898" t="str">
            <v>40702-1300</v>
          </cell>
          <cell r="B898" t="str">
            <v>Chip seal, type 2C</v>
          </cell>
          <cell r="C898" t="str">
            <v>m2</v>
          </cell>
          <cell r="D898" t="str">
            <v>CHIP SEAL, TYPE 2C</v>
          </cell>
          <cell r="E898" t="str">
            <v>SQYD</v>
          </cell>
        </row>
        <row r="899">
          <cell r="A899" t="str">
            <v>40710-0000</v>
          </cell>
          <cell r="B899" t="str">
            <v>Asphalt binder</v>
          </cell>
          <cell r="C899" t="str">
            <v>t</v>
          </cell>
          <cell r="D899" t="str">
            <v>ASPHALT BINDER</v>
          </cell>
          <cell r="E899" t="str">
            <v>TON</v>
          </cell>
        </row>
        <row r="900">
          <cell r="A900" t="str">
            <v>40711-0000</v>
          </cell>
          <cell r="B900" t="str">
            <v>Emulsified asphalt</v>
          </cell>
          <cell r="C900" t="str">
            <v>t</v>
          </cell>
          <cell r="D900" t="str">
            <v>EMULSIFIED ASPHALT</v>
          </cell>
          <cell r="E900" t="str">
            <v>TON</v>
          </cell>
        </row>
        <row r="901">
          <cell r="A901" t="str">
            <v>40712-0000</v>
          </cell>
          <cell r="B901" t="str">
            <v>Blotter</v>
          </cell>
          <cell r="C901" t="str">
            <v>t</v>
          </cell>
          <cell r="D901" t="str">
            <v>BLOTTER</v>
          </cell>
          <cell r="E901" t="str">
            <v>TON</v>
          </cell>
        </row>
        <row r="902">
          <cell r="A902" t="str">
            <v>40713-0000</v>
          </cell>
          <cell r="B902" t="str">
            <v>Blotter</v>
          </cell>
          <cell r="C902" t="str">
            <v>m2</v>
          </cell>
          <cell r="D902" t="str">
            <v>BLOTTER</v>
          </cell>
          <cell r="E902" t="str">
            <v>SQYD</v>
          </cell>
        </row>
        <row r="903">
          <cell r="A903" t="str">
            <v>40801-0000</v>
          </cell>
          <cell r="B903" t="str">
            <v>Cold recycled asphalt base course</v>
          </cell>
          <cell r="C903" t="str">
            <v>t</v>
          </cell>
          <cell r="D903" t="str">
            <v>COLD RECYCLED ASPHALT BASE COURSE</v>
          </cell>
          <cell r="E903" t="str">
            <v>TON</v>
          </cell>
        </row>
        <row r="904">
          <cell r="A904" t="str">
            <v>40802-0100</v>
          </cell>
          <cell r="B904" t="str">
            <v>Cold recycled asphalt base course, 50mm depth</v>
          </cell>
          <cell r="C904" t="str">
            <v>m2</v>
          </cell>
          <cell r="D904" t="str">
            <v>COLD RECYCLED ASPHALT BASE COURSE, 2-INCH DEPTH</v>
          </cell>
          <cell r="E904" t="str">
            <v>SQYD</v>
          </cell>
        </row>
        <row r="905">
          <cell r="A905" t="str">
            <v>40802-0200</v>
          </cell>
          <cell r="B905" t="str">
            <v>Cold recycled asphalt base course, 75mm depth</v>
          </cell>
          <cell r="C905" t="str">
            <v>m2</v>
          </cell>
          <cell r="D905" t="str">
            <v>COLD RECYCLED ASPHALT BASE COURSE, 3-INCH DEPTH</v>
          </cell>
          <cell r="E905" t="str">
            <v>SQYD</v>
          </cell>
        </row>
        <row r="906">
          <cell r="A906" t="str">
            <v>40802-0300</v>
          </cell>
          <cell r="B906" t="str">
            <v>Cold recycled asphalt base course, 100mm depth</v>
          </cell>
          <cell r="C906" t="str">
            <v>m2</v>
          </cell>
          <cell r="D906" t="str">
            <v>COLD RECYCLED ASPHALT BASE COURSE, 4-INCH DEPTH</v>
          </cell>
          <cell r="E906" t="str">
            <v>SQYD</v>
          </cell>
        </row>
        <row r="907">
          <cell r="A907" t="str">
            <v>40802-0400</v>
          </cell>
          <cell r="B907" t="str">
            <v>Cold recycled asphalt base course, 125mm depth</v>
          </cell>
          <cell r="C907" t="str">
            <v>m2</v>
          </cell>
          <cell r="D907" t="str">
            <v>COLD RECYCLED ASPHALT BASE COURSE, 5-INCH DEPTH</v>
          </cell>
          <cell r="E907" t="str">
            <v>SQYD</v>
          </cell>
        </row>
        <row r="908">
          <cell r="A908" t="str">
            <v>40802-0500</v>
          </cell>
          <cell r="B908" t="str">
            <v>Cold recycled asphalt base course, 150mm depth</v>
          </cell>
          <cell r="C908" t="str">
            <v>m2</v>
          </cell>
          <cell r="D908" t="str">
            <v>COLD RECYCLED ASPHALT BASE COURSE, 6-INCH DEPTH</v>
          </cell>
          <cell r="E908" t="str">
            <v>SQYD</v>
          </cell>
        </row>
        <row r="909">
          <cell r="A909" t="str">
            <v>40802-0600</v>
          </cell>
          <cell r="B909" t="str">
            <v>Cold recycled asphalt base course, 175mm depth</v>
          </cell>
          <cell r="C909" t="str">
            <v>m2</v>
          </cell>
          <cell r="D909" t="str">
            <v>COLD RECYCLED ASPHALT BASE COURSE, 7-INCH DEPTH</v>
          </cell>
          <cell r="E909" t="str">
            <v>SQYD</v>
          </cell>
        </row>
        <row r="910">
          <cell r="A910" t="str">
            <v>40802-0700</v>
          </cell>
          <cell r="B910" t="str">
            <v>Cold recycled asphalt base course, 200mm depth</v>
          </cell>
          <cell r="C910" t="str">
            <v>m2</v>
          </cell>
          <cell r="D910" t="str">
            <v>COLD RECYCLED ASPHALT BASE COURSE, 8-INCH DEPTH</v>
          </cell>
          <cell r="E910" t="str">
            <v>SQYD</v>
          </cell>
        </row>
        <row r="911">
          <cell r="A911" t="str">
            <v>40802-0800</v>
          </cell>
          <cell r="B911" t="str">
            <v>Cold recycled asphalt base course, 250mm depth</v>
          </cell>
          <cell r="C911" t="str">
            <v>m2</v>
          </cell>
          <cell r="D911" t="str">
            <v>COLD RECYCLED ASPHALT BASE COURSE, 10-INCH DEPTH</v>
          </cell>
          <cell r="E911" t="str">
            <v>SQYD</v>
          </cell>
        </row>
        <row r="912">
          <cell r="A912" t="str">
            <v>40805-0000</v>
          </cell>
          <cell r="B912" t="str">
            <v>Emulsified asphalt</v>
          </cell>
          <cell r="C912" t="str">
            <v>t</v>
          </cell>
          <cell r="D912" t="str">
            <v>EMULSIFIED ASPHALT</v>
          </cell>
          <cell r="E912" t="str">
            <v>TON</v>
          </cell>
        </row>
        <row r="913">
          <cell r="A913" t="str">
            <v>40806-0000</v>
          </cell>
          <cell r="B913" t="str">
            <v>Cement</v>
          </cell>
          <cell r="C913" t="str">
            <v>t</v>
          </cell>
          <cell r="D913" t="str">
            <v>CEMENT</v>
          </cell>
          <cell r="E913" t="str">
            <v>TON</v>
          </cell>
        </row>
        <row r="914">
          <cell r="A914" t="str">
            <v>40807-0000</v>
          </cell>
          <cell r="B914" t="str">
            <v>Lime</v>
          </cell>
          <cell r="C914" t="str">
            <v>t</v>
          </cell>
          <cell r="D914" t="str">
            <v>LIME</v>
          </cell>
          <cell r="E914" t="str">
            <v>TON</v>
          </cell>
        </row>
        <row r="915">
          <cell r="A915" t="str">
            <v>40901-1000</v>
          </cell>
          <cell r="B915" t="str">
            <v>Micro surfacing, type 1</v>
          </cell>
          <cell r="C915" t="str">
            <v>m2</v>
          </cell>
          <cell r="D915" t="str">
            <v>MICRO SURFACING, TYPE 1</v>
          </cell>
          <cell r="E915" t="str">
            <v>SQYD</v>
          </cell>
        </row>
        <row r="916">
          <cell r="A916" t="str">
            <v>40901-2000</v>
          </cell>
          <cell r="B916" t="str">
            <v>Micro surfacing, type 2</v>
          </cell>
          <cell r="C916" t="str">
            <v>m2</v>
          </cell>
          <cell r="D916" t="str">
            <v>MICRO SURFACING, TYPE 2</v>
          </cell>
          <cell r="E916" t="str">
            <v>SQYD</v>
          </cell>
        </row>
        <row r="917">
          <cell r="A917" t="str">
            <v>40901-3000</v>
          </cell>
          <cell r="B917" t="str">
            <v>Micro surfacing, type 3</v>
          </cell>
          <cell r="C917" t="str">
            <v>m2</v>
          </cell>
          <cell r="D917" t="str">
            <v>MICRO SURFACING, TYPE 3</v>
          </cell>
          <cell r="E917" t="str">
            <v>SQYD</v>
          </cell>
        </row>
        <row r="918">
          <cell r="A918" t="str">
            <v>40902-1000</v>
          </cell>
          <cell r="B918" t="str">
            <v>Micro surfacing, type 1</v>
          </cell>
          <cell r="C918" t="str">
            <v>t</v>
          </cell>
          <cell r="D918" t="str">
            <v>MICRO SURFACING, TYPE 1</v>
          </cell>
          <cell r="E918" t="str">
            <v>TON</v>
          </cell>
        </row>
        <row r="919">
          <cell r="A919" t="str">
            <v>40902-2000</v>
          </cell>
          <cell r="B919" t="str">
            <v>Micro surfacing, type 2</v>
          </cell>
          <cell r="C919" t="str">
            <v>t</v>
          </cell>
          <cell r="D919" t="str">
            <v>MICRO SURFACING, TYPE 2</v>
          </cell>
          <cell r="E919" t="str">
            <v>TON</v>
          </cell>
        </row>
        <row r="920">
          <cell r="A920" t="str">
            <v>40902-3000</v>
          </cell>
          <cell r="B920" t="str">
            <v>Micro surfacing, type 3</v>
          </cell>
          <cell r="C920" t="str">
            <v>t</v>
          </cell>
          <cell r="D920" t="str">
            <v>MICRO SURFACING, TYPE 3</v>
          </cell>
          <cell r="E920" t="str">
            <v>TON</v>
          </cell>
        </row>
        <row r="921">
          <cell r="A921" t="str">
            <v>41001-1000</v>
          </cell>
          <cell r="B921" t="str">
            <v>Slurry seal, type 1</v>
          </cell>
          <cell r="C921" t="str">
            <v>m2</v>
          </cell>
          <cell r="D921" t="str">
            <v>SLURRY SEAL, TYPE 1</v>
          </cell>
          <cell r="E921" t="str">
            <v>SQYD</v>
          </cell>
        </row>
        <row r="922">
          <cell r="A922" t="str">
            <v>41001-2000</v>
          </cell>
          <cell r="B922" t="str">
            <v>Slurry seal, type 2</v>
          </cell>
          <cell r="C922" t="str">
            <v>m2</v>
          </cell>
          <cell r="D922" t="str">
            <v>SLURRY SEAL, TYPE 2</v>
          </cell>
          <cell r="E922" t="str">
            <v>SQYD</v>
          </cell>
        </row>
        <row r="923">
          <cell r="A923" t="str">
            <v>41001-3000</v>
          </cell>
          <cell r="B923" t="str">
            <v>Slurry seal, type 3</v>
          </cell>
          <cell r="C923" t="str">
            <v>m2</v>
          </cell>
          <cell r="D923" t="str">
            <v>SLURRY SEAL, TYPE 3</v>
          </cell>
          <cell r="E923" t="str">
            <v>SQYD</v>
          </cell>
        </row>
        <row r="924">
          <cell r="A924" t="str">
            <v>41101-0000</v>
          </cell>
          <cell r="B924" t="str">
            <v>Prime coat</v>
          </cell>
          <cell r="C924" t="str">
            <v>t</v>
          </cell>
          <cell r="D924" t="str">
            <v>PRIME COAT</v>
          </cell>
          <cell r="E924" t="str">
            <v>TON</v>
          </cell>
        </row>
        <row r="925">
          <cell r="A925" t="str">
            <v>41101-1000</v>
          </cell>
          <cell r="B925" t="str">
            <v>Prime coat, method 1</v>
          </cell>
          <cell r="C925" t="str">
            <v>t</v>
          </cell>
          <cell r="D925" t="str">
            <v>PRIME COAT, METHOD 1</v>
          </cell>
          <cell r="E925" t="str">
            <v>TON</v>
          </cell>
        </row>
        <row r="926">
          <cell r="A926" t="str">
            <v>41101-2000</v>
          </cell>
          <cell r="B926" t="str">
            <v>Prime coat, method 2</v>
          </cell>
          <cell r="C926" t="str">
            <v>t</v>
          </cell>
          <cell r="D926" t="str">
            <v>PRIME COAT, METHOD 2</v>
          </cell>
          <cell r="E926" t="str">
            <v>TON</v>
          </cell>
        </row>
        <row r="927">
          <cell r="A927" t="str">
            <v>41101-3000</v>
          </cell>
          <cell r="B927" t="str">
            <v>Prime coat, method 3</v>
          </cell>
          <cell r="C927" t="str">
            <v>t</v>
          </cell>
          <cell r="D927" t="str">
            <v>PRIME COAT, METHOD 3</v>
          </cell>
          <cell r="E927" t="str">
            <v>TON</v>
          </cell>
        </row>
        <row r="928">
          <cell r="A928" t="str">
            <v>41102-0000</v>
          </cell>
          <cell r="B928" t="str">
            <v>Prime coat</v>
          </cell>
          <cell r="C928" t="str">
            <v>m2</v>
          </cell>
          <cell r="D928" t="str">
            <v>PRIME COAT</v>
          </cell>
          <cell r="E928" t="str">
            <v>SQYD</v>
          </cell>
        </row>
        <row r="929">
          <cell r="A929" t="str">
            <v>41102-1000</v>
          </cell>
          <cell r="B929" t="str">
            <v>Prime coat, method 1</v>
          </cell>
          <cell r="C929" t="str">
            <v>m2</v>
          </cell>
          <cell r="D929" t="str">
            <v>PRIME COAT, METHOD 1</v>
          </cell>
          <cell r="E929" t="str">
            <v>SQYD</v>
          </cell>
        </row>
        <row r="930">
          <cell r="A930" t="str">
            <v>41102-2000</v>
          </cell>
          <cell r="B930" t="str">
            <v>Prime coat, method 2</v>
          </cell>
          <cell r="C930" t="str">
            <v>m2</v>
          </cell>
          <cell r="D930" t="str">
            <v>PRIME COAT, METHOD 2</v>
          </cell>
          <cell r="E930" t="str">
            <v>SQYD</v>
          </cell>
        </row>
        <row r="931">
          <cell r="A931" t="str">
            <v>41102-3000</v>
          </cell>
          <cell r="B931" t="str">
            <v>Prime coat, method 3</v>
          </cell>
          <cell r="C931" t="str">
            <v>m2</v>
          </cell>
          <cell r="D931" t="str">
            <v>PRIME COAT, METHOD 3</v>
          </cell>
          <cell r="E931" t="str">
            <v>SQYD</v>
          </cell>
        </row>
        <row r="932">
          <cell r="A932" t="str">
            <v>41105-0000</v>
          </cell>
          <cell r="B932" t="str">
            <v>Blotter</v>
          </cell>
          <cell r="C932" t="str">
            <v>t</v>
          </cell>
          <cell r="D932" t="str">
            <v>BLOTTER</v>
          </cell>
          <cell r="E932" t="str">
            <v>TON</v>
          </cell>
        </row>
        <row r="933">
          <cell r="A933" t="str">
            <v>41106-0000</v>
          </cell>
          <cell r="B933" t="str">
            <v>Crushed aggregate</v>
          </cell>
          <cell r="C933" t="str">
            <v>t</v>
          </cell>
          <cell r="D933" t="str">
            <v>CRUSHED AGGREGATE</v>
          </cell>
          <cell r="E933" t="str">
            <v>TON</v>
          </cell>
        </row>
        <row r="934">
          <cell r="A934" t="str">
            <v>41201-0000</v>
          </cell>
          <cell r="B934" t="str">
            <v>Tack coat</v>
          </cell>
          <cell r="C934" t="str">
            <v>t</v>
          </cell>
          <cell r="D934" t="str">
            <v>TACK COAT</v>
          </cell>
          <cell r="E934" t="str">
            <v>TON</v>
          </cell>
        </row>
        <row r="935">
          <cell r="A935" t="str">
            <v>41202-0000</v>
          </cell>
          <cell r="B935" t="str">
            <v>Tack coat</v>
          </cell>
          <cell r="C935" t="str">
            <v>l</v>
          </cell>
          <cell r="D935" t="str">
            <v>TACK COAT</v>
          </cell>
          <cell r="E935" t="str">
            <v>GAL</v>
          </cell>
        </row>
        <row r="936">
          <cell r="A936" t="str">
            <v>41301-0000</v>
          </cell>
          <cell r="B936" t="str">
            <v>Asphalt pavement milling</v>
          </cell>
          <cell r="C936" t="str">
            <v>m2</v>
          </cell>
          <cell r="D936" t="str">
            <v>ASPHALT PAVEMENT MILLING</v>
          </cell>
          <cell r="E936" t="str">
            <v>SQYD</v>
          </cell>
        </row>
        <row r="937">
          <cell r="A937" t="str">
            <v>41301-0100</v>
          </cell>
          <cell r="B937" t="str">
            <v>Asphalt pavement milling, 20mm depth</v>
          </cell>
          <cell r="C937" t="str">
            <v>m2</v>
          </cell>
          <cell r="D937" t="str">
            <v>ASPHALT PAVEMENT MILLING, 3/4-INCH DEPTH</v>
          </cell>
          <cell r="E937" t="str">
            <v>SQYD</v>
          </cell>
        </row>
        <row r="938">
          <cell r="A938" t="str">
            <v>41301-0200</v>
          </cell>
          <cell r="B938" t="str">
            <v>Asphalt pavement milling, 25mm depth</v>
          </cell>
          <cell r="C938" t="str">
            <v>m2</v>
          </cell>
          <cell r="D938" t="str">
            <v>ASPHALT PAVEMENT MILLING, 1-INCH DEPTH</v>
          </cell>
          <cell r="E938" t="str">
            <v>SQYD</v>
          </cell>
        </row>
        <row r="939">
          <cell r="A939" t="str">
            <v>41301-0400</v>
          </cell>
          <cell r="B939" t="str">
            <v>Asphalt pavement milling, 40mm depth</v>
          </cell>
          <cell r="C939" t="str">
            <v>m2</v>
          </cell>
          <cell r="D939" t="str">
            <v>ASPHALT PAVEMENT MILLING, 1 1/2-INCH DEPTH</v>
          </cell>
          <cell r="E939" t="str">
            <v>SQYD</v>
          </cell>
        </row>
        <row r="940">
          <cell r="A940" t="str">
            <v>41301-0600</v>
          </cell>
          <cell r="B940" t="str">
            <v>Asphalt pavement milling, 50mm depth</v>
          </cell>
          <cell r="C940" t="str">
            <v>m2</v>
          </cell>
          <cell r="D940" t="str">
            <v>ASPHALT PAVEMENT MILLING, 2-INCH DEPTH</v>
          </cell>
          <cell r="E940" t="str">
            <v>SQYD</v>
          </cell>
        </row>
        <row r="941">
          <cell r="A941" t="str">
            <v>41301-0700</v>
          </cell>
          <cell r="B941" t="str">
            <v>Asphalt pavement milling, 65mm depth</v>
          </cell>
          <cell r="C941" t="str">
            <v>m2</v>
          </cell>
          <cell r="D941" t="str">
            <v>ASPHALT PAVEMENT MILLING, 2 1/2-INCH DEPTH</v>
          </cell>
          <cell r="E941" t="str">
            <v>SQYD</v>
          </cell>
        </row>
        <row r="942">
          <cell r="A942" t="str">
            <v>41301-0800</v>
          </cell>
          <cell r="B942" t="str">
            <v>Asphalt pavement milling, 75mm depth</v>
          </cell>
          <cell r="C942" t="str">
            <v>m2</v>
          </cell>
          <cell r="D942" t="str">
            <v>ASPHALT PAVEMENT MILLING, 3-INCH DEPTH</v>
          </cell>
          <cell r="E942" t="str">
            <v>SQYD</v>
          </cell>
        </row>
        <row r="943">
          <cell r="A943" t="str">
            <v>41301-0900</v>
          </cell>
          <cell r="B943" t="str">
            <v>Asphalt pavement milling, 90mm depth</v>
          </cell>
          <cell r="C943" t="str">
            <v>m2</v>
          </cell>
          <cell r="D943" t="str">
            <v>ASPHALT PAVEMENT MILLING, 3 1/2-INCH DEPTH</v>
          </cell>
          <cell r="E943" t="str">
            <v>SQYD</v>
          </cell>
        </row>
        <row r="944">
          <cell r="A944" t="str">
            <v>41301-1000</v>
          </cell>
          <cell r="B944" t="str">
            <v>Asphalt pavement milling, 100mm depth</v>
          </cell>
          <cell r="C944" t="str">
            <v>m2</v>
          </cell>
          <cell r="D944" t="str">
            <v>ASPHALT PAVEMENT MILLING, 4-INCH DEPTH</v>
          </cell>
          <cell r="E944" t="str">
            <v>SQYD</v>
          </cell>
        </row>
        <row r="945">
          <cell r="A945" t="str">
            <v>41301-1100</v>
          </cell>
          <cell r="B945" t="str">
            <v>Asphalt pavement milling, 115mm depth</v>
          </cell>
          <cell r="C945" t="str">
            <v>m2</v>
          </cell>
          <cell r="D945" t="str">
            <v>ASPHALT PAVEMENT MILLING, 4 1/2-INCH DEPTH</v>
          </cell>
          <cell r="E945" t="str">
            <v>SQYD</v>
          </cell>
        </row>
        <row r="946">
          <cell r="A946" t="str">
            <v>41301-1200</v>
          </cell>
          <cell r="B946" t="str">
            <v>Asphalt pavement milling, 125mm depth</v>
          </cell>
          <cell r="C946" t="str">
            <v>m2</v>
          </cell>
          <cell r="D946" t="str">
            <v>ASPHALT PAVEMENT MILLING, 5-INCH DEPTH</v>
          </cell>
          <cell r="E946" t="str">
            <v>SQYD</v>
          </cell>
        </row>
        <row r="947">
          <cell r="A947" t="str">
            <v>41301-1300</v>
          </cell>
          <cell r="B947" t="str">
            <v>Asphalt pavement milling, 150mm depth</v>
          </cell>
          <cell r="C947" t="str">
            <v>m2</v>
          </cell>
          <cell r="D947" t="str">
            <v>ASPHALT PAVEMENT MILLING, 6-INCH DEPTH</v>
          </cell>
          <cell r="E947" t="str">
            <v>SQYD</v>
          </cell>
        </row>
        <row r="948">
          <cell r="A948" t="str">
            <v>41301-1400</v>
          </cell>
          <cell r="B948" t="str">
            <v>Asphalt pavement milling, 200mm depth</v>
          </cell>
          <cell r="C948" t="str">
            <v>m2</v>
          </cell>
          <cell r="D948" t="str">
            <v>ASPHALT PAVEMENT MILLING, 8-INCH DEPTH</v>
          </cell>
          <cell r="E948" t="str">
            <v>SQYD</v>
          </cell>
        </row>
        <row r="949">
          <cell r="A949" t="str">
            <v>41302-0000</v>
          </cell>
          <cell r="B949" t="str">
            <v>Asphalt pavement milling</v>
          </cell>
          <cell r="C949" t="str">
            <v>km</v>
          </cell>
          <cell r="D949" t="str">
            <v>ASPHALT PAVEMENT MILLING</v>
          </cell>
          <cell r="E949" t="str">
            <v>MILE</v>
          </cell>
        </row>
        <row r="950">
          <cell r="A950" t="str">
            <v>41401-1000</v>
          </cell>
          <cell r="B950" t="str">
            <v>Cracks, routing, cleaning and sealing</v>
          </cell>
          <cell r="C950" t="str">
            <v>m</v>
          </cell>
          <cell r="D950" t="str">
            <v>CRACKS, ROUTING, CLEANING AND SEALING</v>
          </cell>
          <cell r="E950" t="str">
            <v>LNFT</v>
          </cell>
        </row>
        <row r="951">
          <cell r="A951" t="str">
            <v>41401-2000</v>
          </cell>
          <cell r="B951" t="str">
            <v>Cracks, cleaning and sealing</v>
          </cell>
          <cell r="C951" t="str">
            <v>m</v>
          </cell>
          <cell r="D951" t="str">
            <v>CRACKS, CLEANING AND SEALING</v>
          </cell>
          <cell r="E951" t="str">
            <v>LNFT</v>
          </cell>
        </row>
        <row r="952">
          <cell r="A952" t="str">
            <v>41401-3000</v>
          </cell>
          <cell r="B952" t="str">
            <v>Cracks, cleaning and filling</v>
          </cell>
          <cell r="C952" t="str">
            <v>m</v>
          </cell>
          <cell r="D952" t="str">
            <v>CRACKS, CLEANING AND FILLING</v>
          </cell>
          <cell r="E952" t="str">
            <v>LNFT</v>
          </cell>
        </row>
        <row r="953">
          <cell r="A953" t="str">
            <v>41402-1000</v>
          </cell>
          <cell r="B953" t="str">
            <v>Cracks, routing, cleaning and sealing</v>
          </cell>
          <cell r="C953" t="str">
            <v>km</v>
          </cell>
          <cell r="D953" t="str">
            <v>CRACKS, ROUTING, CLEANING AND SEALING</v>
          </cell>
          <cell r="E953" t="str">
            <v>MILE</v>
          </cell>
        </row>
        <row r="954">
          <cell r="A954" t="str">
            <v>41402-2000</v>
          </cell>
          <cell r="B954" t="str">
            <v>Cracks, cleaning and sealing</v>
          </cell>
          <cell r="C954" t="str">
            <v>km</v>
          </cell>
          <cell r="D954" t="str">
            <v>CRACKS, CLEANING AND SEALING</v>
          </cell>
          <cell r="E954" t="str">
            <v>MILE</v>
          </cell>
        </row>
        <row r="955">
          <cell r="A955" t="str">
            <v>41402-3000</v>
          </cell>
          <cell r="B955" t="str">
            <v>Cracks, cleaning and filling</v>
          </cell>
          <cell r="C955" t="str">
            <v>km</v>
          </cell>
          <cell r="D955" t="str">
            <v>CRACKS, CLEANING AND FILLING</v>
          </cell>
          <cell r="E955" t="str">
            <v>MILE</v>
          </cell>
        </row>
        <row r="956">
          <cell r="A956" t="str">
            <v>41410-0000</v>
          </cell>
          <cell r="B956" t="str">
            <v>Joint sealant and crack filler</v>
          </cell>
          <cell r="C956" t="str">
            <v>kg</v>
          </cell>
          <cell r="D956" t="str">
            <v>JOINT SEALANT AND CRACK FILLER</v>
          </cell>
          <cell r="E956" t="str">
            <v>LB</v>
          </cell>
        </row>
        <row r="957">
          <cell r="A957" t="str">
            <v>41501-0000</v>
          </cell>
          <cell r="B957" t="str">
            <v>Paving geotextile</v>
          </cell>
          <cell r="C957" t="str">
            <v>m2</v>
          </cell>
          <cell r="D957" t="str">
            <v>PAVING GEOTEXTILE</v>
          </cell>
          <cell r="E957" t="str">
            <v>SQYD</v>
          </cell>
        </row>
        <row r="958">
          <cell r="A958" t="str">
            <v>41505-0000</v>
          </cell>
          <cell r="B958" t="str">
            <v>Asphalt binder</v>
          </cell>
          <cell r="C958" t="str">
            <v>t</v>
          </cell>
          <cell r="D958" t="str">
            <v>ASPHALT BINDER</v>
          </cell>
          <cell r="E958" t="str">
            <v>TON</v>
          </cell>
        </row>
        <row r="959">
          <cell r="A959" t="str">
            <v>41701-0000</v>
          </cell>
          <cell r="B959" t="str">
            <v>Emulsified asphalt pavement</v>
          </cell>
          <cell r="C959" t="str">
            <v>t</v>
          </cell>
          <cell r="D959" t="str">
            <v>EMULSIFIED ASPHALT PAVEMENT</v>
          </cell>
          <cell r="E959" t="str">
            <v>TON</v>
          </cell>
        </row>
        <row r="960">
          <cell r="A960" t="str">
            <v>41702-0000</v>
          </cell>
          <cell r="B960" t="str">
            <v>Open-graded emulsified asphalt pavement</v>
          </cell>
          <cell r="C960" t="str">
            <v>t</v>
          </cell>
          <cell r="D960" t="str">
            <v>OPEN-GRADED EMULSIFIED ASPHALT PAVEMENT</v>
          </cell>
          <cell r="E960" t="str">
            <v>TON</v>
          </cell>
        </row>
        <row r="961">
          <cell r="A961" t="str">
            <v>41705-0000</v>
          </cell>
          <cell r="B961" t="str">
            <v>Emulsified asphalt</v>
          </cell>
          <cell r="C961" t="str">
            <v>t</v>
          </cell>
          <cell r="D961" t="str">
            <v>EMULSIFIED ASPHALT</v>
          </cell>
          <cell r="E961" t="str">
            <v>TON</v>
          </cell>
        </row>
        <row r="962">
          <cell r="A962" t="str">
            <v>41706-0000</v>
          </cell>
          <cell r="B962" t="str">
            <v>Mineral filler</v>
          </cell>
          <cell r="C962" t="str">
            <v>t</v>
          </cell>
          <cell r="D962" t="str">
            <v>MINERAL FILLER</v>
          </cell>
          <cell r="E962" t="str">
            <v>TON</v>
          </cell>
        </row>
        <row r="963">
          <cell r="A963" t="str">
            <v>41707-0000</v>
          </cell>
          <cell r="B963" t="str">
            <v>Choker aggregate</v>
          </cell>
          <cell r="C963" t="str">
            <v>t</v>
          </cell>
          <cell r="D963" t="str">
            <v>CHOKER AGGREGATE</v>
          </cell>
          <cell r="E963" t="str">
            <v>TON</v>
          </cell>
        </row>
        <row r="964">
          <cell r="A964" t="str">
            <v>41801-1000</v>
          </cell>
          <cell r="B964" t="str">
            <v>Asphalt concrete pavement patch, type 1</v>
          </cell>
          <cell r="C964" t="str">
            <v>m2</v>
          </cell>
          <cell r="D964" t="str">
            <v>ASPHALT CONCRETE PAVEMENT PATCH, TYPE 1</v>
          </cell>
          <cell r="E964" t="str">
            <v>SQYD</v>
          </cell>
        </row>
        <row r="965">
          <cell r="A965" t="str">
            <v>41801-2000</v>
          </cell>
          <cell r="B965" t="str">
            <v>Asphalt concrete pavement patch, type 2</v>
          </cell>
          <cell r="C965" t="str">
            <v>m2</v>
          </cell>
          <cell r="D965" t="str">
            <v>ASPHALT CONCRETE PAVEMENT PATCH, TYPE 2</v>
          </cell>
          <cell r="E965" t="str">
            <v>SQYD</v>
          </cell>
        </row>
        <row r="966">
          <cell r="A966" t="str">
            <v>41801-3000</v>
          </cell>
          <cell r="B966" t="str">
            <v>Asphalt concrete pavement patch, type 3</v>
          </cell>
          <cell r="C966" t="str">
            <v>m2</v>
          </cell>
          <cell r="D966" t="str">
            <v>ASPHALT CONCRETE PAVEMENT PATCH, TYPE 3</v>
          </cell>
          <cell r="E966" t="str">
            <v>SQYD</v>
          </cell>
        </row>
        <row r="967">
          <cell r="A967" t="str">
            <v>41802-3000</v>
          </cell>
          <cell r="B967" t="str">
            <v>Asphalt concrete pavement patch, type 3</v>
          </cell>
          <cell r="C967" t="str">
            <v>t</v>
          </cell>
          <cell r="D967" t="str">
            <v>ASPHALT CONCRETE PAVEMENT PATCH, TYPE 3</v>
          </cell>
          <cell r="E967" t="str">
            <v>TON</v>
          </cell>
        </row>
        <row r="968">
          <cell r="A968" t="str">
            <v>42001-0000</v>
          </cell>
          <cell r="B968" t="str">
            <v>Pavement preservation treatment</v>
          </cell>
          <cell r="C968" t="str">
            <v>m2</v>
          </cell>
          <cell r="D968" t="str">
            <v>PAVEMENT PRESERVATION TREATMENT</v>
          </cell>
          <cell r="E968" t="str">
            <v>SQYD</v>
          </cell>
        </row>
        <row r="969">
          <cell r="A969" t="str">
            <v>42101-0000</v>
          </cell>
          <cell r="B969" t="str">
            <v>Scrub Seal</v>
          </cell>
          <cell r="C969" t="str">
            <v>m2</v>
          </cell>
          <cell r="D969" t="str">
            <v>SCRUB SEAL</v>
          </cell>
          <cell r="E969" t="str">
            <v>SQYD</v>
          </cell>
        </row>
        <row r="970">
          <cell r="A970" t="str">
            <v>42109-0000</v>
          </cell>
          <cell r="B970" t="str">
            <v>Emulsified asphalt</v>
          </cell>
          <cell r="C970" t="str">
            <v>t</v>
          </cell>
          <cell r="D970" t="str">
            <v>EMULSIFIED ASPHALT</v>
          </cell>
          <cell r="E970" t="str">
            <v>TON</v>
          </cell>
        </row>
        <row r="971">
          <cell r="A971" t="str">
            <v>42110-0000</v>
          </cell>
          <cell r="B971" t="str">
            <v>Polymer modified rejuvenating asphaltic emulsion</v>
          </cell>
          <cell r="C971" t="str">
            <v>t</v>
          </cell>
          <cell r="D971" t="str">
            <v>POLYMER MODIFIED REJUVENATING ASPHALTIC EMULSION</v>
          </cell>
          <cell r="E971" t="str">
            <v>TON</v>
          </cell>
        </row>
        <row r="972">
          <cell r="A972" t="str">
            <v>42111-0000</v>
          </cell>
          <cell r="B972" t="str">
            <v>Blotter</v>
          </cell>
          <cell r="C972" t="str">
            <v>t</v>
          </cell>
          <cell r="D972" t="str">
            <v>BLOTTER</v>
          </cell>
          <cell r="E972" t="str">
            <v>TON</v>
          </cell>
        </row>
        <row r="973">
          <cell r="A973" t="str">
            <v>42801-0000</v>
          </cell>
          <cell r="B973" t="str">
            <v>Hydroblasting</v>
          </cell>
          <cell r="C973" t="str">
            <v>m2</v>
          </cell>
          <cell r="D973" t="str">
            <v>HYDROBLASTING</v>
          </cell>
          <cell r="E973" t="str">
            <v>SQYD</v>
          </cell>
        </row>
        <row r="974">
          <cell r="A974" t="str">
            <v>42901-0000</v>
          </cell>
          <cell r="B974" t="str">
            <v>Ultra-thin bonded wearing course</v>
          </cell>
          <cell r="C974" t="str">
            <v>t</v>
          </cell>
          <cell r="D974" t="str">
            <v>ULTRA-THIN BONDED WEARING COURSE</v>
          </cell>
          <cell r="E974" t="str">
            <v>TON</v>
          </cell>
        </row>
        <row r="975">
          <cell r="A975" t="str">
            <v>42903-0000</v>
          </cell>
          <cell r="B975" t="str">
            <v>Ultra-thin bonded wearing course</v>
          </cell>
          <cell r="C975" t="str">
            <v>m2</v>
          </cell>
          <cell r="D975" t="str">
            <v>ULTRA-THIN BONDED WEARING COURSE</v>
          </cell>
          <cell r="E975" t="str">
            <v>SQYD</v>
          </cell>
        </row>
        <row r="976">
          <cell r="A976" t="str">
            <v>42905-0000</v>
          </cell>
          <cell r="B976" t="str">
            <v>Polymer modified emulsion membrane</v>
          </cell>
          <cell r="C976" t="str">
            <v>t</v>
          </cell>
          <cell r="D976" t="str">
            <v>POLYMER MODIFIED EMULSION MEMBRANE</v>
          </cell>
          <cell r="E976" t="str">
            <v>TON</v>
          </cell>
        </row>
        <row r="977">
          <cell r="A977" t="str">
            <v>43001-0000</v>
          </cell>
          <cell r="B977" t="str">
            <v>High friction surface treatment</v>
          </cell>
          <cell r="C977" t="str">
            <v>m2</v>
          </cell>
          <cell r="D977" t="str">
            <v>HIGH FRICTION SURFACE TREATMENT</v>
          </cell>
          <cell r="E977" t="str">
            <v>SQYD</v>
          </cell>
        </row>
        <row r="978">
          <cell r="A978" t="str">
            <v>43101-0000</v>
          </cell>
          <cell r="B978" t="str">
            <v>Thin lift asphalt concrete pavement</v>
          </cell>
          <cell r="C978" t="str">
            <v>t</v>
          </cell>
          <cell r="D978" t="str">
            <v>THIN LIFT ASPHALT CONCRETE PAVEMENT</v>
          </cell>
          <cell r="E978" t="str">
            <v>TON</v>
          </cell>
        </row>
        <row r="979">
          <cell r="A979" t="str">
            <v>50101-0600</v>
          </cell>
          <cell r="B979" t="str">
            <v>Minor concrete pavement, reinforced, 150mm depth</v>
          </cell>
          <cell r="C979" t="str">
            <v>m2</v>
          </cell>
          <cell r="D979" t="str">
            <v>MINOR CONCRETE PAVEMENT, REINFORCED, 6-INCH DEPTH</v>
          </cell>
          <cell r="E979" t="str">
            <v>SQYD</v>
          </cell>
        </row>
        <row r="980">
          <cell r="A980" t="str">
            <v>50101-0700</v>
          </cell>
          <cell r="B980" t="str">
            <v>Minor concrete pavement, reinforced, 175mm depth</v>
          </cell>
          <cell r="C980" t="str">
            <v>m2</v>
          </cell>
          <cell r="D980" t="str">
            <v>MINOR CONCRETE PAVEMENT, REINFORCED, 7-INCH DEPTH</v>
          </cell>
          <cell r="E980" t="str">
            <v>SQYD</v>
          </cell>
        </row>
        <row r="981">
          <cell r="A981" t="str">
            <v>50101-0800</v>
          </cell>
          <cell r="B981" t="str">
            <v>Minor concrete pavement, reinforced, 200mm depth</v>
          </cell>
          <cell r="C981" t="str">
            <v>m2</v>
          </cell>
          <cell r="D981" t="str">
            <v>MINOR CONCRETE PAVEMENT, REINFORCED, 8-INCH DEPTH</v>
          </cell>
          <cell r="E981" t="str">
            <v>SQYD</v>
          </cell>
        </row>
        <row r="982">
          <cell r="A982" t="str">
            <v>50101-0900</v>
          </cell>
          <cell r="B982" t="str">
            <v>Minor concrete pavement, reinforced, 225mm depth</v>
          </cell>
          <cell r="C982" t="str">
            <v>m2</v>
          </cell>
          <cell r="D982" t="str">
            <v>MINOR CONCRETE PAVEMENT, REINFORCED, 9-INCH DEPTH</v>
          </cell>
          <cell r="E982" t="str">
            <v>SQYD</v>
          </cell>
        </row>
        <row r="983">
          <cell r="A983" t="str">
            <v>50101-1000</v>
          </cell>
          <cell r="B983" t="str">
            <v>Minor concrete pavement, reinforced, 250mm depth</v>
          </cell>
          <cell r="C983" t="str">
            <v>m2</v>
          </cell>
          <cell r="D983" t="str">
            <v>MINOR CONCRETE PAVEMENT, REINFORCED, 10-INCH DEPTH</v>
          </cell>
          <cell r="E983" t="str">
            <v>SQYD</v>
          </cell>
        </row>
        <row r="984">
          <cell r="A984" t="str">
            <v>50101-1100</v>
          </cell>
          <cell r="B984" t="str">
            <v>Minor concrete pavement, reinforced, 275mm depth</v>
          </cell>
          <cell r="C984" t="str">
            <v>m2</v>
          </cell>
          <cell r="D984" t="str">
            <v>MINOR CONCRETE PAVEMENT, REINFORCED, 11-INCH DEPTH</v>
          </cell>
          <cell r="E984" t="str">
            <v>SQYD</v>
          </cell>
        </row>
        <row r="985">
          <cell r="A985" t="str">
            <v>50101-1200</v>
          </cell>
          <cell r="B985" t="str">
            <v>Minor concrete pavement, reinforced, 300mm depth</v>
          </cell>
          <cell r="C985" t="str">
            <v>m2</v>
          </cell>
          <cell r="D985" t="str">
            <v>MINOR CONCRETE PAVEMENT, REINFORCED, 12-INCH DEPTH</v>
          </cell>
          <cell r="E985" t="str">
            <v>SQYD</v>
          </cell>
        </row>
        <row r="986">
          <cell r="A986" t="str">
            <v>50101-2500</v>
          </cell>
          <cell r="B986" t="str">
            <v>Minor concrete pavement, plain, 125mm depth</v>
          </cell>
          <cell r="C986" t="str">
            <v>m2</v>
          </cell>
          <cell r="D986" t="str">
            <v>MINOR CONCRETE PAVEMENT, PLAIN, 5-INCH DEPTH</v>
          </cell>
          <cell r="E986" t="str">
            <v>SQYD</v>
          </cell>
        </row>
        <row r="987">
          <cell r="A987" t="str">
            <v>50101-2600</v>
          </cell>
          <cell r="B987" t="str">
            <v>Minor concrete pavement, plain, 150mm depth</v>
          </cell>
          <cell r="C987" t="str">
            <v>m2</v>
          </cell>
          <cell r="D987" t="str">
            <v>MINOR CONCRETE PAVEMENT, PLAIN, 6-INCH DEPTH</v>
          </cell>
          <cell r="E987" t="str">
            <v>SQYD</v>
          </cell>
        </row>
        <row r="988">
          <cell r="A988" t="str">
            <v>50101-2700</v>
          </cell>
          <cell r="B988" t="str">
            <v>Minor concrete pavement, plain, 175mm depth</v>
          </cell>
          <cell r="C988" t="str">
            <v>m2</v>
          </cell>
          <cell r="D988" t="str">
            <v>MINOR CONCRETE PAVEMENT, PLAIN, 7-INCH DEPTH</v>
          </cell>
          <cell r="E988" t="str">
            <v>SQYD</v>
          </cell>
        </row>
        <row r="989">
          <cell r="A989" t="str">
            <v>50101-2800</v>
          </cell>
          <cell r="B989" t="str">
            <v>Minor concrete pavement, plain, 200mm depth</v>
          </cell>
          <cell r="C989" t="str">
            <v>m2</v>
          </cell>
          <cell r="D989" t="str">
            <v>MINOR CONCRETE PAVEMENT, PLAIN, 8-INCH DEPTH</v>
          </cell>
          <cell r="E989" t="str">
            <v>SQYD</v>
          </cell>
        </row>
        <row r="990">
          <cell r="A990" t="str">
            <v>50101-2900</v>
          </cell>
          <cell r="B990" t="str">
            <v>Minor concrete pavement, plain, 225mm depth</v>
          </cell>
          <cell r="C990" t="str">
            <v>m2</v>
          </cell>
          <cell r="D990" t="str">
            <v>MINOR CONCRETE PAVEMENT, PLAIN, 9-INCH DEPTH</v>
          </cell>
          <cell r="E990" t="str">
            <v>SQYD</v>
          </cell>
        </row>
        <row r="991">
          <cell r="A991" t="str">
            <v>50101-3000</v>
          </cell>
          <cell r="B991" t="str">
            <v>Minor concrete pavement, plain, 250mm depth</v>
          </cell>
          <cell r="C991" t="str">
            <v>m2</v>
          </cell>
          <cell r="D991" t="str">
            <v>MINOR CONCRETE PAVEMENT, PLAIN, 10-INCH DEPTH</v>
          </cell>
          <cell r="E991" t="str">
            <v>SQYD</v>
          </cell>
        </row>
        <row r="992">
          <cell r="A992" t="str">
            <v>50101-3100</v>
          </cell>
          <cell r="B992" t="str">
            <v>Minor concrete pavement, plain, 275mm depth</v>
          </cell>
          <cell r="C992" t="str">
            <v>m2</v>
          </cell>
          <cell r="D992" t="str">
            <v>MINOR CONCRETE PAVEMENT, PLAIN, 11-INCH DEPTH</v>
          </cell>
          <cell r="E992" t="str">
            <v>SQYD</v>
          </cell>
        </row>
        <row r="993">
          <cell r="A993" t="str">
            <v>50101-3200</v>
          </cell>
          <cell r="B993" t="str">
            <v>Minor concrete pavement, plain, 300mm depth</v>
          </cell>
          <cell r="C993" t="str">
            <v>m2</v>
          </cell>
          <cell r="D993" t="str">
            <v>MINOR CONCRETE PAVEMENT, PLAIN, 12-INCH DEPTH</v>
          </cell>
          <cell r="E993" t="str">
            <v>SQYD</v>
          </cell>
        </row>
        <row r="994">
          <cell r="A994" t="str">
            <v>50201-0000</v>
          </cell>
          <cell r="B994" t="str">
            <v>Concrete pavement restoration, pavement patch</v>
          </cell>
          <cell r="C994" t="str">
            <v>m2</v>
          </cell>
          <cell r="D994" t="str">
            <v>CONCRETE PAVEMENT RESTORATION, PAVEMENT PATCH</v>
          </cell>
          <cell r="E994" t="str">
            <v>SQYD</v>
          </cell>
        </row>
        <row r="995">
          <cell r="A995" t="str">
            <v>50202-0000</v>
          </cell>
          <cell r="B995" t="str">
            <v>Sealing joints and cracks</v>
          </cell>
          <cell r="C995" t="str">
            <v>m</v>
          </cell>
          <cell r="D995" t="str">
            <v>SEALING JOINTS AND CRACKS</v>
          </cell>
          <cell r="E995" t="str">
            <v>LNFT</v>
          </cell>
        </row>
        <row r="996">
          <cell r="A996" t="str">
            <v>50203-0000</v>
          </cell>
          <cell r="B996" t="str">
            <v>Grout</v>
          </cell>
          <cell r="C996" t="str">
            <v>m3</v>
          </cell>
          <cell r="D996" t="str">
            <v>GROUT</v>
          </cell>
          <cell r="E996" t="str">
            <v>CUFT</v>
          </cell>
        </row>
        <row r="997">
          <cell r="A997" t="str">
            <v>50204-0000</v>
          </cell>
          <cell r="B997" t="str">
            <v>Undersealing hole</v>
          </cell>
          <cell r="C997" t="str">
            <v>Each</v>
          </cell>
          <cell r="D997" t="str">
            <v>UNDERSEALING HOLE</v>
          </cell>
          <cell r="E997" t="str">
            <v>EACH</v>
          </cell>
        </row>
        <row r="998">
          <cell r="A998" t="str">
            <v>50205-0000</v>
          </cell>
          <cell r="B998" t="str">
            <v>Surface diamond grinding</v>
          </cell>
          <cell r="C998" t="str">
            <v>m2</v>
          </cell>
          <cell r="D998" t="str">
            <v>SURFACE DIAMOND GRINDING</v>
          </cell>
          <cell r="E998" t="str">
            <v>SQYD</v>
          </cell>
        </row>
        <row r="999">
          <cell r="A999" t="str">
            <v>50206-0000</v>
          </cell>
          <cell r="B999" t="str">
            <v>Concrete pavement restoration, breaking and seating pavement</v>
          </cell>
          <cell r="C999" t="str">
            <v>m2</v>
          </cell>
          <cell r="D999" t="str">
            <v>CONCRETE PAVEMENT RESTORATION, BREAKING AND SEATING PAVEMENT</v>
          </cell>
          <cell r="E999" t="str">
            <v>SQYD</v>
          </cell>
        </row>
        <row r="1000">
          <cell r="A1000" t="str">
            <v>50207-0000</v>
          </cell>
          <cell r="B1000" t="str">
            <v>Concrete pavement restoration, cracking and seating pavement</v>
          </cell>
          <cell r="C1000" t="str">
            <v>m2</v>
          </cell>
          <cell r="D1000" t="str">
            <v>CONCRETE PAVEMENT RESTORATION, CRACKING AND SEATING PAVEMENT</v>
          </cell>
          <cell r="E1000" t="str">
            <v>SQYD</v>
          </cell>
        </row>
        <row r="1001">
          <cell r="A1001" t="str">
            <v>50208-0000</v>
          </cell>
          <cell r="B1001" t="str">
            <v>Concrete pavement restoration, rubblizing and compacting pavement</v>
          </cell>
          <cell r="C1001" t="str">
            <v>m2</v>
          </cell>
          <cell r="D1001" t="str">
            <v>CONCRETE PAVEMENT RESTORATION, RUBBLIZING AND COMPACTING PAVEMENT</v>
          </cell>
          <cell r="E1001" t="str">
            <v>SQYD</v>
          </cell>
        </row>
        <row r="1002">
          <cell r="A1002" t="str">
            <v>50209-0000</v>
          </cell>
          <cell r="B1002" t="str">
            <v>Cleaning and restoration of concrete surfaces</v>
          </cell>
          <cell r="C1002" t="str">
            <v>m2</v>
          </cell>
          <cell r="D1002" t="str">
            <v>CLEANING AND RESTORATION OF CONCRETE SURFACES</v>
          </cell>
          <cell r="E1002" t="str">
            <v>SQYD</v>
          </cell>
        </row>
        <row r="1003">
          <cell r="A1003" t="str">
            <v>55101-0200</v>
          </cell>
          <cell r="B1003" t="str">
            <v>Concrete filled steel pipe pile, in place</v>
          </cell>
          <cell r="C1003" t="str">
            <v>m</v>
          </cell>
          <cell r="D1003" t="str">
            <v>CONCRETE FILLED STEEL PIPE PILE, IN PLACE</v>
          </cell>
          <cell r="E1003" t="str">
            <v>LNFT</v>
          </cell>
        </row>
        <row r="1004">
          <cell r="A1004" t="str">
            <v>55101-0300</v>
          </cell>
          <cell r="B1004" t="str">
            <v>Precast prestressed concrete pile, in place</v>
          </cell>
          <cell r="C1004" t="str">
            <v>m</v>
          </cell>
          <cell r="D1004" t="str">
            <v>PRECAST PRESTRESSED CONCRETE PILE, IN PLACE</v>
          </cell>
          <cell r="E1004" t="str">
            <v>LNFT</v>
          </cell>
        </row>
        <row r="1005">
          <cell r="A1005" t="str">
            <v>55101-0400</v>
          </cell>
          <cell r="B1005" t="str">
            <v>Precast prestressed concrete pile, 255mm x 255mm, in place</v>
          </cell>
          <cell r="C1005" t="str">
            <v>m</v>
          </cell>
          <cell r="D1005" t="str">
            <v>PRECAST PRESTRESSED CONCRETE PILE, 10-INCH X 10-INCH, IN PLACE</v>
          </cell>
          <cell r="E1005" t="str">
            <v>LNFT</v>
          </cell>
        </row>
        <row r="1006">
          <cell r="A1006" t="str">
            <v>55101-0500</v>
          </cell>
          <cell r="B1006" t="str">
            <v>Precast prestressed concrete pile, 305mm x 305mm, in place</v>
          </cell>
          <cell r="C1006" t="str">
            <v>m</v>
          </cell>
          <cell r="D1006" t="str">
            <v>PRECAST PRESTRESSED CONCRETE PILE, 12-INCH X 12-INCH, IN PLACE</v>
          </cell>
          <cell r="E1006" t="str">
            <v>LNFT</v>
          </cell>
        </row>
        <row r="1007">
          <cell r="A1007" t="str">
            <v>55101-0600</v>
          </cell>
          <cell r="B1007" t="str">
            <v>Precast prestressed concrete pile, 355mm x 355mm, in place</v>
          </cell>
          <cell r="C1007" t="str">
            <v>m</v>
          </cell>
          <cell r="D1007" t="str">
            <v>PRECAST PRESTRESSED CONCRETE PILE, 14-INCH X 14-INCH, IN PLACE</v>
          </cell>
          <cell r="E1007" t="str">
            <v>LNFT</v>
          </cell>
        </row>
        <row r="1008">
          <cell r="A1008" t="str">
            <v>55101-0700</v>
          </cell>
          <cell r="B1008" t="str">
            <v>Precast prestressed concrete pile, 405mm x 405mm, in place</v>
          </cell>
          <cell r="C1008" t="str">
            <v>m</v>
          </cell>
          <cell r="D1008" t="str">
            <v>PRECAST PRESTRESSED CONCRETE PILE, 16-INCH X 16-INCH, IN PLACE</v>
          </cell>
          <cell r="E1008" t="str">
            <v>LNFT</v>
          </cell>
        </row>
        <row r="1009">
          <cell r="A1009" t="str">
            <v>55101-0800</v>
          </cell>
          <cell r="B1009" t="str">
            <v>Precast prestressed concrete pile, 460mm x 460mm, in place</v>
          </cell>
          <cell r="C1009" t="str">
            <v>m</v>
          </cell>
          <cell r="D1009" t="str">
            <v>PRECAST PRESTRESSED CONCRETE PILE, 18-INCH X 18-INCH, IN PLACE</v>
          </cell>
          <cell r="E1009" t="str">
            <v>LNFT</v>
          </cell>
        </row>
        <row r="1010">
          <cell r="A1010" t="str">
            <v>55101-0900</v>
          </cell>
          <cell r="B1010" t="str">
            <v>Precast prestressed concrete pile, 510mm x 510mm, in place</v>
          </cell>
          <cell r="C1010" t="str">
            <v>m</v>
          </cell>
          <cell r="D1010" t="str">
            <v>PRECAST PRESTRESSED CONCRETE PILE, 20-INCH X 20-INCH, IN PLACE</v>
          </cell>
          <cell r="E1010" t="str">
            <v>LNFT</v>
          </cell>
        </row>
        <row r="1011">
          <cell r="A1011" t="str">
            <v>55101-1000</v>
          </cell>
          <cell r="B1011" t="str">
            <v>Precast prestressed concrete pile, 610mm x 610mm, in place</v>
          </cell>
          <cell r="C1011" t="str">
            <v>m</v>
          </cell>
          <cell r="D1011" t="str">
            <v>PRECAST PRESTRESSED CONCRETE PILE, 24-INCH X 24-INCH, IN PLACE</v>
          </cell>
          <cell r="E1011" t="str">
            <v>LNFT</v>
          </cell>
        </row>
        <row r="1012">
          <cell r="A1012" t="str">
            <v>55101-1100</v>
          </cell>
          <cell r="B1012" t="str">
            <v>Steel H-pile, in place</v>
          </cell>
          <cell r="C1012" t="str">
            <v>m</v>
          </cell>
          <cell r="D1012" t="str">
            <v>STEEL H-PILE, IN PLACE</v>
          </cell>
          <cell r="E1012" t="str">
            <v>LNFT</v>
          </cell>
        </row>
        <row r="1013">
          <cell r="A1013" t="str">
            <v>55101-1200</v>
          </cell>
          <cell r="B1013" t="str">
            <v>Steel H-pile, 250 x 62, in place</v>
          </cell>
          <cell r="C1013" t="str">
            <v>m</v>
          </cell>
          <cell r="D1013" t="str">
            <v>STEEL H-PILE, 10 X 42, IN PLACE</v>
          </cell>
          <cell r="E1013" t="str">
            <v>LNFT</v>
          </cell>
        </row>
        <row r="1014">
          <cell r="A1014" t="str">
            <v>55101-1300</v>
          </cell>
          <cell r="B1014" t="str">
            <v>Steel H-pile, 250 x 85, in place</v>
          </cell>
          <cell r="C1014" t="str">
            <v>m</v>
          </cell>
          <cell r="D1014" t="str">
            <v>STEEL H-PILE, 10 X 57, IN PLACE</v>
          </cell>
          <cell r="E1014" t="str">
            <v>LNFT</v>
          </cell>
        </row>
        <row r="1015">
          <cell r="A1015" t="str">
            <v>55101-1400</v>
          </cell>
          <cell r="B1015" t="str">
            <v>Steel H-pile, 310 x 79, in place</v>
          </cell>
          <cell r="C1015" t="str">
            <v>m</v>
          </cell>
          <cell r="D1015" t="str">
            <v>STEEL H-PILE, 12 X 53, IN PLACE</v>
          </cell>
          <cell r="E1015" t="str">
            <v>LNFT</v>
          </cell>
        </row>
        <row r="1016">
          <cell r="A1016" t="str">
            <v>55101-1500</v>
          </cell>
          <cell r="B1016" t="str">
            <v>Steel H-pile, 310 x 94, in place</v>
          </cell>
          <cell r="C1016" t="str">
            <v>m</v>
          </cell>
          <cell r="D1016" t="str">
            <v>STEEL H-PILE, 12 X 63, IN PLACE</v>
          </cell>
          <cell r="E1016" t="str">
            <v>LNFT</v>
          </cell>
        </row>
        <row r="1017">
          <cell r="A1017" t="str">
            <v>55101-1600</v>
          </cell>
          <cell r="B1017" t="str">
            <v>Steel H-pile, 310 x 110, in place</v>
          </cell>
          <cell r="C1017" t="str">
            <v>m</v>
          </cell>
          <cell r="D1017" t="str">
            <v>STEEL H-PILE, 12 X 74, IN PLACE</v>
          </cell>
          <cell r="E1017" t="str">
            <v>LNFT</v>
          </cell>
        </row>
        <row r="1018">
          <cell r="A1018" t="str">
            <v>55101-1700</v>
          </cell>
          <cell r="B1018" t="str">
            <v>Steel H-pile, 310 x 125, in place</v>
          </cell>
          <cell r="C1018" t="str">
            <v>m</v>
          </cell>
          <cell r="D1018" t="str">
            <v>STEEL H-PILE, 12 X 84, IN PLACE</v>
          </cell>
          <cell r="E1018" t="str">
            <v>LNFT</v>
          </cell>
        </row>
        <row r="1019">
          <cell r="A1019" t="str">
            <v>55101-1800</v>
          </cell>
          <cell r="B1019" t="str">
            <v>Steel H-pile, 360 x 108, in place</v>
          </cell>
          <cell r="C1019" t="str">
            <v>m</v>
          </cell>
          <cell r="D1019" t="str">
            <v>STEEL H-PILE, 14 X 73, IN PLACE</v>
          </cell>
          <cell r="E1019" t="str">
            <v>LNFT</v>
          </cell>
        </row>
        <row r="1020">
          <cell r="A1020" t="str">
            <v>55101-1900</v>
          </cell>
          <cell r="B1020" t="str">
            <v>Steel H-pile, 360 x 132, in place</v>
          </cell>
          <cell r="C1020" t="str">
            <v>m</v>
          </cell>
          <cell r="D1020" t="str">
            <v>STEEL H-PILE, 14 X 89, IN PLACE</v>
          </cell>
          <cell r="E1020" t="str">
            <v>LNFT</v>
          </cell>
        </row>
        <row r="1021">
          <cell r="A1021" t="str">
            <v>55101-2000</v>
          </cell>
          <cell r="B1021" t="str">
            <v>Steel H-pile, 360 x 152, in place</v>
          </cell>
          <cell r="C1021" t="str">
            <v>m</v>
          </cell>
          <cell r="D1021" t="str">
            <v>STEEL H-PILE, 14 X 102, IN PLACE</v>
          </cell>
          <cell r="E1021" t="str">
            <v>LNFT</v>
          </cell>
        </row>
        <row r="1022">
          <cell r="A1022" t="str">
            <v>55101-2100</v>
          </cell>
          <cell r="B1022" t="str">
            <v>Steel H-pile, 360 x 174, in place</v>
          </cell>
          <cell r="C1022" t="str">
            <v>m</v>
          </cell>
          <cell r="D1022" t="str">
            <v>STEEL H-PILE, 14X 117, IN PLACE</v>
          </cell>
          <cell r="E1022" t="str">
            <v>LNFT</v>
          </cell>
        </row>
        <row r="1023">
          <cell r="A1023" t="str">
            <v>55101-2200</v>
          </cell>
          <cell r="B1023" t="str">
            <v>Steel pipe pile, in place</v>
          </cell>
          <cell r="C1023" t="str">
            <v>m</v>
          </cell>
          <cell r="D1023" t="str">
            <v>STEEL PIPE PILE, IN PLACE</v>
          </cell>
          <cell r="E1023" t="str">
            <v>LNFT</v>
          </cell>
        </row>
        <row r="1024">
          <cell r="A1024" t="str">
            <v>55101-2300</v>
          </cell>
          <cell r="B1024" t="str">
            <v>Treated timber pile, in place</v>
          </cell>
          <cell r="C1024" t="str">
            <v>m</v>
          </cell>
          <cell r="D1024" t="str">
            <v>TREATED TIMBER PILE, IN PLACE</v>
          </cell>
          <cell r="E1024" t="str">
            <v>LNFT</v>
          </cell>
        </row>
        <row r="1025">
          <cell r="A1025" t="str">
            <v>55101-2400</v>
          </cell>
          <cell r="B1025" t="str">
            <v>Untreated timber pile, in place</v>
          </cell>
          <cell r="C1025" t="str">
            <v>m</v>
          </cell>
          <cell r="D1025" t="str">
            <v>UNTREATED TIMBER PILE, IN PLACE</v>
          </cell>
          <cell r="E1025" t="str">
            <v>LNFT</v>
          </cell>
        </row>
        <row r="1026">
          <cell r="A1026" t="str">
            <v>55101-3000</v>
          </cell>
          <cell r="B1026" t="str">
            <v>Sheet pile, in place</v>
          </cell>
          <cell r="C1026" t="str">
            <v>m</v>
          </cell>
          <cell r="D1026" t="str">
            <v>SHEET PILE, IN PLACE</v>
          </cell>
          <cell r="E1026" t="str">
            <v>LNFT</v>
          </cell>
        </row>
        <row r="1027">
          <cell r="A1027" t="str">
            <v>55102-1100</v>
          </cell>
          <cell r="B1027" t="str">
            <v>Steel H-pile, in place</v>
          </cell>
          <cell r="C1027" t="str">
            <v>Each</v>
          </cell>
          <cell r="D1027" t="str">
            <v>STEEL H-PILE, IN PLACE</v>
          </cell>
          <cell r="E1027" t="str">
            <v>EACH</v>
          </cell>
        </row>
        <row r="1028">
          <cell r="A1028" t="str">
            <v>55102-2200</v>
          </cell>
          <cell r="B1028" t="str">
            <v>Steel pipe pile, in place</v>
          </cell>
          <cell r="C1028" t="str">
            <v>Each</v>
          </cell>
          <cell r="D1028" t="str">
            <v>STEEL PIPE PILE, IN PLACE</v>
          </cell>
          <cell r="E1028" t="str">
            <v>EACH</v>
          </cell>
        </row>
        <row r="1029">
          <cell r="A1029" t="str">
            <v>55102-2300</v>
          </cell>
          <cell r="B1029" t="str">
            <v>Treated timber pile, in place</v>
          </cell>
          <cell r="C1029" t="str">
            <v>Each</v>
          </cell>
          <cell r="D1029" t="str">
            <v>TREATED TIMBER PILE, IN PLACE</v>
          </cell>
          <cell r="E1029" t="str">
            <v>EACH</v>
          </cell>
        </row>
        <row r="1030">
          <cell r="A1030" t="str">
            <v>55102-2400</v>
          </cell>
          <cell r="B1030" t="str">
            <v>Untreated timber pile, in place</v>
          </cell>
          <cell r="C1030" t="str">
            <v>Each</v>
          </cell>
          <cell r="D1030" t="str">
            <v>UNTREATED TIMBER PILE, IN PLACE</v>
          </cell>
          <cell r="E1030" t="str">
            <v>EACH</v>
          </cell>
        </row>
        <row r="1031">
          <cell r="A1031" t="str">
            <v>55103-1000</v>
          </cell>
          <cell r="B1031" t="str">
            <v>Sheet pile, in place</v>
          </cell>
          <cell r="C1031" t="str">
            <v>m2</v>
          </cell>
          <cell r="D1031" t="str">
            <v>SHEET PILE, IN PLACE</v>
          </cell>
          <cell r="E1031" t="str">
            <v>SQYD</v>
          </cell>
        </row>
        <row r="1032">
          <cell r="A1032" t="str">
            <v>55103-2000</v>
          </cell>
          <cell r="B1032" t="str">
            <v>Vinyl sheet pile, in place</v>
          </cell>
          <cell r="C1032" t="str">
            <v>m2</v>
          </cell>
          <cell r="D1032" t="str">
            <v>VINYL SHEET PILE, IN PLACE</v>
          </cell>
          <cell r="E1032" t="str">
            <v>SQYD</v>
          </cell>
        </row>
        <row r="1033">
          <cell r="A1033" t="str">
            <v>55104-1000</v>
          </cell>
          <cell r="B1033" t="str">
            <v>Dynamic pile load test</v>
          </cell>
          <cell r="C1033" t="str">
            <v>Each</v>
          </cell>
          <cell r="D1033" t="str">
            <v>DYNAMIC PILE LOAD TEST</v>
          </cell>
          <cell r="E1033" t="str">
            <v>EACH</v>
          </cell>
        </row>
        <row r="1034">
          <cell r="A1034" t="str">
            <v>55104-2000</v>
          </cell>
          <cell r="B1034" t="str">
            <v>Static pile load test</v>
          </cell>
          <cell r="C1034" t="str">
            <v>Each</v>
          </cell>
          <cell r="D1034" t="str">
            <v>STATIC PILE LOAD TEST</v>
          </cell>
          <cell r="E1034" t="str">
            <v>EACH</v>
          </cell>
        </row>
        <row r="1035">
          <cell r="A1035" t="str">
            <v>55105-1000</v>
          </cell>
          <cell r="B1035" t="str">
            <v>Dynamic pile load test</v>
          </cell>
          <cell r="C1035" t="str">
            <v>LPSM</v>
          </cell>
          <cell r="D1035" t="str">
            <v>DYNAMIC PILE LOAD TEST</v>
          </cell>
          <cell r="E1035" t="str">
            <v>LPSM</v>
          </cell>
        </row>
        <row r="1036">
          <cell r="A1036" t="str">
            <v>55105-2000</v>
          </cell>
          <cell r="B1036" t="str">
            <v>Static pile load test</v>
          </cell>
          <cell r="C1036" t="str">
            <v>LPSM</v>
          </cell>
          <cell r="D1036" t="str">
            <v>STATIC PILE LOAD TEST</v>
          </cell>
          <cell r="E1036" t="str">
            <v>LPSM</v>
          </cell>
        </row>
        <row r="1037">
          <cell r="A1037" t="str">
            <v>55106-1000</v>
          </cell>
          <cell r="B1037" t="str">
            <v>Sheet pile, in place</v>
          </cell>
          <cell r="C1037" t="str">
            <v>LPSM</v>
          </cell>
          <cell r="D1037" t="str">
            <v>SHEET PILE, IN PLACE</v>
          </cell>
          <cell r="E1037" t="str">
            <v>LPSM</v>
          </cell>
        </row>
        <row r="1038">
          <cell r="A1038" t="str">
            <v>55115-1000</v>
          </cell>
          <cell r="B1038" t="str">
            <v>Preboring</v>
          </cell>
          <cell r="C1038" t="str">
            <v>m</v>
          </cell>
          <cell r="D1038" t="str">
            <v>PREBORING</v>
          </cell>
          <cell r="E1038" t="str">
            <v>LNFT</v>
          </cell>
        </row>
        <row r="1039">
          <cell r="A1039" t="str">
            <v>55115-2000</v>
          </cell>
          <cell r="B1039" t="str">
            <v>Preboring, blast hole</v>
          </cell>
          <cell r="C1039" t="str">
            <v>m</v>
          </cell>
          <cell r="D1039" t="str">
            <v>PREBORING, BLAST HOLE</v>
          </cell>
          <cell r="E1039" t="str">
            <v>LNFT</v>
          </cell>
        </row>
        <row r="1040">
          <cell r="A1040" t="str">
            <v>55116-0000</v>
          </cell>
          <cell r="B1040" t="str">
            <v>Splice</v>
          </cell>
          <cell r="C1040" t="str">
            <v>Each</v>
          </cell>
          <cell r="D1040" t="str">
            <v>SPLICE</v>
          </cell>
          <cell r="E1040" t="str">
            <v>EACH</v>
          </cell>
        </row>
        <row r="1041">
          <cell r="A1041" t="str">
            <v>55117-0000</v>
          </cell>
          <cell r="B1041" t="str">
            <v>Preboring</v>
          </cell>
          <cell r="C1041" t="str">
            <v>Each</v>
          </cell>
          <cell r="D1041" t="str">
            <v>PREBORING</v>
          </cell>
          <cell r="E1041" t="str">
            <v>EACH</v>
          </cell>
        </row>
        <row r="1042">
          <cell r="A1042" t="str">
            <v>55120-0000</v>
          </cell>
          <cell r="B1042" t="str">
            <v>Test pile</v>
          </cell>
          <cell r="C1042" t="str">
            <v>m</v>
          </cell>
          <cell r="D1042" t="str">
            <v>TEST PILE</v>
          </cell>
          <cell r="E1042" t="str">
            <v>LNFT</v>
          </cell>
        </row>
        <row r="1043">
          <cell r="A1043" t="str">
            <v>55121-0000</v>
          </cell>
          <cell r="B1043" t="str">
            <v>Test pile</v>
          </cell>
          <cell r="C1043" t="str">
            <v>Each</v>
          </cell>
          <cell r="D1043" t="str">
            <v>TEST PILE</v>
          </cell>
          <cell r="E1043" t="str">
            <v>EACH</v>
          </cell>
        </row>
        <row r="1044">
          <cell r="A1044" t="str">
            <v>55125-0000</v>
          </cell>
          <cell r="B1044" t="str">
            <v>Pile stress monitoring</v>
          </cell>
          <cell r="C1044" t="str">
            <v>Each</v>
          </cell>
          <cell r="D1044" t="str">
            <v>PILE STRESS MONITORING</v>
          </cell>
          <cell r="E1044" t="str">
            <v>EACH</v>
          </cell>
        </row>
        <row r="1045">
          <cell r="A1045" t="str">
            <v>55201-0100</v>
          </cell>
          <cell r="B1045" t="str">
            <v>Structural concrete, class A</v>
          </cell>
          <cell r="C1045" t="str">
            <v>m3</v>
          </cell>
          <cell r="D1045" t="str">
            <v>STRUCTURAL CONCRETE, CLASS A</v>
          </cell>
          <cell r="E1045" t="str">
            <v>CUYD</v>
          </cell>
        </row>
        <row r="1046">
          <cell r="A1046" t="str">
            <v>55201-0200</v>
          </cell>
          <cell r="B1046" t="str">
            <v>Structural concrete, class A (AE)</v>
          </cell>
          <cell r="C1046" t="str">
            <v>m3</v>
          </cell>
          <cell r="D1046" t="str">
            <v>STRUCTURAL CONCRETE, CLASS A (AE)</v>
          </cell>
          <cell r="E1046" t="str">
            <v>CUYD</v>
          </cell>
        </row>
        <row r="1047">
          <cell r="A1047" t="str">
            <v>55201-0500</v>
          </cell>
          <cell r="B1047" t="str">
            <v>Structural concrete, class C</v>
          </cell>
          <cell r="C1047" t="str">
            <v>m3</v>
          </cell>
          <cell r="D1047" t="str">
            <v>STRUCTURAL CONCRETE, CLASS C</v>
          </cell>
          <cell r="E1047" t="str">
            <v>CUYD</v>
          </cell>
        </row>
        <row r="1048">
          <cell r="A1048" t="str">
            <v>55201-0600</v>
          </cell>
          <cell r="B1048" t="str">
            <v>Structural concrete, class C (AE)</v>
          </cell>
          <cell r="C1048" t="str">
            <v>m3</v>
          </cell>
          <cell r="D1048" t="str">
            <v>STRUCTURAL CONCRETE, CLASS C (AE)</v>
          </cell>
          <cell r="E1048" t="str">
            <v>CUYD</v>
          </cell>
        </row>
        <row r="1049">
          <cell r="A1049" t="str">
            <v>55201-0800</v>
          </cell>
          <cell r="B1049" t="str">
            <v>Structural concrete, class D (AE)</v>
          </cell>
          <cell r="C1049" t="str">
            <v>m3</v>
          </cell>
          <cell r="D1049" t="str">
            <v>STRUCTURAL CONCRETE, CLASS D (AE)</v>
          </cell>
          <cell r="E1049" t="str">
            <v>CUYD</v>
          </cell>
        </row>
        <row r="1050">
          <cell r="A1050" t="str">
            <v>55201-1200</v>
          </cell>
          <cell r="B1050" t="str">
            <v>Structural concrete, class S (seal)</v>
          </cell>
          <cell r="C1050" t="str">
            <v>m3</v>
          </cell>
          <cell r="D1050" t="str">
            <v>STRUCTURAL CONCRETE, CLASS S (SEAL)</v>
          </cell>
          <cell r="E1050" t="str">
            <v>CUYD</v>
          </cell>
        </row>
        <row r="1051">
          <cell r="A1051" t="str">
            <v>55201-1500</v>
          </cell>
          <cell r="B1051" t="str">
            <v>Structural concrete, class StateDOT</v>
          </cell>
          <cell r="C1051" t="str">
            <v>m3</v>
          </cell>
          <cell r="D1051" t="str">
            <v>STRUCTURAL CONCRETE, CLASS STATEDOT</v>
          </cell>
          <cell r="E1051" t="str">
            <v>CUYD</v>
          </cell>
        </row>
        <row r="1052">
          <cell r="A1052" t="str">
            <v>55202-1000</v>
          </cell>
          <cell r="B1052" t="str">
            <v>Structural concrete, class D (AE), for approach slabs, type 1</v>
          </cell>
          <cell r="C1052" t="str">
            <v>m2</v>
          </cell>
          <cell r="D1052" t="str">
            <v>STRUCTURAL CONCRETE, CLASS D (AE), FOR APPROACH SLABS, TYPE 1</v>
          </cell>
          <cell r="E1052" t="str">
            <v>SQYD</v>
          </cell>
        </row>
        <row r="1053">
          <cell r="A1053" t="str">
            <v>55202-2000</v>
          </cell>
          <cell r="B1053" t="str">
            <v>Structural concrete, class D (AE), for approach slabs, type 2</v>
          </cell>
          <cell r="C1053" t="str">
            <v>m2</v>
          </cell>
          <cell r="D1053" t="str">
            <v>STRUCTURAL CONCRETE, CLASS D (AE), FOR APPROACH SLABS, TYPE 2</v>
          </cell>
          <cell r="E1053" t="str">
            <v>SQYD</v>
          </cell>
        </row>
        <row r="1054">
          <cell r="A1054" t="str">
            <v>55202-3000</v>
          </cell>
          <cell r="B1054" t="str">
            <v>Structural concrete, class A(AE), for precast wall panels</v>
          </cell>
          <cell r="C1054" t="str">
            <v>m2</v>
          </cell>
          <cell r="D1054" t="str">
            <v>STRUCTURAL CONCRETE, CLASS A (AE), FOR PRECAST WALL PANELS</v>
          </cell>
          <cell r="E1054" t="str">
            <v>SQYD</v>
          </cell>
        </row>
        <row r="1055">
          <cell r="A1055" t="str">
            <v>55203-1000</v>
          </cell>
          <cell r="B1055" t="str">
            <v>Structural concrete, class D (AE), for approach slabs, type 1</v>
          </cell>
          <cell r="C1055" t="str">
            <v>m3</v>
          </cell>
          <cell r="D1055" t="str">
            <v>STRUCTURAL CONCRETE, CLASS D (AE), FOR APPROACH SLABS, TYPE 1</v>
          </cell>
          <cell r="E1055" t="str">
            <v>CUYD</v>
          </cell>
        </row>
        <row r="1056">
          <cell r="A1056" t="str">
            <v>55203-2000</v>
          </cell>
          <cell r="B1056" t="str">
            <v>Structural concrete, class D (AE), for approach slabs, type 2</v>
          </cell>
          <cell r="C1056" t="str">
            <v>m3</v>
          </cell>
          <cell r="D1056" t="str">
            <v>STRUCTURAL CONCRETE, CLASS D (AE), FOR APPROACH SLABS, TYPE 2</v>
          </cell>
          <cell r="E1056" t="str">
            <v>CUYD</v>
          </cell>
        </row>
        <row r="1057">
          <cell r="A1057" t="str">
            <v>55210-0000</v>
          </cell>
          <cell r="B1057" t="str">
            <v>Precast structural concrete</v>
          </cell>
          <cell r="C1057" t="str">
            <v>m3</v>
          </cell>
          <cell r="D1057" t="str">
            <v>PRECAST STRUCTURAL CONCRETE</v>
          </cell>
          <cell r="E1057" t="str">
            <v>CUYD</v>
          </cell>
        </row>
        <row r="1058">
          <cell r="A1058" t="str">
            <v>55210-0100</v>
          </cell>
          <cell r="B1058" t="str">
            <v>Precast structural concrete, class A, abutment</v>
          </cell>
          <cell r="C1058" t="str">
            <v>m3</v>
          </cell>
          <cell r="D1058" t="str">
            <v>PRECAST STRUCTURAL CONCRETE, CLASS A, ABUTMENT</v>
          </cell>
          <cell r="E1058" t="str">
            <v>CUYD</v>
          </cell>
        </row>
        <row r="1059">
          <cell r="A1059" t="str">
            <v>55210-0200</v>
          </cell>
          <cell r="B1059" t="str">
            <v>Precast structural concrete, class A, deck</v>
          </cell>
          <cell r="C1059" t="str">
            <v>m3</v>
          </cell>
          <cell r="D1059" t="str">
            <v>PRECAST STRUCTURAL CONCRETE, CLASS A, DECK</v>
          </cell>
          <cell r="E1059" t="str">
            <v>CUYD</v>
          </cell>
        </row>
        <row r="1060">
          <cell r="A1060" t="str">
            <v>55210-0300</v>
          </cell>
          <cell r="B1060" t="str">
            <v>Precast structural concrete, class A, pier</v>
          </cell>
          <cell r="C1060" t="str">
            <v>m3</v>
          </cell>
          <cell r="D1060" t="str">
            <v>PRECAST STRUCTURAL CONCRETE, CLASS A, PIER</v>
          </cell>
          <cell r="E1060" t="str">
            <v>CUYD</v>
          </cell>
        </row>
        <row r="1061">
          <cell r="A1061" t="str">
            <v>55210-0400</v>
          </cell>
          <cell r="B1061" t="str">
            <v>Precast structural concrete, class A(AE), abutment</v>
          </cell>
          <cell r="C1061" t="str">
            <v>m3</v>
          </cell>
          <cell r="D1061" t="str">
            <v>PRECAST STRUCTURAL CONCRETE, CLASS A(AE), ABUTMENT</v>
          </cell>
          <cell r="E1061" t="str">
            <v>CUYD</v>
          </cell>
        </row>
        <row r="1062">
          <cell r="A1062" t="str">
            <v>55210-0500</v>
          </cell>
          <cell r="B1062" t="str">
            <v>Precast structural concrete, class A(AE), deck</v>
          </cell>
          <cell r="C1062" t="str">
            <v>m3</v>
          </cell>
          <cell r="D1062" t="str">
            <v>PRECAST STRUCTURAL CONCRETE, CLASS A(AE), DECK</v>
          </cell>
          <cell r="E1062" t="str">
            <v>CUYD</v>
          </cell>
        </row>
        <row r="1063">
          <cell r="A1063" t="str">
            <v>55210-0600</v>
          </cell>
          <cell r="B1063" t="str">
            <v>Precast structural concrete, class A(AE), pier</v>
          </cell>
          <cell r="C1063" t="str">
            <v>m3</v>
          </cell>
          <cell r="D1063" t="str">
            <v>PRECAST STRUCTURAL CONCRETE, CLASS A(AE), PIER</v>
          </cell>
          <cell r="E1063" t="str">
            <v>CUYD</v>
          </cell>
        </row>
        <row r="1064">
          <cell r="A1064" t="str">
            <v>55210-0700</v>
          </cell>
          <cell r="B1064" t="str">
            <v>Precast structural concrete, class C, abutment</v>
          </cell>
          <cell r="C1064" t="str">
            <v>m3</v>
          </cell>
          <cell r="D1064" t="str">
            <v>PRECAST STRUCTURAL CONCRETE, CLASS C, ABUTMENT</v>
          </cell>
          <cell r="E1064" t="str">
            <v>CUYD</v>
          </cell>
        </row>
        <row r="1065">
          <cell r="A1065" t="str">
            <v>55210-0800</v>
          </cell>
          <cell r="B1065" t="str">
            <v>Precast structural concrete, class C, deck</v>
          </cell>
          <cell r="C1065" t="str">
            <v>m3</v>
          </cell>
          <cell r="D1065" t="str">
            <v>PRECAST STRUCTURAL CONCRETE, CLASS C, DECK</v>
          </cell>
          <cell r="E1065" t="str">
            <v>CUYD</v>
          </cell>
        </row>
        <row r="1066">
          <cell r="A1066" t="str">
            <v>55210-0900</v>
          </cell>
          <cell r="B1066" t="str">
            <v>Precast structural concrete, class C, pier</v>
          </cell>
          <cell r="C1066" t="str">
            <v>m3</v>
          </cell>
          <cell r="D1066" t="str">
            <v>PRECAST STRUCTURAL CONCRETE, CLASS C, PIER</v>
          </cell>
          <cell r="E1066" t="str">
            <v>CUYD</v>
          </cell>
        </row>
        <row r="1067">
          <cell r="A1067" t="str">
            <v>55210-1000</v>
          </cell>
          <cell r="B1067" t="str">
            <v>Precast structural concrete, class C (AE), abutment</v>
          </cell>
          <cell r="C1067" t="str">
            <v>m3</v>
          </cell>
          <cell r="D1067" t="str">
            <v>PRECAST STRUCTURAL CONCRETE, CLASS C (AE), ABUTMENT</v>
          </cell>
          <cell r="E1067" t="str">
            <v>CUYD</v>
          </cell>
        </row>
        <row r="1068">
          <cell r="A1068" t="str">
            <v>55210-1100</v>
          </cell>
          <cell r="B1068" t="str">
            <v>Precast structural concrete, class C (AE), deck</v>
          </cell>
          <cell r="C1068" t="str">
            <v>m3</v>
          </cell>
          <cell r="D1068" t="str">
            <v>PRECAST STRUCTURAL CONCRETE, CLASS C (AE), DECK</v>
          </cell>
          <cell r="E1068" t="str">
            <v>CUYD</v>
          </cell>
        </row>
        <row r="1069">
          <cell r="A1069" t="str">
            <v>55210-1200</v>
          </cell>
          <cell r="B1069" t="str">
            <v>Precast structural concrete, class C (AE), pier</v>
          </cell>
          <cell r="C1069" t="str">
            <v>m3</v>
          </cell>
          <cell r="D1069" t="str">
            <v>PRECAST STRUCTURAL CONCRETE, CLASS C (AE), PIER</v>
          </cell>
          <cell r="E1069" t="str">
            <v>CUYD</v>
          </cell>
        </row>
        <row r="1070">
          <cell r="A1070" t="str">
            <v>55210-1300</v>
          </cell>
          <cell r="B1070" t="str">
            <v>Precast structural concrete, class D (AE), abutment</v>
          </cell>
          <cell r="C1070" t="str">
            <v>m3</v>
          </cell>
          <cell r="D1070" t="str">
            <v>PRECAST STRUCTURAL CONCRETE, CLASS D (AE), ABUTMENT</v>
          </cell>
          <cell r="E1070" t="str">
            <v>CUYD</v>
          </cell>
        </row>
        <row r="1071">
          <cell r="A1071" t="str">
            <v>55210-1400</v>
          </cell>
          <cell r="B1071" t="str">
            <v>Precast structural concrete, class D (AE), deck</v>
          </cell>
          <cell r="C1071" t="str">
            <v>m3</v>
          </cell>
          <cell r="D1071" t="str">
            <v>PRECAST STRUCTURAL CONCRETE, CLASS D (AE), DECK</v>
          </cell>
          <cell r="E1071" t="str">
            <v>CUYD</v>
          </cell>
        </row>
        <row r="1072">
          <cell r="A1072" t="str">
            <v>55210-1500</v>
          </cell>
          <cell r="B1072" t="str">
            <v>Precast structural concrete, class D (AE), pier</v>
          </cell>
          <cell r="C1072" t="str">
            <v>m3</v>
          </cell>
          <cell r="D1072" t="str">
            <v>PRECAST STRUCTURAL CONCRETE, CLASS D (AE), PIER</v>
          </cell>
          <cell r="E1072" t="str">
            <v>CUYD</v>
          </cell>
        </row>
        <row r="1073">
          <cell r="A1073" t="str">
            <v>55210-1600</v>
          </cell>
          <cell r="B1073" t="str">
            <v>Precast structural concrete, class S (seal), abutment</v>
          </cell>
          <cell r="C1073" t="str">
            <v>m3</v>
          </cell>
          <cell r="D1073" t="str">
            <v>PRECAST STRUCTURAL CONCRETE, CLASS S (SEAL), ABUTMENT</v>
          </cell>
          <cell r="E1073" t="str">
            <v>CUYD</v>
          </cell>
        </row>
        <row r="1074">
          <cell r="A1074" t="str">
            <v>55210-1700</v>
          </cell>
          <cell r="B1074" t="str">
            <v>Precast structural concrete, class S (seal), deck</v>
          </cell>
          <cell r="C1074" t="str">
            <v>m3</v>
          </cell>
          <cell r="D1074" t="str">
            <v>PRECAST STRUCTURAL CONCRETE, CLASS S (SEAL), DECK</v>
          </cell>
          <cell r="E1074" t="str">
            <v>CUYD</v>
          </cell>
        </row>
        <row r="1075">
          <cell r="A1075" t="str">
            <v>55210-1800</v>
          </cell>
          <cell r="B1075" t="str">
            <v>Precast structural concrete, class S (seal), pier</v>
          </cell>
          <cell r="C1075" t="str">
            <v>m3</v>
          </cell>
          <cell r="D1075" t="str">
            <v>PRECAST STRUCTURAL CONCRETE, CLASS S (SEAL), PIER</v>
          </cell>
          <cell r="E1075" t="str">
            <v>CUYD</v>
          </cell>
        </row>
        <row r="1076">
          <cell r="A1076" t="str">
            <v>55211-0000</v>
          </cell>
          <cell r="B1076" t="str">
            <v>Precast structural concrete</v>
          </cell>
          <cell r="C1076" t="str">
            <v>m2</v>
          </cell>
          <cell r="D1076" t="str">
            <v>PRECAST STRUCTURAL CONCRETE</v>
          </cell>
          <cell r="E1076" t="str">
            <v>SQYD</v>
          </cell>
        </row>
        <row r="1077">
          <cell r="A1077" t="str">
            <v>55220-0000</v>
          </cell>
          <cell r="B1077" t="str">
            <v>Repair concrete</v>
          </cell>
          <cell r="C1077" t="str">
            <v>m2</v>
          </cell>
          <cell r="D1077" t="str">
            <v>REPAIR CONCRETE</v>
          </cell>
          <cell r="E1077" t="str">
            <v>SQYD</v>
          </cell>
        </row>
        <row r="1078">
          <cell r="A1078" t="str">
            <v>55221-0000</v>
          </cell>
          <cell r="B1078" t="str">
            <v>Repair concrete</v>
          </cell>
          <cell r="C1078" t="str">
            <v>m3</v>
          </cell>
          <cell r="D1078" t="str">
            <v>REPAIR CONCRETE</v>
          </cell>
          <cell r="E1078" t="str">
            <v>CUYD</v>
          </cell>
        </row>
        <row r="1079">
          <cell r="A1079" t="str">
            <v>55222-0000</v>
          </cell>
          <cell r="B1079" t="str">
            <v>Repair concrete</v>
          </cell>
          <cell r="C1079" t="str">
            <v>LPSM</v>
          </cell>
          <cell r="D1079" t="str">
            <v>REPAIR CONCRETE</v>
          </cell>
          <cell r="E1079" t="str">
            <v>LPSM</v>
          </cell>
        </row>
        <row r="1080">
          <cell r="A1080" t="str">
            <v>55223-0000</v>
          </cell>
          <cell r="B1080" t="str">
            <v>Repair concrete</v>
          </cell>
          <cell r="C1080" t="str">
            <v>m</v>
          </cell>
          <cell r="D1080" t="str">
            <v>REPAIR CONCRETE</v>
          </cell>
          <cell r="E1080" t="str">
            <v>LNFT</v>
          </cell>
        </row>
        <row r="1081">
          <cell r="A1081" t="str">
            <v>55224-0000</v>
          </cell>
          <cell r="B1081" t="str">
            <v>Seal concrete surface</v>
          </cell>
          <cell r="C1081" t="str">
            <v>m2</v>
          </cell>
          <cell r="D1081" t="str">
            <v>SEAL CONCRETE SURFACE</v>
          </cell>
          <cell r="E1081" t="str">
            <v>SQYD</v>
          </cell>
        </row>
        <row r="1082">
          <cell r="A1082" t="str">
            <v>55225-0000</v>
          </cell>
          <cell r="B1082" t="str">
            <v>Clean and reseal joints</v>
          </cell>
          <cell r="C1082" t="str">
            <v>m</v>
          </cell>
          <cell r="D1082" t="str">
            <v>CLEAN AND RESEAL JOINTS</v>
          </cell>
          <cell r="E1082" t="str">
            <v>LNFT</v>
          </cell>
        </row>
        <row r="1083">
          <cell r="A1083" t="str">
            <v>55226-0000</v>
          </cell>
          <cell r="B1083" t="str">
            <v>Clean concrete surface</v>
          </cell>
          <cell r="C1083" t="str">
            <v>m2</v>
          </cell>
          <cell r="D1083" t="str">
            <v>CLEAN CONCRETE SURFACE</v>
          </cell>
          <cell r="E1083" t="str">
            <v>SQYD</v>
          </cell>
        </row>
        <row r="1084">
          <cell r="A1084" t="str">
            <v>55227-0000</v>
          </cell>
          <cell r="B1084" t="str">
            <v>Clean concrete surface</v>
          </cell>
          <cell r="C1084" t="str">
            <v>LPSM</v>
          </cell>
          <cell r="D1084" t="str">
            <v>CLEAN CONCRETE SURFACE</v>
          </cell>
          <cell r="E1084" t="str">
            <v>LPSM</v>
          </cell>
        </row>
        <row r="1085">
          <cell r="A1085" t="str">
            <v>55230-0000</v>
          </cell>
          <cell r="B1085" t="str">
            <v>Concrete color finish</v>
          </cell>
          <cell r="C1085" t="str">
            <v>m2</v>
          </cell>
          <cell r="D1085" t="str">
            <v>CONCRETE COLOR FINISH</v>
          </cell>
          <cell r="E1085" t="str">
            <v>SQYD</v>
          </cell>
        </row>
        <row r="1086">
          <cell r="A1086" t="str">
            <v>55231-0000</v>
          </cell>
          <cell r="B1086" t="str">
            <v>Concrete color agent</v>
          </cell>
          <cell r="C1086" t="str">
            <v>kg</v>
          </cell>
          <cell r="D1086" t="str">
            <v>CONCRETE COLOR AGENT</v>
          </cell>
          <cell r="E1086" t="str">
            <v>LB</v>
          </cell>
        </row>
        <row r="1087">
          <cell r="A1087" t="str">
            <v>55235-0000</v>
          </cell>
          <cell r="B1087" t="str">
            <v>Expansion joints</v>
          </cell>
          <cell r="C1087" t="str">
            <v>m</v>
          </cell>
          <cell r="D1087" t="str">
            <v>EXPANSION JOINTS</v>
          </cell>
          <cell r="E1087" t="str">
            <v>LNFT</v>
          </cell>
        </row>
        <row r="1088">
          <cell r="A1088" t="str">
            <v>55236-0000</v>
          </cell>
          <cell r="B1088" t="str">
            <v>Expansion joint repair</v>
          </cell>
          <cell r="C1088" t="str">
            <v>LPSM</v>
          </cell>
          <cell r="D1088" t="str">
            <v>EXPANSION JOINT REPAIR</v>
          </cell>
          <cell r="E1088" t="str">
            <v>LPSM</v>
          </cell>
        </row>
        <row r="1089">
          <cell r="A1089" t="str">
            <v>55240-0000</v>
          </cell>
          <cell r="B1089" t="str">
            <v>Grout</v>
          </cell>
          <cell r="C1089" t="str">
            <v>m3</v>
          </cell>
          <cell r="D1089" t="str">
            <v>GROUT</v>
          </cell>
          <cell r="E1089" t="str">
            <v>CUFT</v>
          </cell>
        </row>
        <row r="1090">
          <cell r="A1090" t="str">
            <v>55301-0100</v>
          </cell>
          <cell r="B1090" t="str">
            <v>Precast, prestressed concrete AASHTO girder, non-standard</v>
          </cell>
          <cell r="C1090" t="str">
            <v>Each</v>
          </cell>
          <cell r="D1090" t="str">
            <v>PRECAST, PRESTRESSED CONCRETE AASHTO GIRDER, NON-STANDARD</v>
          </cell>
          <cell r="E1090" t="str">
            <v>EACH</v>
          </cell>
        </row>
        <row r="1091">
          <cell r="A1091" t="str">
            <v>55301-3200</v>
          </cell>
          <cell r="B1091" t="str">
            <v>Precast, prestressed concrete girder</v>
          </cell>
          <cell r="C1091" t="str">
            <v>Each</v>
          </cell>
          <cell r="D1091" t="str">
            <v>PRECAST, PRESTRESSED CONCRETE GIRDER</v>
          </cell>
          <cell r="E1091" t="str">
            <v>EACH</v>
          </cell>
        </row>
        <row r="1092">
          <cell r="A1092" t="str">
            <v>55301-3300</v>
          </cell>
          <cell r="B1092" t="str">
            <v>Precast, prestressed concrete AASHTO girder</v>
          </cell>
          <cell r="C1092" t="str">
            <v>Each</v>
          </cell>
          <cell r="D1092" t="str">
            <v>PRECAST, PRESTRESSED CONCRETE AASHTO GIRDER</v>
          </cell>
          <cell r="E1092" t="str">
            <v>EACH</v>
          </cell>
        </row>
        <row r="1093">
          <cell r="A1093" t="str">
            <v>55301-3400</v>
          </cell>
          <cell r="B1093" t="str">
            <v>Precast, prestressed concrete box beam</v>
          </cell>
          <cell r="C1093" t="str">
            <v>Each</v>
          </cell>
          <cell r="D1093" t="str">
            <v>PRECAST, PRESTRESSED CONCRETE BOX BEAM</v>
          </cell>
          <cell r="E1093" t="str">
            <v>EACH</v>
          </cell>
        </row>
        <row r="1094">
          <cell r="A1094" t="str">
            <v>55301-3500</v>
          </cell>
          <cell r="B1094" t="str">
            <v>Precast, prestressed concrete slab</v>
          </cell>
          <cell r="C1094" t="str">
            <v>Each</v>
          </cell>
          <cell r="D1094" t="str">
            <v>PRECAST, PRESTRESSED CONCRETE SLAB</v>
          </cell>
          <cell r="E1094" t="str">
            <v>EACH</v>
          </cell>
        </row>
        <row r="1095">
          <cell r="A1095" t="str">
            <v>55301-3600</v>
          </cell>
          <cell r="B1095" t="str">
            <v>Precast, prestressed concrete bulb tee girder</v>
          </cell>
          <cell r="C1095" t="str">
            <v>Each</v>
          </cell>
          <cell r="D1095" t="str">
            <v>PRECAST, PRESTRESSED CONCRETE BULB TEE GIRDER</v>
          </cell>
          <cell r="E1095" t="str">
            <v>EACH</v>
          </cell>
        </row>
        <row r="1096">
          <cell r="A1096" t="str">
            <v>55301-3700</v>
          </cell>
          <cell r="B1096" t="str">
            <v>Precast, prestressed concrete decked bulb tee girder</v>
          </cell>
          <cell r="C1096" t="str">
            <v>Each</v>
          </cell>
          <cell r="D1096" t="str">
            <v>PRECAST, PRESTRESSED CONCRETE DECKED BULB TEE GIRDER</v>
          </cell>
          <cell r="E1096" t="str">
            <v>EACH</v>
          </cell>
        </row>
        <row r="1097">
          <cell r="A1097" t="str">
            <v>55302-0100</v>
          </cell>
          <cell r="B1097" t="str">
            <v>Precast, prestressed concrete AASHTO girder, non-standard</v>
          </cell>
          <cell r="C1097" t="str">
            <v>m</v>
          </cell>
          <cell r="D1097" t="str">
            <v>PRECAST, PRESTRESSED CONCRETE AASHTO GIRDER, NON-STANDARD</v>
          </cell>
          <cell r="E1097" t="str">
            <v>LNFT</v>
          </cell>
        </row>
        <row r="1098">
          <cell r="A1098" t="str">
            <v>55302-0200</v>
          </cell>
          <cell r="B1098" t="str">
            <v>Precast, prestressed concrete slabs, 900mm non-voided</v>
          </cell>
          <cell r="C1098" t="str">
            <v>m</v>
          </cell>
          <cell r="D1098" t="str">
            <v>PRECAST, PRESTRESSED CONCRETE SLABS, 36-INCH NON-VOIDED</v>
          </cell>
          <cell r="E1098" t="str">
            <v>LNFT</v>
          </cell>
        </row>
        <row r="1099">
          <cell r="A1099" t="str">
            <v>55302-0300</v>
          </cell>
          <cell r="B1099" t="str">
            <v>Precast, prestressed concrete slabs, 1200mm non-voided</v>
          </cell>
          <cell r="C1099" t="str">
            <v>m</v>
          </cell>
          <cell r="D1099" t="str">
            <v>PRECAST, PRESTRESSED CONCRETE SLABS, 48-INCH NON-VOIDED</v>
          </cell>
          <cell r="E1099" t="str">
            <v>LNFT</v>
          </cell>
        </row>
        <row r="1100">
          <cell r="A1100" t="str">
            <v>55302-0400</v>
          </cell>
          <cell r="B1100" t="str">
            <v>Precast, prestressed concrete slabs, 900mm voided</v>
          </cell>
          <cell r="C1100" t="str">
            <v>m</v>
          </cell>
          <cell r="D1100" t="str">
            <v>PRECAST, PRESTRESSED CONCRETE SLABS, 36-INCH VOIDED</v>
          </cell>
          <cell r="E1100" t="str">
            <v>LNFT</v>
          </cell>
        </row>
        <row r="1101">
          <cell r="A1101" t="str">
            <v>55302-0500</v>
          </cell>
          <cell r="B1101" t="str">
            <v>Precast, prestressed concrete slabs, 1200mm voided</v>
          </cell>
          <cell r="C1101" t="str">
            <v>m</v>
          </cell>
          <cell r="D1101" t="str">
            <v>PRECAST, PRESTRESSED CONCRETE SLABS, 48-INCH VOIDED</v>
          </cell>
          <cell r="E1101" t="str">
            <v>LNFT</v>
          </cell>
        </row>
        <row r="1102">
          <cell r="A1102" t="str">
            <v>55302-0600</v>
          </cell>
          <cell r="B1102" t="str">
            <v>Precast, prestressed concrete box beam, type B1-36</v>
          </cell>
          <cell r="C1102" t="str">
            <v>m</v>
          </cell>
          <cell r="D1102" t="str">
            <v>PRECAST, PRESTRESSED CONCRETE BOX BEAM, TYPE B1-36</v>
          </cell>
          <cell r="E1102" t="str">
            <v>LNFT</v>
          </cell>
        </row>
        <row r="1103">
          <cell r="A1103" t="str">
            <v>55302-0700</v>
          </cell>
          <cell r="B1103" t="str">
            <v>Precast, prestressed concrete box beam, type B2-36</v>
          </cell>
          <cell r="C1103" t="str">
            <v>m</v>
          </cell>
          <cell r="D1103" t="str">
            <v>PRECAST, PRESTRESSED CONCRETE BOX BEAM, TYPE B2-36</v>
          </cell>
          <cell r="E1103" t="str">
            <v>LNFT</v>
          </cell>
        </row>
        <row r="1104">
          <cell r="A1104" t="str">
            <v>55302-0800</v>
          </cell>
          <cell r="B1104" t="str">
            <v>Precast, prestressed concrete box beam, type B3-36</v>
          </cell>
          <cell r="C1104" t="str">
            <v>m</v>
          </cell>
          <cell r="D1104" t="str">
            <v>PRECAST, PRESTRESSED CONCRETE BOX BEAM, TYPE B3-36</v>
          </cell>
          <cell r="E1104" t="str">
            <v>LNFT</v>
          </cell>
        </row>
        <row r="1105">
          <cell r="A1105" t="str">
            <v>55302-0900</v>
          </cell>
          <cell r="B1105" t="str">
            <v>Precast, prestressed concrete box beam, type B4-36</v>
          </cell>
          <cell r="C1105" t="str">
            <v>m</v>
          </cell>
          <cell r="D1105" t="str">
            <v>PRECAST, PRESTRESSED CONCRETE BOX BEAM, TYPE B4-36</v>
          </cell>
          <cell r="E1105" t="str">
            <v>LNFT</v>
          </cell>
        </row>
        <row r="1106">
          <cell r="A1106" t="str">
            <v>55302-1000</v>
          </cell>
          <cell r="B1106" t="str">
            <v>Precast, prestressed concrete box beam, type B1-48</v>
          </cell>
          <cell r="C1106" t="str">
            <v>m</v>
          </cell>
          <cell r="D1106" t="str">
            <v>PRECAST, PRESTRESSED CONCRETE BOX BEAM, TYPE B1-48</v>
          </cell>
          <cell r="E1106" t="str">
            <v>LNFT</v>
          </cell>
        </row>
        <row r="1107">
          <cell r="A1107" t="str">
            <v>55302-1100</v>
          </cell>
          <cell r="B1107" t="str">
            <v>Precast, prestressed concrete box beam, type B2-48</v>
          </cell>
          <cell r="C1107" t="str">
            <v>m</v>
          </cell>
          <cell r="D1107" t="str">
            <v>PRECAST, PRESTRESSED CONCRETE BOX BEAM, TYPE B2-48</v>
          </cell>
          <cell r="E1107" t="str">
            <v>LNFT</v>
          </cell>
        </row>
        <row r="1108">
          <cell r="A1108" t="str">
            <v>55302-1200</v>
          </cell>
          <cell r="B1108" t="str">
            <v>Precast, prestressed concrete box beam, type B3-48</v>
          </cell>
          <cell r="C1108" t="str">
            <v>m</v>
          </cell>
          <cell r="D1108" t="str">
            <v>PRECAST, PRESTRESSED CONCRETE BOX BEAM, TYPE B3-48</v>
          </cell>
          <cell r="E1108" t="str">
            <v>LNFT</v>
          </cell>
        </row>
        <row r="1109">
          <cell r="A1109" t="str">
            <v>55302-1300</v>
          </cell>
          <cell r="B1109" t="str">
            <v>Precast, prestressed concrete box beam, type B4-48</v>
          </cell>
          <cell r="C1109" t="str">
            <v>m</v>
          </cell>
          <cell r="D1109" t="str">
            <v>PRECAST, PRESTRESSED CONCRETE BOX BEAM, TYPE B4-48</v>
          </cell>
          <cell r="E1109" t="str">
            <v>LNFT</v>
          </cell>
        </row>
        <row r="1110">
          <cell r="A1110" t="str">
            <v>55302-1400</v>
          </cell>
          <cell r="B1110" t="str">
            <v>Precast, prestressed concrete box beam, non-standard</v>
          </cell>
          <cell r="C1110" t="str">
            <v>m</v>
          </cell>
          <cell r="D1110" t="str">
            <v>PRECAST, PRESTRESSED CONCRETE BOX BEAM, NON-STANDARD</v>
          </cell>
          <cell r="E1110" t="str">
            <v>LNFT</v>
          </cell>
        </row>
        <row r="1111">
          <cell r="A1111" t="str">
            <v>55302-1500</v>
          </cell>
          <cell r="B1111" t="str">
            <v>Precast, prestressed concrete bulb tee girders, 1050mm</v>
          </cell>
          <cell r="C1111" t="str">
            <v>m</v>
          </cell>
          <cell r="D1111" t="str">
            <v>PRECAST, PRESTRESSED CONCRETE BULB TEE GIRDERS, 42-INCH</v>
          </cell>
          <cell r="E1111" t="str">
            <v>LNFT</v>
          </cell>
        </row>
        <row r="1112">
          <cell r="A1112" t="str">
            <v>55302-1600</v>
          </cell>
          <cell r="B1112" t="str">
            <v>Precast, prestressed concrete bulb tee girders, 1250mm</v>
          </cell>
          <cell r="C1112" t="str">
            <v>m</v>
          </cell>
          <cell r="D1112" t="str">
            <v>PRECAST, PRESTRESSED CONCRETE BULB TEE GIRDERS, 50-INCH</v>
          </cell>
          <cell r="E1112" t="str">
            <v>LNFT</v>
          </cell>
        </row>
        <row r="1113">
          <cell r="A1113" t="str">
            <v>55302-1700</v>
          </cell>
          <cell r="B1113" t="str">
            <v>Precast, prestressed concrete bulb tee girders, 1350mm</v>
          </cell>
          <cell r="C1113" t="str">
            <v>m</v>
          </cell>
          <cell r="D1113" t="str">
            <v>PRECAST, PRESTRESSED CONCRETE BULB TEE GIRDERS, 54-INCH</v>
          </cell>
          <cell r="E1113" t="str">
            <v>LNFT</v>
          </cell>
        </row>
        <row r="1114">
          <cell r="A1114" t="str">
            <v>55302-1800</v>
          </cell>
          <cell r="B1114" t="str">
            <v>Precast, prestressed concrete bulb tee girders, 1450mm</v>
          </cell>
          <cell r="C1114" t="str">
            <v>m</v>
          </cell>
          <cell r="D1114" t="str">
            <v>PRECAST, PRESTRESSED CONCRETE BULB TEE GIRDERS, 58-INCH</v>
          </cell>
          <cell r="E1114" t="str">
            <v>LNFT</v>
          </cell>
        </row>
        <row r="1115">
          <cell r="A1115" t="str">
            <v>55302-1900</v>
          </cell>
          <cell r="B1115" t="str">
            <v>Precast, prestressed concrete bulb tee girders, 1575mm</v>
          </cell>
          <cell r="C1115" t="str">
            <v>m</v>
          </cell>
          <cell r="D1115" t="str">
            <v>PRECAST, PRESTRESSED CONCRETE BULB TEE GIRDERS, 63-INCH</v>
          </cell>
          <cell r="E1115" t="str">
            <v>LNFT</v>
          </cell>
        </row>
        <row r="1116">
          <cell r="A1116" t="str">
            <v>55302-2000</v>
          </cell>
          <cell r="B1116" t="str">
            <v>Precast, prestressed concrete bulb tee girders, 1800mm</v>
          </cell>
          <cell r="C1116" t="str">
            <v>m</v>
          </cell>
          <cell r="D1116" t="str">
            <v>PRECAST, PRESTRESSED CONCRETE BULB TEE GIRDERS, 72-INCH</v>
          </cell>
          <cell r="E1116" t="str">
            <v>LNFT</v>
          </cell>
        </row>
        <row r="1117">
          <cell r="A1117" t="str">
            <v>55302-2100</v>
          </cell>
          <cell r="B1117" t="str">
            <v>Precast, prestressed concrete bulb tee girders, 1850mm</v>
          </cell>
          <cell r="C1117" t="str">
            <v>m</v>
          </cell>
          <cell r="D1117" t="str">
            <v>PRECAST, PRESTRESSED CONCRETE BULB TEE GIRDERS, 74-INCH</v>
          </cell>
          <cell r="E1117" t="str">
            <v>LNFT</v>
          </cell>
        </row>
        <row r="1118">
          <cell r="A1118" t="str">
            <v>55302-2200</v>
          </cell>
          <cell r="B1118" t="str">
            <v>Precast, prestressed concrete decked bulb tee girders, 875mm</v>
          </cell>
          <cell r="C1118" t="str">
            <v>m</v>
          </cell>
          <cell r="D1118" t="str">
            <v>PRECAST, PRESTRESSED CONCRETE DECKED BULB TEE GIRDERS, 35-INCH</v>
          </cell>
          <cell r="E1118" t="str">
            <v>LNFT</v>
          </cell>
        </row>
        <row r="1119">
          <cell r="A1119" t="str">
            <v>55302-2300</v>
          </cell>
          <cell r="B1119" t="str">
            <v>Precast, prestressed concrete decked bulb tee girders, 900mm</v>
          </cell>
          <cell r="C1119" t="str">
            <v>m</v>
          </cell>
          <cell r="D1119" t="str">
            <v>PRECAST, PRESTRESSED CONCRETE DECKED BULB TEE GIRDERS, 36-INCH</v>
          </cell>
          <cell r="E1119" t="str">
            <v>LNFT</v>
          </cell>
        </row>
        <row r="1120">
          <cell r="A1120" t="str">
            <v>55302-2400</v>
          </cell>
          <cell r="B1120" t="str">
            <v>Precast, prestressed concrete decked bulb tee girders, 1025mm</v>
          </cell>
          <cell r="C1120" t="str">
            <v>m</v>
          </cell>
          <cell r="D1120" t="str">
            <v>PRECAST, PRESTRESSED CONCRETE DECKED BULB TEE GIRDERS, 41-INCH</v>
          </cell>
          <cell r="E1120" t="str">
            <v>LNFT</v>
          </cell>
        </row>
        <row r="1121">
          <cell r="A1121" t="str">
            <v>55302-2500</v>
          </cell>
          <cell r="B1121" t="str">
            <v>Precast, prestressed concrete decked bulb tee girders, 1125mm</v>
          </cell>
          <cell r="C1121" t="str">
            <v>m</v>
          </cell>
          <cell r="D1121" t="str">
            <v>PRECAST, PRESTRESSED CONCRETE DECKED BULB TEE GIRDERS, 45-INCH</v>
          </cell>
          <cell r="E1121" t="str">
            <v>LNFT</v>
          </cell>
        </row>
        <row r="1122">
          <cell r="A1122" t="str">
            <v>55302-2600</v>
          </cell>
          <cell r="B1122" t="str">
            <v>Precast, prestressed concrete decked bulb tee girders, 1275mm</v>
          </cell>
          <cell r="C1122" t="str">
            <v>m</v>
          </cell>
          <cell r="D1122" t="str">
            <v>PRECAST, PRESTRESSED CONCRETE DECKED BULB TEE GIRDERS, 51-INCH</v>
          </cell>
          <cell r="E1122" t="str">
            <v>LNFT</v>
          </cell>
        </row>
        <row r="1123">
          <cell r="A1123" t="str">
            <v>55302-2700</v>
          </cell>
          <cell r="B1123" t="str">
            <v>Precast, prestressed concrete decked bulb tee girders, 1325mm</v>
          </cell>
          <cell r="C1123" t="str">
            <v>m</v>
          </cell>
          <cell r="D1123" t="str">
            <v>PRECAST, PRESTRESSED CONCRETE DECKED BULB TEE GIRDERS, 53-INCH</v>
          </cell>
          <cell r="E1123" t="str">
            <v>LNFT</v>
          </cell>
        </row>
        <row r="1124">
          <cell r="A1124" t="str">
            <v>55302-2800</v>
          </cell>
          <cell r="B1124" t="str">
            <v>Precast, prestressed concrete decked bulb tee girders, 1350mm</v>
          </cell>
          <cell r="C1124" t="str">
            <v>m</v>
          </cell>
          <cell r="D1124" t="str">
            <v>PRECAST, PRESTRESSED CONCRETE DECKED BULB TEE GIRDERS, 54-INCH</v>
          </cell>
          <cell r="E1124" t="str">
            <v>LNFT</v>
          </cell>
        </row>
        <row r="1125">
          <cell r="A1125" t="str">
            <v>55302-2900</v>
          </cell>
          <cell r="B1125" t="str">
            <v>Precast, prestressed concrete decked bulb tee girders, 1375mm</v>
          </cell>
          <cell r="C1125" t="str">
            <v>m</v>
          </cell>
          <cell r="D1125" t="str">
            <v>PRECAST, PRESTRESSED CONCRETE DECKED BULB TEE GIRDERS, 55-INCH</v>
          </cell>
          <cell r="E1125" t="str">
            <v>LNFT</v>
          </cell>
        </row>
        <row r="1126">
          <cell r="A1126" t="str">
            <v>55302-3000</v>
          </cell>
          <cell r="B1126" t="str">
            <v>Precast, prestressed concrete decked bulb tee girders, 1500mm</v>
          </cell>
          <cell r="C1126" t="str">
            <v>m</v>
          </cell>
          <cell r="D1126" t="str">
            <v>PRECAST, PRESTRESSED CONCRETE DECKED BULB TEE GIRDERS, 60-INCH</v>
          </cell>
          <cell r="E1126" t="str">
            <v>LNFT</v>
          </cell>
        </row>
        <row r="1127">
          <cell r="A1127" t="str">
            <v>55302-3100</v>
          </cell>
          <cell r="B1127" t="str">
            <v>Precast, prestressed concrete decked bulb tee girders, 1625mm</v>
          </cell>
          <cell r="C1127" t="str">
            <v>m</v>
          </cell>
          <cell r="D1127" t="str">
            <v>PRECAST, PRESTRESSED CONCRETE DECKED BULB TEE GIRDERS, 65-INCH</v>
          </cell>
          <cell r="E1127" t="str">
            <v>LNFT</v>
          </cell>
        </row>
        <row r="1128">
          <cell r="A1128" t="str">
            <v>55302-3200</v>
          </cell>
          <cell r="B1128" t="str">
            <v>Precast, prestressed concrete girder</v>
          </cell>
          <cell r="C1128" t="str">
            <v>m</v>
          </cell>
          <cell r="D1128" t="str">
            <v>PRECAST, PRESTRESSED CONCRETE GIRDER</v>
          </cell>
          <cell r="E1128" t="str">
            <v>LNFT</v>
          </cell>
        </row>
        <row r="1129">
          <cell r="A1129" t="str">
            <v>55302-3300</v>
          </cell>
          <cell r="B1129" t="str">
            <v>Precast, prestressed concrete AASHTO girder</v>
          </cell>
          <cell r="C1129" t="str">
            <v>m</v>
          </cell>
          <cell r="D1129" t="str">
            <v>PRECAST, PRESTRESSED CONCRETE AASHTO GIRDER</v>
          </cell>
          <cell r="E1129" t="str">
            <v>LNFT</v>
          </cell>
        </row>
        <row r="1130">
          <cell r="A1130" t="str">
            <v>55302-3400</v>
          </cell>
          <cell r="B1130" t="str">
            <v>Precast, prestressed concrete box beam</v>
          </cell>
          <cell r="C1130" t="str">
            <v>m</v>
          </cell>
          <cell r="D1130" t="str">
            <v>PRECAST, PRESTRESSED CONCRETE BOX BEAM</v>
          </cell>
          <cell r="E1130" t="str">
            <v>LNFT</v>
          </cell>
        </row>
        <row r="1131">
          <cell r="A1131" t="str">
            <v>55302-3500</v>
          </cell>
          <cell r="B1131" t="str">
            <v>Precast, prestressed concrete slab</v>
          </cell>
          <cell r="C1131" t="str">
            <v>m</v>
          </cell>
          <cell r="D1131" t="str">
            <v>PRECAST, PRESTRESSED CONCRETE SLAB</v>
          </cell>
          <cell r="E1131" t="str">
            <v>LNFT</v>
          </cell>
        </row>
        <row r="1132">
          <cell r="A1132" t="str">
            <v>55302-3600</v>
          </cell>
          <cell r="B1132" t="str">
            <v>Precast, prestressed concrete bulb tee girder</v>
          </cell>
          <cell r="C1132" t="str">
            <v>m</v>
          </cell>
          <cell r="D1132" t="str">
            <v>PRECAST, PRESTRESSED CONCRETE BULB TEE GIRDER</v>
          </cell>
          <cell r="E1132" t="str">
            <v>LNFT</v>
          </cell>
        </row>
        <row r="1133">
          <cell r="A1133" t="str">
            <v>55302-3700</v>
          </cell>
          <cell r="B1133" t="str">
            <v>Precast, prestressed concrete decked bulb tee girder</v>
          </cell>
          <cell r="C1133" t="str">
            <v>m</v>
          </cell>
          <cell r="D1133" t="str">
            <v>PRECAST, PRESTRESSED CONCRETE DECKED BULB TEE GIRDER</v>
          </cell>
          <cell r="E1133" t="str">
            <v>LNFT</v>
          </cell>
        </row>
        <row r="1134">
          <cell r="A1134" t="str">
            <v>55303-0000</v>
          </cell>
          <cell r="B1134" t="str">
            <v>Prestressing system</v>
          </cell>
          <cell r="C1134" t="str">
            <v>LPSM</v>
          </cell>
          <cell r="D1134" t="str">
            <v>PRESTRESSING SYSTEM</v>
          </cell>
          <cell r="E1134" t="str">
            <v>LPSM</v>
          </cell>
        </row>
        <row r="1135">
          <cell r="A1135" t="str">
            <v>55310-0100</v>
          </cell>
          <cell r="B1135" t="str">
            <v>Post-tensioning tendon repair</v>
          </cell>
          <cell r="C1135" t="str">
            <v>m</v>
          </cell>
          <cell r="D1135" t="str">
            <v>POST-TENSIONING TENDON REPAIR</v>
          </cell>
          <cell r="E1135" t="str">
            <v>LNFT</v>
          </cell>
        </row>
        <row r="1136">
          <cell r="A1136" t="str">
            <v>55311-0100</v>
          </cell>
          <cell r="B1136" t="str">
            <v>Post-tensioning anchorage repair</v>
          </cell>
          <cell r="C1136" t="str">
            <v>Each</v>
          </cell>
          <cell r="D1136" t="str">
            <v>POST-TENSIONING ANCHORAGE REPAIR</v>
          </cell>
          <cell r="E1136" t="str">
            <v>EACH</v>
          </cell>
        </row>
        <row r="1137">
          <cell r="A1137" t="str">
            <v>55401-1000</v>
          </cell>
          <cell r="B1137" t="str">
            <v>Reinforcing steel</v>
          </cell>
          <cell r="C1137" t="str">
            <v>kg</v>
          </cell>
          <cell r="D1137" t="str">
            <v>REINFORCING STEEL</v>
          </cell>
          <cell r="E1137" t="str">
            <v>LB</v>
          </cell>
        </row>
        <row r="1138">
          <cell r="A1138" t="str">
            <v>55401-2000</v>
          </cell>
          <cell r="B1138" t="str">
            <v>Reinforcing steel, epoxy coated</v>
          </cell>
          <cell r="C1138" t="str">
            <v>kg</v>
          </cell>
          <cell r="D1138" t="str">
            <v>REINFORCING STEEL, EPOXY COATED</v>
          </cell>
          <cell r="E1138" t="str">
            <v>LB</v>
          </cell>
        </row>
        <row r="1139">
          <cell r="A1139" t="str">
            <v>55401-2500</v>
          </cell>
          <cell r="B1139" t="str">
            <v>Reinforcing steel, galvanized</v>
          </cell>
          <cell r="C1139" t="str">
            <v>kg</v>
          </cell>
          <cell r="D1139" t="str">
            <v>REINFORCING STEEL, GALVANIZED</v>
          </cell>
          <cell r="E1139" t="str">
            <v>LB</v>
          </cell>
        </row>
        <row r="1140">
          <cell r="A1140" t="str">
            <v>55401-3000</v>
          </cell>
          <cell r="B1140" t="str">
            <v>Reinforcing steel, stainless steel</v>
          </cell>
          <cell r="C1140" t="str">
            <v>kg</v>
          </cell>
          <cell r="D1140" t="str">
            <v>REINFORCING STEEL, STAINLESS STEEL</v>
          </cell>
          <cell r="E1140" t="str">
            <v>LB</v>
          </cell>
        </row>
        <row r="1141">
          <cell r="A1141" t="str">
            <v>55401-4000</v>
          </cell>
          <cell r="B1141" t="str">
            <v>Reinforcing steel, uncoated, specialty high-strength, corrosion resistant</v>
          </cell>
          <cell r="C1141" t="str">
            <v>kg</v>
          </cell>
          <cell r="D1141" t="str">
            <v>REINFORCING STEEL, UNCOATED, SPECIALTY HIGH-STRENGTH, CORROSION RESISTANT</v>
          </cell>
          <cell r="E1141" t="str">
            <v>LB</v>
          </cell>
        </row>
        <row r="1142">
          <cell r="A1142" t="str">
            <v>55501-0000</v>
          </cell>
          <cell r="B1142" t="str">
            <v>Structural steel</v>
          </cell>
          <cell r="C1142" t="str">
            <v>LPSM</v>
          </cell>
          <cell r="D1142" t="str">
            <v>STRUCTURAL STEEL</v>
          </cell>
          <cell r="E1142" t="str">
            <v>LPSM</v>
          </cell>
        </row>
        <row r="1143">
          <cell r="A1143" t="str">
            <v>55501-1000</v>
          </cell>
          <cell r="B1143" t="str">
            <v>Structural steel, salvaged, modified, and erected</v>
          </cell>
          <cell r="C1143" t="str">
            <v>LPSM</v>
          </cell>
          <cell r="D1143" t="str">
            <v>STRUCTURAL STEEL, SALVAGED, MODIFIED, AND ERECTED</v>
          </cell>
          <cell r="E1143" t="str">
            <v>LPSM</v>
          </cell>
        </row>
        <row r="1144">
          <cell r="A1144" t="str">
            <v>55501-2000</v>
          </cell>
          <cell r="B1144" t="str">
            <v>Structural steel, evaluate gusset plate</v>
          </cell>
          <cell r="C1144" t="str">
            <v>LPSM</v>
          </cell>
          <cell r="D1144" t="str">
            <v>STRUCTURAL STEEL, EVALUATE GUSSET PLATE</v>
          </cell>
          <cell r="E1144" t="str">
            <v>LPSM</v>
          </cell>
        </row>
        <row r="1145">
          <cell r="A1145" t="str">
            <v>55501-2100</v>
          </cell>
          <cell r="B1145" t="str">
            <v>Structural steel, repair gusset plate</v>
          </cell>
          <cell r="C1145" t="str">
            <v>LPSM</v>
          </cell>
          <cell r="D1145" t="str">
            <v>STRUCTURAL STEEL, REPAIR GUSSET PLATE</v>
          </cell>
          <cell r="E1145" t="str">
            <v>LPSM</v>
          </cell>
        </row>
        <row r="1146">
          <cell r="A1146" t="str">
            <v>55502-0000</v>
          </cell>
          <cell r="B1146" t="str">
            <v>Structural steel, furnished, fabricated, and erected</v>
          </cell>
          <cell r="C1146" t="str">
            <v>kg</v>
          </cell>
          <cell r="D1146" t="str">
            <v>STRUCTURAL STEEL, FURNISHED, FABRICATED, AND ERECTED</v>
          </cell>
          <cell r="E1146" t="str">
            <v>LB</v>
          </cell>
        </row>
        <row r="1147">
          <cell r="A1147" t="str">
            <v>55504-0000</v>
          </cell>
          <cell r="B1147" t="str">
            <v>Pre-fabricated steel bridge</v>
          </cell>
          <cell r="C1147" t="str">
            <v>LPSM</v>
          </cell>
          <cell r="D1147" t="str">
            <v>PRE-FABRICATED STEEL BRIDGE</v>
          </cell>
          <cell r="E1147" t="str">
            <v>LPSM</v>
          </cell>
        </row>
        <row r="1148">
          <cell r="A1148" t="str">
            <v>55505-0000</v>
          </cell>
          <cell r="B1148" t="str">
            <v>Structural steel soldier pile</v>
          </cell>
          <cell r="C1148" t="str">
            <v>m</v>
          </cell>
          <cell r="D1148" t="str">
            <v>STRUCTURAL STEEL SOLDIER PILE</v>
          </cell>
          <cell r="E1148" t="str">
            <v>LNFT</v>
          </cell>
        </row>
        <row r="1149">
          <cell r="A1149" t="str">
            <v>55506-0000</v>
          </cell>
          <cell r="B1149" t="str">
            <v>Miscellaneous steel</v>
          </cell>
          <cell r="C1149" t="str">
            <v>Each</v>
          </cell>
          <cell r="D1149" t="str">
            <v>MISCELLANEOUS STEEL</v>
          </cell>
          <cell r="E1149" t="str">
            <v>EACH</v>
          </cell>
        </row>
        <row r="1150">
          <cell r="A1150" t="str">
            <v>55506-0100</v>
          </cell>
          <cell r="B1150" t="str">
            <v>Miscellaneous steel, scupper extension</v>
          </cell>
          <cell r="C1150" t="str">
            <v>Each</v>
          </cell>
          <cell r="D1150" t="str">
            <v>MISCELLANEOUS STEEL, SCUPPER EXTENSION</v>
          </cell>
          <cell r="E1150" t="str">
            <v>EACH</v>
          </cell>
        </row>
        <row r="1151">
          <cell r="A1151" t="str">
            <v>55601-0100</v>
          </cell>
          <cell r="B1151" t="str">
            <v>Bridge railing, aluminum</v>
          </cell>
          <cell r="C1151" t="str">
            <v>m</v>
          </cell>
          <cell r="D1151" t="str">
            <v>BRIDGE RAILING, ALUMINUM</v>
          </cell>
          <cell r="E1151" t="str">
            <v>LNFT</v>
          </cell>
        </row>
        <row r="1152">
          <cell r="A1152" t="str">
            <v>55601-0200</v>
          </cell>
          <cell r="B1152" t="str">
            <v>Bridge railing, aluminum, one rail</v>
          </cell>
          <cell r="C1152" t="str">
            <v>m</v>
          </cell>
          <cell r="D1152" t="str">
            <v>BRIDGE RAILING, ALUMINUM, ONE RAIL</v>
          </cell>
          <cell r="E1152" t="str">
            <v>LNFT</v>
          </cell>
        </row>
        <row r="1153">
          <cell r="A1153" t="str">
            <v>55601-0300</v>
          </cell>
          <cell r="B1153" t="str">
            <v>Bridge railing, aluminum, two rail</v>
          </cell>
          <cell r="C1153" t="str">
            <v>m</v>
          </cell>
          <cell r="D1153" t="str">
            <v>BRIDGE RAILING, ALUMINUM, TWO RAIL</v>
          </cell>
          <cell r="E1153" t="str">
            <v>LNFT</v>
          </cell>
        </row>
        <row r="1154">
          <cell r="A1154" t="str">
            <v>55601-0400</v>
          </cell>
          <cell r="B1154" t="str">
            <v>Bridge railing, aluminum, three rail</v>
          </cell>
          <cell r="C1154" t="str">
            <v>m</v>
          </cell>
          <cell r="D1154" t="str">
            <v>BRIDGE RAILING, ALUMINUM, THREE RAIL</v>
          </cell>
          <cell r="E1154" t="str">
            <v>LNFT</v>
          </cell>
        </row>
        <row r="1155">
          <cell r="A1155" t="str">
            <v>55601-0500</v>
          </cell>
          <cell r="B1155" t="str">
            <v>Bridge railing, concrete</v>
          </cell>
          <cell r="C1155" t="str">
            <v>m</v>
          </cell>
          <cell r="D1155" t="str">
            <v>BRIDGE RAILING, CONCRETE</v>
          </cell>
          <cell r="E1155" t="str">
            <v>LNFT</v>
          </cell>
        </row>
        <row r="1156">
          <cell r="A1156" t="str">
            <v>55601-0600</v>
          </cell>
          <cell r="B1156" t="str">
            <v>Bridge railing, concrete, beam rail</v>
          </cell>
          <cell r="C1156" t="str">
            <v>m</v>
          </cell>
          <cell r="D1156" t="str">
            <v>BRIDGE RAILING, CONCRETE, BEAM RAIL</v>
          </cell>
          <cell r="E1156" t="str">
            <v>LNFT</v>
          </cell>
        </row>
        <row r="1157">
          <cell r="A1157" t="str">
            <v>55601-0700</v>
          </cell>
          <cell r="B1157" t="str">
            <v>Bridge railing, concrete, Natchez Trace Rail</v>
          </cell>
          <cell r="C1157" t="str">
            <v>m</v>
          </cell>
          <cell r="D1157" t="str">
            <v>BRIDGE RAILING, CONCRETE, NATCHEZ TRACE RAIL</v>
          </cell>
          <cell r="E1157" t="str">
            <v>LNFT</v>
          </cell>
        </row>
        <row r="1158">
          <cell r="A1158" t="str">
            <v>55601-0800</v>
          </cell>
          <cell r="B1158" t="str">
            <v>Bridge railing, concrete, New Jersey safety shape</v>
          </cell>
          <cell r="C1158" t="str">
            <v>m</v>
          </cell>
          <cell r="D1158" t="str">
            <v>BRIDGE RAILING, CONCRETE, NEW JERSEY SAFETY SHAPE</v>
          </cell>
          <cell r="E1158" t="str">
            <v>LNFT</v>
          </cell>
        </row>
        <row r="1159">
          <cell r="A1159" t="str">
            <v>55601-0900</v>
          </cell>
          <cell r="B1159" t="str">
            <v>Bridge railing, steel</v>
          </cell>
          <cell r="C1159" t="str">
            <v>m</v>
          </cell>
          <cell r="D1159" t="str">
            <v>BRIDGE RAILING, STEEL</v>
          </cell>
          <cell r="E1159" t="str">
            <v>LNFT</v>
          </cell>
        </row>
        <row r="1160">
          <cell r="A1160" t="str">
            <v>55601-1000</v>
          </cell>
          <cell r="B1160" t="str">
            <v>Bridge railing, steel, one rail</v>
          </cell>
          <cell r="C1160" t="str">
            <v>m</v>
          </cell>
          <cell r="D1160" t="str">
            <v>BRIDGE RAILING, STEEL, ONE RAIL</v>
          </cell>
          <cell r="E1160" t="str">
            <v>LNFT</v>
          </cell>
        </row>
        <row r="1161">
          <cell r="A1161" t="str">
            <v>55601-1100</v>
          </cell>
          <cell r="B1161" t="str">
            <v>Bridge railing, steel, two rail</v>
          </cell>
          <cell r="C1161" t="str">
            <v>m</v>
          </cell>
          <cell r="D1161" t="str">
            <v>BRIDGE RAILING, STEEL, TWO RAIL</v>
          </cell>
          <cell r="E1161" t="str">
            <v>LNFT</v>
          </cell>
        </row>
        <row r="1162">
          <cell r="A1162" t="str">
            <v>55601-1200</v>
          </cell>
          <cell r="B1162" t="str">
            <v>Bridge railing, steel, three rail</v>
          </cell>
          <cell r="C1162" t="str">
            <v>m</v>
          </cell>
          <cell r="D1162" t="str">
            <v>BRIDGE RAILING, STEEL, THREE RAIL</v>
          </cell>
          <cell r="E1162" t="str">
            <v>LNFT</v>
          </cell>
        </row>
        <row r="1163">
          <cell r="A1163" t="str">
            <v>55601-1300</v>
          </cell>
          <cell r="B1163" t="str">
            <v>Bridge railing, timber</v>
          </cell>
          <cell r="C1163" t="str">
            <v>m</v>
          </cell>
          <cell r="D1163" t="str">
            <v>BRIDGE RAILING, TIMBER</v>
          </cell>
          <cell r="E1163" t="str">
            <v>LNFT</v>
          </cell>
        </row>
        <row r="1164">
          <cell r="A1164" t="str">
            <v>55601-1400</v>
          </cell>
          <cell r="B1164" t="str">
            <v>Bridge railing, timber, steel-backed</v>
          </cell>
          <cell r="C1164" t="str">
            <v>m</v>
          </cell>
          <cell r="D1164" t="str">
            <v>BRIDGE RAILING, TIMBER, STEEL-BACKED</v>
          </cell>
          <cell r="E1164" t="str">
            <v>LNFT</v>
          </cell>
        </row>
        <row r="1165">
          <cell r="A1165" t="str">
            <v>55602-1000</v>
          </cell>
          <cell r="B1165" t="str">
            <v>Remove and reset bridge railing</v>
          </cell>
          <cell r="C1165" t="str">
            <v>m</v>
          </cell>
          <cell r="D1165" t="str">
            <v>REMOVE AND RESET BRIDGE RAILING</v>
          </cell>
          <cell r="E1165" t="str">
            <v>LNFT</v>
          </cell>
        </row>
        <row r="1166">
          <cell r="A1166" t="str">
            <v>55603-1000</v>
          </cell>
          <cell r="B1166" t="str">
            <v>Remove and reset bridge railing</v>
          </cell>
          <cell r="C1166" t="str">
            <v>LPSM</v>
          </cell>
          <cell r="D1166" t="str">
            <v>REMOVE AND RESET BRIDGE RAILING</v>
          </cell>
          <cell r="E1166" t="str">
            <v>LPSM</v>
          </cell>
        </row>
        <row r="1167">
          <cell r="A1167" t="str">
            <v>55701-1000</v>
          </cell>
          <cell r="B1167" t="str">
            <v>Structural timber and lumber, untreated</v>
          </cell>
          <cell r="C1167" t="str">
            <v>m3</v>
          </cell>
          <cell r="D1167" t="str">
            <v>STRUCTURAL TIMBER AND LUMBER, UNTREATED</v>
          </cell>
          <cell r="E1167" t="str">
            <v>MFBM</v>
          </cell>
        </row>
        <row r="1168">
          <cell r="A1168" t="str">
            <v>55701-2000</v>
          </cell>
          <cell r="B1168" t="str">
            <v>Structural timber and lumber, treated</v>
          </cell>
          <cell r="C1168" t="str">
            <v>m3</v>
          </cell>
          <cell r="D1168" t="str">
            <v>STRUCTURAL TIMBER AND LUMBER, TREATED</v>
          </cell>
          <cell r="E1168" t="str">
            <v>MFBM</v>
          </cell>
        </row>
        <row r="1169">
          <cell r="A1169" t="str">
            <v>55701-3000</v>
          </cell>
          <cell r="B1169" t="str">
            <v>Structural timber and lumber, composite</v>
          </cell>
          <cell r="C1169" t="str">
            <v>m3</v>
          </cell>
          <cell r="D1169" t="str">
            <v>STRUCTURAL TIMBER AND LUMBER, COMPOSITE</v>
          </cell>
          <cell r="E1169" t="str">
            <v>MFBM</v>
          </cell>
        </row>
        <row r="1170">
          <cell r="A1170" t="str">
            <v>55702-1000</v>
          </cell>
          <cell r="B1170" t="str">
            <v>Structural timber and lumber, treated, pedestrian bridge</v>
          </cell>
          <cell r="C1170" t="str">
            <v>m</v>
          </cell>
          <cell r="D1170" t="str">
            <v>STRUCTURAL TIMBER AND LUMBER, TREATED, PEDESTRIAN BRIDGE</v>
          </cell>
          <cell r="E1170" t="str">
            <v>LNFT</v>
          </cell>
        </row>
        <row r="1171">
          <cell r="A1171" t="str">
            <v>55703-1000</v>
          </cell>
          <cell r="B1171" t="str">
            <v>Structural timber and lumber, treated, boardwalk</v>
          </cell>
          <cell r="C1171" t="str">
            <v>m2</v>
          </cell>
          <cell r="D1171" t="str">
            <v>STRUCTURAL TIMBER AND LUMBER, TREATED, BOARDWALK</v>
          </cell>
          <cell r="E1171" t="str">
            <v>SQYD</v>
          </cell>
        </row>
        <row r="1172">
          <cell r="A1172" t="str">
            <v>55703-2000</v>
          </cell>
          <cell r="B1172" t="str">
            <v>Structural timber and lumber, treated, decking</v>
          </cell>
          <cell r="C1172" t="str">
            <v>m2</v>
          </cell>
          <cell r="D1172" t="str">
            <v>STRUCTURAL TIMBER AND LUMBER, TREATED, DECKING</v>
          </cell>
          <cell r="E1172" t="str">
            <v>SQYD</v>
          </cell>
        </row>
        <row r="1173">
          <cell r="A1173" t="str">
            <v>55706-1000</v>
          </cell>
          <cell r="B1173" t="str">
            <v>Structural timber and lumber, untreated</v>
          </cell>
          <cell r="C1173" t="str">
            <v>LPSM</v>
          </cell>
          <cell r="D1173" t="str">
            <v>STRUCTURAL TIMBER AND LUMBER, UNTREATED</v>
          </cell>
          <cell r="E1173" t="str">
            <v>LPSM</v>
          </cell>
        </row>
        <row r="1174">
          <cell r="A1174" t="str">
            <v>55706-2000</v>
          </cell>
          <cell r="B1174" t="str">
            <v>Structural timber and lumber, treated</v>
          </cell>
          <cell r="C1174" t="str">
            <v>LPSM</v>
          </cell>
          <cell r="D1174" t="str">
            <v>STRUCTURAL TIMBER AND LUMBER, TREATED</v>
          </cell>
          <cell r="E1174" t="str">
            <v>LPSM</v>
          </cell>
        </row>
        <row r="1175">
          <cell r="A1175" t="str">
            <v>55707-1000</v>
          </cell>
          <cell r="B1175" t="str">
            <v>Hardware, prefabricated aluminum ramp</v>
          </cell>
          <cell r="C1175" t="str">
            <v>Each</v>
          </cell>
          <cell r="D1175" t="str">
            <v>HARDWARE, PREFABRICATED ALUMINUM RAMP</v>
          </cell>
          <cell r="E1175" t="str">
            <v>EACH</v>
          </cell>
        </row>
        <row r="1176">
          <cell r="A1176" t="str">
            <v>55720-0000</v>
          </cell>
          <cell r="B1176" t="str">
            <v>Repair structural timber and lumber</v>
          </cell>
          <cell r="C1176" t="str">
            <v>LPSM</v>
          </cell>
          <cell r="D1176" t="str">
            <v>REPAIR STRUCTURAL TIMBER AND LUMBER</v>
          </cell>
          <cell r="E1176" t="str">
            <v>LPSM</v>
          </cell>
        </row>
        <row r="1177">
          <cell r="A1177" t="str">
            <v>55801-0000</v>
          </cell>
          <cell r="B1177" t="str">
            <v>Dampproofing</v>
          </cell>
          <cell r="C1177" t="str">
            <v>m2</v>
          </cell>
          <cell r="D1177" t="str">
            <v>DAMPPROOFING</v>
          </cell>
          <cell r="E1177" t="str">
            <v>SQYD</v>
          </cell>
        </row>
        <row r="1178">
          <cell r="A1178" t="str">
            <v>55901-0000</v>
          </cell>
          <cell r="B1178" t="str">
            <v>Membrane waterproofing</v>
          </cell>
          <cell r="C1178" t="str">
            <v>m2</v>
          </cell>
          <cell r="D1178" t="str">
            <v>MEMBRANE WATERPROOFING</v>
          </cell>
          <cell r="E1178" t="str">
            <v>SQYD</v>
          </cell>
        </row>
        <row r="1179">
          <cell r="A1179" t="str">
            <v>55901-1000</v>
          </cell>
          <cell r="B1179" t="str">
            <v>Membrane waterproofing, type 1</v>
          </cell>
          <cell r="C1179" t="str">
            <v>m2</v>
          </cell>
          <cell r="D1179" t="str">
            <v>MEMBRANE WATERPROOFING, TYPE 1</v>
          </cell>
          <cell r="E1179" t="str">
            <v>SQYD</v>
          </cell>
        </row>
        <row r="1180">
          <cell r="A1180" t="str">
            <v>55901-2000</v>
          </cell>
          <cell r="B1180" t="str">
            <v>Membrane waterproofing, type 2</v>
          </cell>
          <cell r="C1180" t="str">
            <v>m2</v>
          </cell>
          <cell r="D1180" t="str">
            <v>MEMBRANE WATERPROOFING, TYPE 2</v>
          </cell>
          <cell r="E1180" t="str">
            <v>SQYD</v>
          </cell>
        </row>
        <row r="1181">
          <cell r="A1181" t="str">
            <v>56001-0000</v>
          </cell>
          <cell r="B1181" t="str">
            <v>Removal of concrete by hydrodemolition</v>
          </cell>
          <cell r="C1181" t="str">
            <v>m2</v>
          </cell>
          <cell r="D1181" t="str">
            <v>REMOVAL OF CONCRETE BY HYDRODEMOLITION</v>
          </cell>
          <cell r="E1181" t="str">
            <v>SQYD</v>
          </cell>
        </row>
        <row r="1182">
          <cell r="A1182" t="str">
            <v>56003-0000</v>
          </cell>
          <cell r="B1182" t="str">
            <v>Removal of concrete by hydrodemolition</v>
          </cell>
          <cell r="C1182" t="str">
            <v>LPSM</v>
          </cell>
          <cell r="D1182" t="str">
            <v>REMOVAL OF CONCRETE BY HYDRODEMOLITION</v>
          </cell>
          <cell r="E1182" t="str">
            <v>LPSM</v>
          </cell>
        </row>
        <row r="1183">
          <cell r="A1183" t="str">
            <v>56101-0000</v>
          </cell>
          <cell r="B1183" t="str">
            <v>Structural concrete injection and crack repair</v>
          </cell>
          <cell r="C1183" t="str">
            <v>m</v>
          </cell>
          <cell r="D1183" t="str">
            <v>STRUCTURAL CONCRETE INJECTION AND CRACK REPAIR</v>
          </cell>
          <cell r="E1183" t="str">
            <v>LNFT</v>
          </cell>
        </row>
        <row r="1184">
          <cell r="A1184" t="str">
            <v>56201-0000</v>
          </cell>
          <cell r="B1184" t="str">
            <v>Bridge erection system</v>
          </cell>
          <cell r="C1184" t="str">
            <v>LPSM</v>
          </cell>
          <cell r="D1184" t="str">
            <v>BRIDGE ERECTION SYSTEM</v>
          </cell>
          <cell r="E1184" t="str">
            <v>LPSM</v>
          </cell>
        </row>
        <row r="1185">
          <cell r="A1185" t="str">
            <v>56202-0000</v>
          </cell>
          <cell r="B1185" t="str">
            <v>Temporary support structure</v>
          </cell>
          <cell r="C1185" t="str">
            <v>LPSM</v>
          </cell>
          <cell r="D1185" t="str">
            <v>TEMPORARY SUPPORT STRUCTURE</v>
          </cell>
          <cell r="E1185" t="str">
            <v>LPSM</v>
          </cell>
        </row>
        <row r="1186">
          <cell r="A1186" t="str">
            <v>56203-0000</v>
          </cell>
          <cell r="B1186" t="str">
            <v>Temporary support structure</v>
          </cell>
          <cell r="C1186" t="str">
            <v>Each</v>
          </cell>
          <cell r="D1186" t="str">
            <v>TEMPORARY SUPPORT STRUCTURE</v>
          </cell>
          <cell r="E1186" t="str">
            <v>EACH</v>
          </cell>
        </row>
        <row r="1187">
          <cell r="A1187" t="str">
            <v>56204-0000</v>
          </cell>
          <cell r="B1187" t="str">
            <v>Debris shield</v>
          </cell>
          <cell r="C1187" t="str">
            <v>m2</v>
          </cell>
          <cell r="D1187" t="str">
            <v>DEBRIS SHIELD</v>
          </cell>
          <cell r="E1187" t="str">
            <v>SQYD</v>
          </cell>
        </row>
        <row r="1188">
          <cell r="A1188" t="str">
            <v>56205-0000</v>
          </cell>
          <cell r="B1188" t="str">
            <v>Debris shield</v>
          </cell>
          <cell r="C1188" t="str">
            <v>LPSM</v>
          </cell>
          <cell r="D1188" t="str">
            <v>DEBRIS SHIELD</v>
          </cell>
          <cell r="E1188" t="str">
            <v>LPSM</v>
          </cell>
        </row>
        <row r="1189">
          <cell r="A1189" t="str">
            <v>56301-1000</v>
          </cell>
          <cell r="B1189" t="str">
            <v>Painting, concrete structure</v>
          </cell>
          <cell r="C1189" t="str">
            <v>LPSM</v>
          </cell>
          <cell r="D1189" t="str">
            <v>PAINTING, CONCRETE STRUCTURE</v>
          </cell>
          <cell r="E1189" t="str">
            <v>LPSM</v>
          </cell>
        </row>
        <row r="1190">
          <cell r="A1190" t="str">
            <v>56301-2000</v>
          </cell>
          <cell r="B1190" t="str">
            <v>Painting, steel structure</v>
          </cell>
          <cell r="C1190" t="str">
            <v>LPSM</v>
          </cell>
          <cell r="D1190" t="str">
            <v>PAINTING, STEEL STRUCTURE</v>
          </cell>
          <cell r="E1190" t="str">
            <v>LPSM</v>
          </cell>
        </row>
        <row r="1191">
          <cell r="A1191" t="str">
            <v>56301-3000</v>
          </cell>
          <cell r="B1191" t="str">
            <v>Painting, timber structure</v>
          </cell>
          <cell r="C1191" t="str">
            <v>LPSM</v>
          </cell>
          <cell r="D1191" t="str">
            <v>PAINTING, TIMBER STRUCTURE</v>
          </cell>
          <cell r="E1191" t="str">
            <v>LPSM</v>
          </cell>
        </row>
        <row r="1192">
          <cell r="A1192" t="str">
            <v>56302-1000</v>
          </cell>
          <cell r="B1192" t="str">
            <v>Painting, concrete structure</v>
          </cell>
          <cell r="C1192" t="str">
            <v>m2</v>
          </cell>
          <cell r="D1192" t="str">
            <v>PAINTING, CONCRETE STRUCTURE</v>
          </cell>
          <cell r="E1192" t="str">
            <v>SQFT</v>
          </cell>
        </row>
        <row r="1193">
          <cell r="A1193" t="str">
            <v>56302-2000</v>
          </cell>
          <cell r="B1193" t="str">
            <v>Painting, steel structure</v>
          </cell>
          <cell r="C1193" t="str">
            <v>m2</v>
          </cell>
          <cell r="D1193" t="str">
            <v>PAINTING, STEEL STRUCTURE</v>
          </cell>
          <cell r="E1193" t="str">
            <v>SQFT</v>
          </cell>
        </row>
        <row r="1194">
          <cell r="A1194" t="str">
            <v>56303-1000</v>
          </cell>
          <cell r="B1194" t="str">
            <v>Painting, timber structure</v>
          </cell>
          <cell r="C1194" t="str">
            <v>m</v>
          </cell>
          <cell r="D1194" t="str">
            <v>PAINTING, TIMBER STRUCTURE</v>
          </cell>
          <cell r="E1194" t="str">
            <v>LNFT</v>
          </cell>
        </row>
        <row r="1195">
          <cell r="A1195" t="str">
            <v>56304-0100</v>
          </cell>
          <cell r="B1195" t="str">
            <v>Painting, pipe</v>
          </cell>
          <cell r="C1195" t="str">
            <v>m</v>
          </cell>
          <cell r="D1195" t="str">
            <v>PAINTING, PIPE</v>
          </cell>
          <cell r="E1195" t="str">
            <v>LNFT</v>
          </cell>
        </row>
        <row r="1196">
          <cell r="A1196" t="str">
            <v>56305-0000</v>
          </cell>
          <cell r="B1196" t="str">
            <v>Rock stain</v>
          </cell>
          <cell r="C1196" t="str">
            <v>m2</v>
          </cell>
          <cell r="D1196" t="str">
            <v>ROCK STAIN</v>
          </cell>
          <cell r="E1196" t="str">
            <v>SQFT</v>
          </cell>
        </row>
        <row r="1197">
          <cell r="A1197" t="str">
            <v>56310-0000</v>
          </cell>
          <cell r="B1197" t="str">
            <v>Weathering agent</v>
          </cell>
          <cell r="C1197" t="str">
            <v>l</v>
          </cell>
          <cell r="D1197" t="str">
            <v>WEATHERING AGENT</v>
          </cell>
          <cell r="E1197" t="str">
            <v>GAL</v>
          </cell>
        </row>
        <row r="1198">
          <cell r="A1198" t="str">
            <v>56311-1000</v>
          </cell>
          <cell r="B1198" t="str">
            <v>Weathering agent, desert application</v>
          </cell>
          <cell r="C1198" t="str">
            <v>m2</v>
          </cell>
          <cell r="D1198" t="str">
            <v>WEATHERING AGENT, DESERT APPLICATION</v>
          </cell>
          <cell r="E1198" t="str">
            <v>SQFT</v>
          </cell>
        </row>
        <row r="1199">
          <cell r="A1199" t="str">
            <v>56311-2000</v>
          </cell>
          <cell r="B1199" t="str">
            <v>Weathering agent, wall application</v>
          </cell>
          <cell r="C1199" t="str">
            <v>m2</v>
          </cell>
          <cell r="D1199" t="str">
            <v>WEATHERING AGENT, WALL APPLICATION</v>
          </cell>
          <cell r="E1199" t="str">
            <v>SQFT</v>
          </cell>
        </row>
        <row r="1200">
          <cell r="A1200" t="str">
            <v>56312-1000</v>
          </cell>
          <cell r="B1200" t="str">
            <v>Weathering agent, boulder application</v>
          </cell>
          <cell r="C1200" t="str">
            <v>Each</v>
          </cell>
          <cell r="D1200" t="str">
            <v>WEATHERING AGENT, BOULDER APPLICATION</v>
          </cell>
          <cell r="E1200" t="str">
            <v>EACH</v>
          </cell>
        </row>
        <row r="1201">
          <cell r="A1201" t="str">
            <v>56320-0000</v>
          </cell>
          <cell r="B1201" t="str">
            <v>Containment system and worker protection plan</v>
          </cell>
          <cell r="C1201" t="str">
            <v>LPSM</v>
          </cell>
          <cell r="D1201" t="str">
            <v>CONTAINMENT SYSTEM AND WORKER PROTECTION PLAN</v>
          </cell>
          <cell r="E1201" t="str">
            <v>LPSM</v>
          </cell>
        </row>
        <row r="1202">
          <cell r="A1202" t="str">
            <v>56401-0000</v>
          </cell>
          <cell r="B1202" t="str">
            <v>Bearing device</v>
          </cell>
          <cell r="C1202" t="str">
            <v>Each</v>
          </cell>
          <cell r="D1202" t="str">
            <v>BEARING DEVICE</v>
          </cell>
          <cell r="E1202" t="str">
            <v>EACH</v>
          </cell>
        </row>
        <row r="1203">
          <cell r="A1203" t="str">
            <v>56401-1000</v>
          </cell>
          <cell r="B1203" t="str">
            <v>Bearing device, elastomeric</v>
          </cell>
          <cell r="C1203" t="str">
            <v>Each</v>
          </cell>
          <cell r="D1203" t="str">
            <v>BEARING DEVICE, ELASTOMERIC</v>
          </cell>
          <cell r="E1203" t="str">
            <v>EACH</v>
          </cell>
        </row>
        <row r="1204">
          <cell r="A1204" t="str">
            <v>56401-2000</v>
          </cell>
          <cell r="B1204" t="str">
            <v>Bearing device, pot</v>
          </cell>
          <cell r="C1204" t="str">
            <v>Each</v>
          </cell>
          <cell r="D1204" t="str">
            <v>BEARING DEVICE, POT</v>
          </cell>
          <cell r="E1204" t="str">
            <v>EACH</v>
          </cell>
        </row>
        <row r="1205">
          <cell r="A1205" t="str">
            <v>56401-3000</v>
          </cell>
          <cell r="B1205" t="str">
            <v>Bearing device, sliding</v>
          </cell>
          <cell r="C1205" t="str">
            <v>Each</v>
          </cell>
          <cell r="D1205" t="str">
            <v>BEARING DEVICE, SLIDING</v>
          </cell>
          <cell r="E1205" t="str">
            <v>EACH</v>
          </cell>
        </row>
        <row r="1206">
          <cell r="A1206" t="str">
            <v>56401-4000</v>
          </cell>
          <cell r="B1206" t="str">
            <v>Bearing device, disk</v>
          </cell>
          <cell r="C1206" t="str">
            <v>Each</v>
          </cell>
          <cell r="D1206" t="str">
            <v>BEARING DEVICE, DISK</v>
          </cell>
          <cell r="E1206" t="str">
            <v>EACH</v>
          </cell>
        </row>
        <row r="1207">
          <cell r="A1207" t="str">
            <v>56501-0000</v>
          </cell>
          <cell r="B1207" t="str">
            <v>Drilled shaft</v>
          </cell>
          <cell r="C1207" t="str">
            <v>m</v>
          </cell>
          <cell r="D1207" t="str">
            <v>DRILLED SHAFT</v>
          </cell>
          <cell r="E1207" t="str">
            <v>LNFT</v>
          </cell>
        </row>
        <row r="1208">
          <cell r="A1208" t="str">
            <v>56501-0100</v>
          </cell>
          <cell r="B1208" t="str">
            <v>Drilled shaft, 450mm diameter</v>
          </cell>
          <cell r="C1208" t="str">
            <v>m</v>
          </cell>
          <cell r="D1208" t="str">
            <v>DRILLED SHAFT, 18-INCH DIAMETER</v>
          </cell>
          <cell r="E1208" t="str">
            <v>LNFT</v>
          </cell>
        </row>
        <row r="1209">
          <cell r="A1209" t="str">
            <v>56501-0200</v>
          </cell>
          <cell r="B1209" t="str">
            <v>Drilled shaft, 600mm diameter</v>
          </cell>
          <cell r="C1209" t="str">
            <v>m</v>
          </cell>
          <cell r="D1209" t="str">
            <v>DRILLED SHAFT, 24-INCH DIAMETER</v>
          </cell>
          <cell r="E1209" t="str">
            <v>LNFT</v>
          </cell>
        </row>
        <row r="1210">
          <cell r="A1210" t="str">
            <v>56501-0300</v>
          </cell>
          <cell r="B1210" t="str">
            <v>Drilled shaft, 750mm diameter</v>
          </cell>
          <cell r="C1210" t="str">
            <v>m</v>
          </cell>
          <cell r="D1210" t="str">
            <v>DRILLED SHAFT, 30-INCH DIAMETER</v>
          </cell>
          <cell r="E1210" t="str">
            <v>LNFT</v>
          </cell>
        </row>
        <row r="1211">
          <cell r="A1211" t="str">
            <v>56501-0310</v>
          </cell>
          <cell r="B1211" t="str">
            <v>Drilled shaft, 750mm diameter, H-pile core</v>
          </cell>
          <cell r="C1211" t="str">
            <v>m</v>
          </cell>
          <cell r="D1211" t="str">
            <v>DRILLED SHAFT, 30-INCH DIAMETER, H-PILE CORE</v>
          </cell>
          <cell r="E1211" t="str">
            <v>LNFT</v>
          </cell>
        </row>
        <row r="1212">
          <cell r="A1212" t="str">
            <v>56501-0400</v>
          </cell>
          <cell r="B1212" t="str">
            <v>Drilled shaft, 900mm diameter</v>
          </cell>
          <cell r="C1212" t="str">
            <v>m</v>
          </cell>
          <cell r="D1212" t="str">
            <v>DRILLED SHAFT, 36-INCH DIAMETER</v>
          </cell>
          <cell r="E1212" t="str">
            <v>LNFT</v>
          </cell>
        </row>
        <row r="1213">
          <cell r="A1213" t="str">
            <v>56501-0500</v>
          </cell>
          <cell r="B1213" t="str">
            <v>Drilled shaft, 1050mm diameter</v>
          </cell>
          <cell r="C1213" t="str">
            <v>m</v>
          </cell>
          <cell r="D1213" t="str">
            <v>DRILLED SHAFT, 42-INCH DIAMETER</v>
          </cell>
          <cell r="E1213" t="str">
            <v>LNFT</v>
          </cell>
        </row>
        <row r="1214">
          <cell r="A1214" t="str">
            <v>56501-0600</v>
          </cell>
          <cell r="B1214" t="str">
            <v>Drilled shaft, 1200mm diameter</v>
          </cell>
          <cell r="C1214" t="str">
            <v>m</v>
          </cell>
          <cell r="D1214" t="str">
            <v>DRILLED SHAFT, 48-INCH DIAMETER</v>
          </cell>
          <cell r="E1214" t="str">
            <v>LNFT</v>
          </cell>
        </row>
        <row r="1215">
          <cell r="A1215" t="str">
            <v>56501-0700</v>
          </cell>
          <cell r="B1215" t="str">
            <v>Drilled shaft, 1350mm diameter</v>
          </cell>
          <cell r="C1215" t="str">
            <v>m</v>
          </cell>
          <cell r="D1215" t="str">
            <v>DRILLED SHAFT, 54-INCH DIAMETER</v>
          </cell>
          <cell r="E1215" t="str">
            <v>LNFT</v>
          </cell>
        </row>
        <row r="1216">
          <cell r="A1216" t="str">
            <v>56501-0800</v>
          </cell>
          <cell r="B1216" t="str">
            <v>Drilled shaft, 1500mm diameter</v>
          </cell>
          <cell r="C1216" t="str">
            <v>m</v>
          </cell>
          <cell r="D1216" t="str">
            <v>DRILLED SHAFT, 60-INCH DIAMETER</v>
          </cell>
          <cell r="E1216" t="str">
            <v>LNFT</v>
          </cell>
        </row>
        <row r="1217">
          <cell r="A1217" t="str">
            <v>56501-0900</v>
          </cell>
          <cell r="B1217" t="str">
            <v>Drilled shaft, 1800mm diameter</v>
          </cell>
          <cell r="C1217" t="str">
            <v>m</v>
          </cell>
          <cell r="D1217" t="str">
            <v>DRILLED SHAFT, 72-INCH DIAMETER</v>
          </cell>
          <cell r="E1217" t="str">
            <v>LNFT</v>
          </cell>
        </row>
        <row r="1218">
          <cell r="A1218" t="str">
            <v>56501-0950</v>
          </cell>
          <cell r="B1218" t="str">
            <v>Drilled shaft, 1950mm diameter</v>
          </cell>
          <cell r="C1218" t="str">
            <v>m</v>
          </cell>
          <cell r="D1218" t="str">
            <v>DRILLED SHAFT, 78-INCH DIAMETER</v>
          </cell>
          <cell r="E1218" t="str">
            <v>LNFT</v>
          </cell>
        </row>
        <row r="1219">
          <cell r="A1219" t="str">
            <v>56501-1000</v>
          </cell>
          <cell r="B1219" t="str">
            <v>Drilled shaft, 2100mm diameter</v>
          </cell>
          <cell r="C1219" t="str">
            <v>m</v>
          </cell>
          <cell r="D1219" t="str">
            <v>DRILLED SHAFT, 84-INCH DIAMETER</v>
          </cell>
          <cell r="E1219" t="str">
            <v>LNFT</v>
          </cell>
        </row>
        <row r="1220">
          <cell r="A1220" t="str">
            <v>56502-0000</v>
          </cell>
          <cell r="B1220" t="str">
            <v>Trial drilled shaft</v>
          </cell>
          <cell r="C1220" t="str">
            <v>m</v>
          </cell>
          <cell r="D1220" t="str">
            <v>TRIAL DRILLED SHAFT</v>
          </cell>
          <cell r="E1220" t="str">
            <v>LNFT</v>
          </cell>
        </row>
        <row r="1221">
          <cell r="A1221" t="str">
            <v>56502-0100</v>
          </cell>
          <cell r="B1221" t="str">
            <v>Trial drilled shaft, 450mm diameter</v>
          </cell>
          <cell r="C1221" t="str">
            <v>m</v>
          </cell>
          <cell r="D1221" t="str">
            <v>TRIAL DRILLED SHAFT, 18-INCH DIAMETER</v>
          </cell>
          <cell r="E1221" t="str">
            <v>LNFT</v>
          </cell>
        </row>
        <row r="1222">
          <cell r="A1222" t="str">
            <v>56502-0200</v>
          </cell>
          <cell r="B1222" t="str">
            <v>Trial drilled shaft, 600mm diameter</v>
          </cell>
          <cell r="C1222" t="str">
            <v>m</v>
          </cell>
          <cell r="D1222" t="str">
            <v>TRIAL DRILLED SHAFT, 24-INCH DIAMETER</v>
          </cell>
          <cell r="E1222" t="str">
            <v>LNFT</v>
          </cell>
        </row>
        <row r="1223">
          <cell r="A1223" t="str">
            <v>56502-0300</v>
          </cell>
          <cell r="B1223" t="str">
            <v>Trial drilled shaft, 750mm diameter</v>
          </cell>
          <cell r="C1223" t="str">
            <v>m</v>
          </cell>
          <cell r="D1223" t="str">
            <v>TRIAL DRILLED SHAFT, 30-INCH DIAMETER</v>
          </cell>
          <cell r="E1223" t="str">
            <v>LNFT</v>
          </cell>
        </row>
        <row r="1224">
          <cell r="A1224" t="str">
            <v>56502-0400</v>
          </cell>
          <cell r="B1224" t="str">
            <v>Trial drilled shaft, 900mm diameter</v>
          </cell>
          <cell r="C1224" t="str">
            <v>m</v>
          </cell>
          <cell r="D1224" t="str">
            <v>TRIAL DRILLED SHAFT, 36-INCH DIAMETER</v>
          </cell>
          <cell r="E1224" t="str">
            <v>LNFT</v>
          </cell>
        </row>
        <row r="1225">
          <cell r="A1225" t="str">
            <v>56502-0500</v>
          </cell>
          <cell r="B1225" t="str">
            <v>Trial drilled shaft, 1050mm diameter</v>
          </cell>
          <cell r="C1225" t="str">
            <v>m</v>
          </cell>
          <cell r="D1225" t="str">
            <v>TRIAL DRILLED SHAFT, 42-INCH DIAMETER</v>
          </cell>
          <cell r="E1225" t="str">
            <v>LNFT</v>
          </cell>
        </row>
        <row r="1226">
          <cell r="A1226" t="str">
            <v>56502-0600</v>
          </cell>
          <cell r="B1226" t="str">
            <v>Trial drilled shaft, 1200mm diameter</v>
          </cell>
          <cell r="C1226" t="str">
            <v>m</v>
          </cell>
          <cell r="D1226" t="str">
            <v>TRIAL DRILLED SHAFT, 48-INCH DIAMETER</v>
          </cell>
          <cell r="E1226" t="str">
            <v>LNFT</v>
          </cell>
        </row>
        <row r="1227">
          <cell r="A1227" t="str">
            <v>56502-0700</v>
          </cell>
          <cell r="B1227" t="str">
            <v>Trial drilled shaft, 1350mm diameter</v>
          </cell>
          <cell r="C1227" t="str">
            <v>m</v>
          </cell>
          <cell r="D1227" t="str">
            <v>TRIAL DRILLED SHAFT, 54-INCH DIAMETER</v>
          </cell>
          <cell r="E1227" t="str">
            <v>LNFT</v>
          </cell>
        </row>
        <row r="1228">
          <cell r="A1228" t="str">
            <v>56502-0800</v>
          </cell>
          <cell r="B1228" t="str">
            <v>Trial drilled shaft, 1500mm diameter</v>
          </cell>
          <cell r="C1228" t="str">
            <v>m</v>
          </cell>
          <cell r="D1228" t="str">
            <v>TRIAL DRILLED SHAFT, 60-INCH DIAMETER</v>
          </cell>
          <cell r="E1228" t="str">
            <v>LNFT</v>
          </cell>
        </row>
        <row r="1229">
          <cell r="A1229" t="str">
            <v>56502-0900</v>
          </cell>
          <cell r="B1229" t="str">
            <v>Trial drilled shaft, 1800mm diameter</v>
          </cell>
          <cell r="C1229" t="str">
            <v>m</v>
          </cell>
          <cell r="D1229" t="str">
            <v>TRIAL DRILLED SHAFT, 72-INCH DIAMETER</v>
          </cell>
          <cell r="E1229" t="str">
            <v>LNFT</v>
          </cell>
        </row>
        <row r="1230">
          <cell r="A1230" t="str">
            <v>56502-1000</v>
          </cell>
          <cell r="B1230" t="str">
            <v>Trial drilled shaft, 2100mm diameter</v>
          </cell>
          <cell r="C1230" t="str">
            <v>m</v>
          </cell>
          <cell r="D1230" t="str">
            <v>TRIAL DRILLED SHAFT, 84-INCH DIAMETER</v>
          </cell>
          <cell r="E1230" t="str">
            <v>LNFT</v>
          </cell>
        </row>
        <row r="1231">
          <cell r="A1231" t="str">
            <v>56503-0000</v>
          </cell>
          <cell r="B1231" t="str">
            <v>Secant pile</v>
          </cell>
          <cell r="C1231" t="str">
            <v>m</v>
          </cell>
          <cell r="D1231" t="str">
            <v>SECANT PILE</v>
          </cell>
          <cell r="E1231" t="str">
            <v>LNFT</v>
          </cell>
        </row>
        <row r="1232">
          <cell r="A1232" t="str">
            <v>56503-0100</v>
          </cell>
          <cell r="B1232" t="str">
            <v>Secant pile, 450mm diameter</v>
          </cell>
          <cell r="C1232" t="str">
            <v>m</v>
          </cell>
          <cell r="D1232" t="str">
            <v>SECANT PILE, 18-INCH DIAMETER</v>
          </cell>
          <cell r="E1232" t="str">
            <v>LNFT</v>
          </cell>
        </row>
        <row r="1233">
          <cell r="A1233" t="str">
            <v>56503-0200</v>
          </cell>
          <cell r="B1233" t="str">
            <v>Secant pile, 600mm diameter</v>
          </cell>
          <cell r="C1233" t="str">
            <v>m</v>
          </cell>
          <cell r="D1233" t="str">
            <v>SECANT PILE, 24-INCH DIAMETER</v>
          </cell>
          <cell r="E1233" t="str">
            <v>LNFT</v>
          </cell>
        </row>
        <row r="1234">
          <cell r="A1234" t="str">
            <v>56503-0300</v>
          </cell>
          <cell r="B1234" t="str">
            <v>Secant pile, 750mm diameter</v>
          </cell>
          <cell r="C1234" t="str">
            <v>m</v>
          </cell>
          <cell r="D1234" t="str">
            <v>SECANT PILE, 30-INCH DIAMETER</v>
          </cell>
          <cell r="E1234" t="str">
            <v>LNFT</v>
          </cell>
        </row>
        <row r="1235">
          <cell r="A1235" t="str">
            <v>56503-0400</v>
          </cell>
          <cell r="B1235" t="str">
            <v>Secant pile, 900mm diameter</v>
          </cell>
          <cell r="C1235" t="str">
            <v>m</v>
          </cell>
          <cell r="D1235" t="str">
            <v>SECANT PILE, 36-INCH DIAMETER</v>
          </cell>
          <cell r="E1235" t="str">
            <v>LNFT</v>
          </cell>
        </row>
        <row r="1236">
          <cell r="A1236" t="str">
            <v>56503-0500</v>
          </cell>
          <cell r="B1236" t="str">
            <v>Secant pile, 1050mm diameter</v>
          </cell>
          <cell r="C1236" t="str">
            <v>m</v>
          </cell>
          <cell r="D1236" t="str">
            <v>SECANT PILE, 42-INCH DIAMETER</v>
          </cell>
          <cell r="E1236" t="str">
            <v>LNFT</v>
          </cell>
        </row>
        <row r="1237">
          <cell r="A1237" t="str">
            <v>56503-0600</v>
          </cell>
          <cell r="B1237" t="str">
            <v>Secant pile, 1200mm diameter</v>
          </cell>
          <cell r="C1237" t="str">
            <v>m</v>
          </cell>
          <cell r="D1237" t="str">
            <v>SECANT PILE, 48-INCH DIAMETER</v>
          </cell>
          <cell r="E1237" t="str">
            <v>LNFT</v>
          </cell>
        </row>
        <row r="1238">
          <cell r="A1238" t="str">
            <v>56505-0000</v>
          </cell>
          <cell r="B1238" t="str">
            <v>Crosshole sonic logging</v>
          </cell>
          <cell r="C1238" t="str">
            <v>Each</v>
          </cell>
          <cell r="D1238" t="str">
            <v>CROSSHOLE SONIC LOGGING</v>
          </cell>
          <cell r="E1238" t="str">
            <v>EACH</v>
          </cell>
        </row>
        <row r="1239">
          <cell r="A1239" t="str">
            <v>56506-0000</v>
          </cell>
          <cell r="B1239" t="str">
            <v>Coring/pressure grouting</v>
          </cell>
          <cell r="C1239" t="str">
            <v>m</v>
          </cell>
          <cell r="D1239" t="str">
            <v>CORING/PRESSURE GROUTING</v>
          </cell>
          <cell r="E1239" t="str">
            <v>LNFT</v>
          </cell>
        </row>
        <row r="1240">
          <cell r="A1240" t="str">
            <v>56507-0000</v>
          </cell>
          <cell r="B1240" t="str">
            <v>Temporary casing</v>
          </cell>
          <cell r="C1240" t="str">
            <v>m</v>
          </cell>
          <cell r="D1240" t="str">
            <v>TEMPORARY CASING</v>
          </cell>
          <cell r="E1240" t="str">
            <v>LNFT</v>
          </cell>
        </row>
        <row r="1241">
          <cell r="A1241" t="str">
            <v>56601-0000</v>
          </cell>
          <cell r="B1241" t="str">
            <v>Shotcrete</v>
          </cell>
          <cell r="C1241" t="str">
            <v>m2</v>
          </cell>
          <cell r="D1241" t="str">
            <v>SHOTCRETE</v>
          </cell>
          <cell r="E1241" t="str">
            <v>SQYD</v>
          </cell>
        </row>
        <row r="1242">
          <cell r="A1242" t="str">
            <v>56601-0100</v>
          </cell>
          <cell r="B1242" t="str">
            <v>Shotcrete, grading A</v>
          </cell>
          <cell r="C1242" t="str">
            <v>m2</v>
          </cell>
          <cell r="D1242" t="str">
            <v>SHOTCRETE, GRADING A</v>
          </cell>
          <cell r="E1242" t="str">
            <v>SQYD</v>
          </cell>
        </row>
        <row r="1243">
          <cell r="A1243" t="str">
            <v>56601-0200</v>
          </cell>
          <cell r="B1243" t="str">
            <v>Shotcrete, grading B</v>
          </cell>
          <cell r="C1243" t="str">
            <v>m2</v>
          </cell>
          <cell r="D1243" t="str">
            <v>SHOTCRETE, GRADING B</v>
          </cell>
          <cell r="E1243" t="str">
            <v>SQYD</v>
          </cell>
        </row>
        <row r="1244">
          <cell r="A1244" t="str">
            <v>56601-1000</v>
          </cell>
          <cell r="B1244" t="str">
            <v>Shotcrete, 50mm depth</v>
          </cell>
          <cell r="C1244" t="str">
            <v>m2</v>
          </cell>
          <cell r="D1244" t="str">
            <v>SHOTCRETE, 2-INCH DEPTH</v>
          </cell>
          <cell r="E1244" t="str">
            <v>SQYD</v>
          </cell>
        </row>
        <row r="1245">
          <cell r="A1245" t="str">
            <v>56601-1100</v>
          </cell>
          <cell r="B1245" t="str">
            <v>Shotcrete, grading A, 50mm depth</v>
          </cell>
          <cell r="C1245" t="str">
            <v>m2</v>
          </cell>
          <cell r="D1245" t="str">
            <v>SHOTCRETE, GRADING A, 2-INCH DEPTH</v>
          </cell>
          <cell r="E1245" t="str">
            <v>SQYD</v>
          </cell>
        </row>
        <row r="1246">
          <cell r="A1246" t="str">
            <v>56601-1200</v>
          </cell>
          <cell r="B1246" t="str">
            <v>Shotcrete, grading B, 50mm depth</v>
          </cell>
          <cell r="C1246" t="str">
            <v>m2</v>
          </cell>
          <cell r="D1246" t="str">
            <v>SHOTCRETE, GRADING B, 2-INCH DEPTH</v>
          </cell>
          <cell r="E1246" t="str">
            <v>SQYD</v>
          </cell>
        </row>
        <row r="1247">
          <cell r="A1247" t="str">
            <v>56601-2000</v>
          </cell>
          <cell r="B1247" t="str">
            <v>Shotcrete, 100mm depth</v>
          </cell>
          <cell r="C1247" t="str">
            <v>m2</v>
          </cell>
          <cell r="D1247" t="str">
            <v>SHOTCRETE, 4-INCH DEPTH</v>
          </cell>
          <cell r="E1247" t="str">
            <v>SQYD</v>
          </cell>
        </row>
        <row r="1248">
          <cell r="A1248" t="str">
            <v>56601-2100</v>
          </cell>
          <cell r="B1248" t="str">
            <v>Shotcrete, grading A, 100mm depth</v>
          </cell>
          <cell r="C1248" t="str">
            <v>m2</v>
          </cell>
          <cell r="D1248" t="str">
            <v>SHOTCRETE, GRADING A, 4-INCH DEPTH</v>
          </cell>
          <cell r="E1248" t="str">
            <v>SQYD</v>
          </cell>
        </row>
        <row r="1249">
          <cell r="A1249" t="str">
            <v>56601-2200</v>
          </cell>
          <cell r="B1249" t="str">
            <v>Shotcrete, grading B, 100mm depth</v>
          </cell>
          <cell r="C1249" t="str">
            <v>m2</v>
          </cell>
          <cell r="D1249" t="str">
            <v>SHOTCRETE, GRADING B, 4-INCH DEPTH</v>
          </cell>
          <cell r="E1249" t="str">
            <v>SQYD</v>
          </cell>
        </row>
        <row r="1250">
          <cell r="A1250" t="str">
            <v>56601-3000</v>
          </cell>
          <cell r="B1250" t="str">
            <v>Shotcrete, 150mm depth</v>
          </cell>
          <cell r="C1250" t="str">
            <v>m2</v>
          </cell>
          <cell r="D1250" t="str">
            <v>SHOTCRETE, 6-INCH DEPTH</v>
          </cell>
          <cell r="E1250" t="str">
            <v>SQYD</v>
          </cell>
        </row>
        <row r="1251">
          <cell r="A1251" t="str">
            <v>56601-3100</v>
          </cell>
          <cell r="B1251" t="str">
            <v>Shotcrete, grading A, 150mm depth</v>
          </cell>
          <cell r="C1251" t="str">
            <v>m2</v>
          </cell>
          <cell r="D1251" t="str">
            <v>SHOTCRETE, GRADING A, 6-INCH DEPTH</v>
          </cell>
          <cell r="E1251" t="str">
            <v>SQYD</v>
          </cell>
        </row>
        <row r="1252">
          <cell r="A1252" t="str">
            <v>56601-3200</v>
          </cell>
          <cell r="B1252" t="str">
            <v>Shotcrete, grading B, 150mm depth</v>
          </cell>
          <cell r="C1252" t="str">
            <v>m2</v>
          </cell>
          <cell r="D1252" t="str">
            <v>SHOTCRETE, GRADING B, 6-INCH DEPTH</v>
          </cell>
          <cell r="E1252" t="str">
            <v>SQYD</v>
          </cell>
        </row>
        <row r="1253">
          <cell r="A1253" t="str">
            <v>56602-0000</v>
          </cell>
          <cell r="B1253" t="str">
            <v>Shotcrete</v>
          </cell>
          <cell r="C1253" t="str">
            <v>m3</v>
          </cell>
          <cell r="D1253" t="str">
            <v>SHOTCRETE</v>
          </cell>
          <cell r="E1253" t="str">
            <v>CUYD</v>
          </cell>
        </row>
        <row r="1254">
          <cell r="A1254" t="str">
            <v>56602-0100</v>
          </cell>
          <cell r="B1254" t="str">
            <v>Shotcrete, grading A</v>
          </cell>
          <cell r="C1254" t="str">
            <v>m3</v>
          </cell>
          <cell r="D1254" t="str">
            <v>SHOTCRETE, GRADING A</v>
          </cell>
          <cell r="E1254" t="str">
            <v>CUYD</v>
          </cell>
        </row>
        <row r="1255">
          <cell r="A1255" t="str">
            <v>56602-0200</v>
          </cell>
          <cell r="B1255" t="str">
            <v>Shotcrete, grading B</v>
          </cell>
          <cell r="C1255" t="str">
            <v>m3</v>
          </cell>
          <cell r="D1255" t="str">
            <v>SHOTCRETE, GRADING B</v>
          </cell>
          <cell r="E1255" t="str">
            <v>CUYD</v>
          </cell>
        </row>
        <row r="1256">
          <cell r="A1256" t="str">
            <v>56603-0000</v>
          </cell>
          <cell r="B1256" t="str">
            <v>Reinforced shotcrete</v>
          </cell>
          <cell r="C1256" t="str">
            <v>m2</v>
          </cell>
          <cell r="D1256" t="str">
            <v>REINFORCED SHOTCRETE</v>
          </cell>
          <cell r="E1256" t="str">
            <v>SQYD</v>
          </cell>
        </row>
        <row r="1257">
          <cell r="A1257" t="str">
            <v>56603-0100</v>
          </cell>
          <cell r="B1257" t="str">
            <v>Reinforced shotcrete, grading A</v>
          </cell>
          <cell r="C1257" t="str">
            <v>m2</v>
          </cell>
          <cell r="D1257" t="str">
            <v>REINFORCED SHOTCRETE, GRADING A</v>
          </cell>
          <cell r="E1257" t="str">
            <v>SQYD</v>
          </cell>
        </row>
        <row r="1258">
          <cell r="A1258" t="str">
            <v>56603-0200</v>
          </cell>
          <cell r="B1258" t="str">
            <v>Reinforced shotcrete, grading B</v>
          </cell>
          <cell r="C1258" t="str">
            <v>m2</v>
          </cell>
          <cell r="D1258" t="str">
            <v>REINFORCED SHOTCRETE, GRADING B</v>
          </cell>
          <cell r="E1258" t="str">
            <v>SQYD</v>
          </cell>
        </row>
        <row r="1259">
          <cell r="A1259" t="str">
            <v>56603-1000</v>
          </cell>
          <cell r="B1259" t="str">
            <v>Reinforced shotcrete, 50mm depth</v>
          </cell>
          <cell r="C1259" t="str">
            <v>m2</v>
          </cell>
          <cell r="D1259" t="str">
            <v>REINFORCED SHOTCRETE, 2-INCH DEPTH</v>
          </cell>
          <cell r="E1259" t="str">
            <v>SQYD</v>
          </cell>
        </row>
        <row r="1260">
          <cell r="A1260" t="str">
            <v>56603-1100</v>
          </cell>
          <cell r="B1260" t="str">
            <v>Reinforced shotcrete, grading A, 50mm depth</v>
          </cell>
          <cell r="C1260" t="str">
            <v>m2</v>
          </cell>
          <cell r="D1260" t="str">
            <v>REINFORCED SHOTCRETE, GRADING A, 2-INCH DEPTH</v>
          </cell>
          <cell r="E1260" t="str">
            <v>SQYD</v>
          </cell>
        </row>
        <row r="1261">
          <cell r="A1261" t="str">
            <v>56603-1200</v>
          </cell>
          <cell r="B1261" t="str">
            <v>Reinforced shotcrete, grading B, 50mm depth</v>
          </cell>
          <cell r="C1261" t="str">
            <v>m2</v>
          </cell>
          <cell r="D1261" t="str">
            <v>REINFORCED SHOTCRETE, GRADING B, 2-INCH DEPTH</v>
          </cell>
          <cell r="E1261" t="str">
            <v>SQYD</v>
          </cell>
        </row>
        <row r="1262">
          <cell r="A1262" t="str">
            <v>56603-2000</v>
          </cell>
          <cell r="B1262" t="str">
            <v>Reinforced shotcrete, 100mm depth</v>
          </cell>
          <cell r="C1262" t="str">
            <v>m2</v>
          </cell>
          <cell r="D1262" t="str">
            <v>REINFORCED SHOTCRETE, 4-INCH DEPTH</v>
          </cell>
          <cell r="E1262" t="str">
            <v>SQYD</v>
          </cell>
        </row>
        <row r="1263">
          <cell r="A1263" t="str">
            <v>56603-2100</v>
          </cell>
          <cell r="B1263" t="str">
            <v>Reinforced shotcrete, grading A, 100mm depth</v>
          </cell>
          <cell r="C1263" t="str">
            <v>m2</v>
          </cell>
          <cell r="D1263" t="str">
            <v>REINFORCED SHOTCRETE, GRADING A, 4-INCH DEPTH</v>
          </cell>
          <cell r="E1263" t="str">
            <v>SQYD</v>
          </cell>
        </row>
        <row r="1264">
          <cell r="A1264" t="str">
            <v>56603-2200</v>
          </cell>
          <cell r="B1264" t="str">
            <v>Reinforced shotcrete, grading B, 100mm depth</v>
          </cell>
          <cell r="C1264" t="str">
            <v>m2</v>
          </cell>
          <cell r="D1264" t="str">
            <v>REINFORCED SHOTCRETE, GRADING B, 4-INCH DEPTH</v>
          </cell>
          <cell r="E1264" t="str">
            <v>SQYD</v>
          </cell>
        </row>
        <row r="1265">
          <cell r="A1265" t="str">
            <v>56603-3000</v>
          </cell>
          <cell r="B1265" t="str">
            <v>Reinforced shotcrete, 150mm depth</v>
          </cell>
          <cell r="C1265" t="str">
            <v>m2</v>
          </cell>
          <cell r="D1265" t="str">
            <v>REINFORCED SHOTCRETE, 6-INCH DEPTH</v>
          </cell>
          <cell r="E1265" t="str">
            <v>SQYD</v>
          </cell>
        </row>
        <row r="1266">
          <cell r="A1266" t="str">
            <v>56603-3100</v>
          </cell>
          <cell r="B1266" t="str">
            <v>Reinforced shotcrete, grading A, 150mm depth</v>
          </cell>
          <cell r="C1266" t="str">
            <v>m2</v>
          </cell>
          <cell r="D1266" t="str">
            <v>REINFORCED SHOTCRETE, GRADING A, 6-INCH DEPTH</v>
          </cell>
          <cell r="E1266" t="str">
            <v>SQYD</v>
          </cell>
        </row>
        <row r="1267">
          <cell r="A1267" t="str">
            <v>56603-3200</v>
          </cell>
          <cell r="B1267" t="str">
            <v>Reinforced shotcrete, grading B, 150mm depth</v>
          </cell>
          <cell r="C1267" t="str">
            <v>m2</v>
          </cell>
          <cell r="D1267" t="str">
            <v>REINFORCED SHOTCRETE, GRADING B, 6-INCH DEPTH</v>
          </cell>
          <cell r="E1267" t="str">
            <v>SQYD</v>
          </cell>
        </row>
        <row r="1268">
          <cell r="A1268" t="str">
            <v>56603-4000</v>
          </cell>
          <cell r="B1268" t="str">
            <v>Reinforced shotcrete, 200mm depth</v>
          </cell>
          <cell r="C1268" t="str">
            <v>m2</v>
          </cell>
          <cell r="D1268" t="str">
            <v>REINFORCED SHOTCRETE, 8-INCH DEPTH</v>
          </cell>
          <cell r="E1268" t="str">
            <v>SQYD</v>
          </cell>
        </row>
        <row r="1269">
          <cell r="A1269" t="str">
            <v>56603-4100</v>
          </cell>
          <cell r="B1269" t="str">
            <v>Reinforced shotcrete, grading A, 200mm depth</v>
          </cell>
          <cell r="C1269" t="str">
            <v>m2</v>
          </cell>
          <cell r="D1269" t="str">
            <v>REINFORCED SHOTCRETE, GRADING A, 8-INCH DEPTH</v>
          </cell>
          <cell r="E1269" t="str">
            <v>SQYD</v>
          </cell>
        </row>
        <row r="1270">
          <cell r="A1270" t="str">
            <v>56603-4200</v>
          </cell>
          <cell r="B1270" t="str">
            <v>Reinforced shotcrete, grading B, 200mm depth</v>
          </cell>
          <cell r="C1270" t="str">
            <v>m2</v>
          </cell>
          <cell r="D1270" t="str">
            <v>REINFORCED SHOTCRETE, GRADING B, 8-INCH DEPTH</v>
          </cell>
          <cell r="E1270" t="str">
            <v>SQYD</v>
          </cell>
        </row>
        <row r="1271">
          <cell r="A1271" t="str">
            <v>56603-5000</v>
          </cell>
          <cell r="B1271" t="str">
            <v>Reinforced shotcrete, 250mm depth</v>
          </cell>
          <cell r="C1271" t="str">
            <v>m2</v>
          </cell>
          <cell r="D1271" t="str">
            <v>REINFORCED SHOTCRETE, 10-INCH DEPTH</v>
          </cell>
          <cell r="E1271" t="str">
            <v>SQYD</v>
          </cell>
        </row>
        <row r="1272">
          <cell r="A1272" t="str">
            <v>56603-5100</v>
          </cell>
          <cell r="B1272" t="str">
            <v>Reinforced shotcrete, grading A, 250mm depth</v>
          </cell>
          <cell r="C1272" t="str">
            <v>m2</v>
          </cell>
          <cell r="D1272" t="str">
            <v>REINFORCED SHOTCRETE, GRADING A, 10-INCH DEPTH</v>
          </cell>
          <cell r="E1272" t="str">
            <v>SQYD</v>
          </cell>
        </row>
        <row r="1273">
          <cell r="A1273" t="str">
            <v>56603-5200</v>
          </cell>
          <cell r="B1273" t="str">
            <v>Reinforced shotcrete, grading B, 250mm depth</v>
          </cell>
          <cell r="C1273" t="str">
            <v>m2</v>
          </cell>
          <cell r="D1273" t="str">
            <v>REINFORCED SHOTCRETE, GRADING B, 10-INCH DEPTH</v>
          </cell>
          <cell r="E1273" t="str">
            <v>SQYD</v>
          </cell>
        </row>
        <row r="1274">
          <cell r="A1274" t="str">
            <v>56603-6000</v>
          </cell>
          <cell r="B1274" t="str">
            <v>Reinforced shotcrete, 300mm depth</v>
          </cell>
          <cell r="C1274" t="str">
            <v>m2</v>
          </cell>
          <cell r="D1274" t="str">
            <v>REINFORCED SHOTCRETE, 12-INCH DEPTH</v>
          </cell>
          <cell r="E1274" t="str">
            <v>SQYD</v>
          </cell>
        </row>
        <row r="1275">
          <cell r="A1275" t="str">
            <v>56603-6100</v>
          </cell>
          <cell r="B1275" t="str">
            <v>Reinforced shotcrete, grading A, 300mm depth</v>
          </cell>
          <cell r="C1275" t="str">
            <v>m2</v>
          </cell>
          <cell r="D1275" t="str">
            <v>REINFORCED SHOTCRETE, GRADING A, 12-INCH DEPTH</v>
          </cell>
          <cell r="E1275" t="str">
            <v>SQYD</v>
          </cell>
        </row>
        <row r="1276">
          <cell r="A1276" t="str">
            <v>56603-6200</v>
          </cell>
          <cell r="B1276" t="str">
            <v>Reinforced shotcrete, grading B, 300mm depth</v>
          </cell>
          <cell r="C1276" t="str">
            <v>m2</v>
          </cell>
          <cell r="D1276" t="str">
            <v>REINFORCED SHOTCRETE, GRADING B, 12-INCH DEPTH</v>
          </cell>
          <cell r="E1276" t="str">
            <v>SQYD</v>
          </cell>
        </row>
        <row r="1277">
          <cell r="A1277" t="str">
            <v>56604-0000</v>
          </cell>
          <cell r="B1277" t="str">
            <v>Reinforced shotcrete</v>
          </cell>
          <cell r="C1277" t="str">
            <v>m3</v>
          </cell>
          <cell r="D1277" t="str">
            <v>REINFORCED SHOTCRETE</v>
          </cell>
          <cell r="E1277" t="str">
            <v>CUYD</v>
          </cell>
        </row>
        <row r="1278">
          <cell r="A1278" t="str">
            <v>56604-0100</v>
          </cell>
          <cell r="B1278" t="str">
            <v>Reinforced shotcrete, grading A</v>
          </cell>
          <cell r="C1278" t="str">
            <v>m3</v>
          </cell>
          <cell r="D1278" t="str">
            <v>REINFORCED SHOTCRETE, GRADING A</v>
          </cell>
          <cell r="E1278" t="str">
            <v>CUYD</v>
          </cell>
        </row>
        <row r="1279">
          <cell r="A1279" t="str">
            <v>56604-0200</v>
          </cell>
          <cell r="B1279" t="str">
            <v>Reinforced shotcrete, grading B</v>
          </cell>
          <cell r="C1279" t="str">
            <v>m3</v>
          </cell>
          <cell r="D1279" t="str">
            <v>REINFORCED SHOTCRETE, GRADING B</v>
          </cell>
          <cell r="E1279" t="str">
            <v>CUYD</v>
          </cell>
        </row>
        <row r="1280">
          <cell r="A1280" t="str">
            <v>56701-0000</v>
          </cell>
          <cell r="B1280" t="str">
            <v>Micropile</v>
          </cell>
          <cell r="C1280" t="str">
            <v>m</v>
          </cell>
          <cell r="D1280" t="str">
            <v>MICROPILE</v>
          </cell>
          <cell r="E1280" t="str">
            <v>LNFT</v>
          </cell>
        </row>
        <row r="1281">
          <cell r="A1281" t="str">
            <v>56702-0000</v>
          </cell>
          <cell r="B1281" t="str">
            <v>Micropile</v>
          </cell>
          <cell r="C1281" t="str">
            <v>Each</v>
          </cell>
          <cell r="D1281" t="str">
            <v>MICROPILE</v>
          </cell>
          <cell r="E1281" t="str">
            <v>EACH</v>
          </cell>
        </row>
        <row r="1282">
          <cell r="A1282" t="str">
            <v>56703-0000</v>
          </cell>
          <cell r="B1282" t="str">
            <v>Micropile, additional length</v>
          </cell>
          <cell r="C1282" t="str">
            <v>m</v>
          </cell>
          <cell r="D1282" t="str">
            <v>MICROPILE, ADDITIONAL LENGTH</v>
          </cell>
          <cell r="E1282" t="str">
            <v>LNFT</v>
          </cell>
        </row>
        <row r="1283">
          <cell r="A1283" t="str">
            <v>56705-0000</v>
          </cell>
          <cell r="B1283" t="str">
            <v>Micropile load verification test</v>
          </cell>
          <cell r="C1283" t="str">
            <v>Each</v>
          </cell>
          <cell r="D1283" t="str">
            <v>MICROPILE LOAD VERIFICATION TEST</v>
          </cell>
          <cell r="E1283" t="str">
            <v>EACH</v>
          </cell>
        </row>
        <row r="1284">
          <cell r="A1284" t="str">
            <v>56706-0000</v>
          </cell>
          <cell r="B1284" t="str">
            <v>Micropile proof load test</v>
          </cell>
          <cell r="C1284" t="str">
            <v>Each</v>
          </cell>
          <cell r="D1284" t="str">
            <v>MICROPILE PROOF LOAD TEST</v>
          </cell>
          <cell r="E1284" t="str">
            <v>EACH</v>
          </cell>
        </row>
        <row r="1285">
          <cell r="A1285" t="str">
            <v>56801-0000</v>
          </cell>
          <cell r="B1285" t="str">
            <v>High performance concrete</v>
          </cell>
          <cell r="C1285" t="str">
            <v>m2</v>
          </cell>
          <cell r="D1285" t="str">
            <v>HIGH PERFORMANCE CONCRETE</v>
          </cell>
          <cell r="E1285" t="str">
            <v>SQYD</v>
          </cell>
        </row>
        <row r="1286">
          <cell r="A1286" t="str">
            <v>56802-0000</v>
          </cell>
          <cell r="B1286" t="str">
            <v>High performance concrete</v>
          </cell>
          <cell r="C1286" t="str">
            <v>m3</v>
          </cell>
          <cell r="D1286" t="str">
            <v>HIGH PERFORMANCE CONCRETE</v>
          </cell>
          <cell r="E1286" t="str">
            <v>CUYD</v>
          </cell>
        </row>
        <row r="1287">
          <cell r="A1287" t="str">
            <v>56803-0100</v>
          </cell>
          <cell r="B1287" t="str">
            <v>High performance concrete, for approach slab, type 1</v>
          </cell>
          <cell r="C1287" t="str">
            <v>m2</v>
          </cell>
          <cell r="D1287" t="str">
            <v>HIGH PERFORMANCE CONCRETE, FOR APPROACH SLAB, TYPE 1</v>
          </cell>
          <cell r="E1287" t="str">
            <v>SQYD</v>
          </cell>
        </row>
        <row r="1288">
          <cell r="A1288" t="str">
            <v>56803-0200</v>
          </cell>
          <cell r="B1288" t="str">
            <v>High performance concrete, for approach slab, type 2</v>
          </cell>
          <cell r="C1288" t="str">
            <v>m2</v>
          </cell>
          <cell r="D1288" t="str">
            <v>HIGH PERFORMANCE CONCRETE, FOR APPROACH SLAB, TYPE 2</v>
          </cell>
          <cell r="E1288" t="str">
            <v>SQYD</v>
          </cell>
        </row>
        <row r="1289">
          <cell r="A1289" t="str">
            <v>56804-0100</v>
          </cell>
          <cell r="B1289" t="str">
            <v>High performance concrete, for approach slab, type 1</v>
          </cell>
          <cell r="C1289" t="str">
            <v>m3</v>
          </cell>
          <cell r="D1289" t="str">
            <v>HIGH PERFORMANCE CONCRETE, FOR APPROACH SLAB, TYPE 1</v>
          </cell>
          <cell r="E1289" t="str">
            <v>CUYD</v>
          </cell>
        </row>
        <row r="1290">
          <cell r="A1290" t="str">
            <v>56804-0200</v>
          </cell>
          <cell r="B1290" t="str">
            <v>High performance concrete, for approach slab, type 2</v>
          </cell>
          <cell r="C1290" t="str">
            <v>m3</v>
          </cell>
          <cell r="D1290" t="str">
            <v>HIGH PERFORMANCE CONCRETE, FOR APPROACH SLAB, TYPE 2</v>
          </cell>
          <cell r="E1290" t="str">
            <v>CUYD</v>
          </cell>
        </row>
        <row r="1291">
          <cell r="A1291" t="str">
            <v>56901-0000</v>
          </cell>
          <cell r="B1291" t="str">
            <v>Concrete overlay</v>
          </cell>
          <cell r="C1291" t="str">
            <v>m2</v>
          </cell>
          <cell r="D1291" t="str">
            <v>CONCRETE OVERLAY</v>
          </cell>
          <cell r="E1291" t="str">
            <v>SQYD</v>
          </cell>
        </row>
        <row r="1292">
          <cell r="A1292" t="str">
            <v>56901-1000</v>
          </cell>
          <cell r="B1292" t="str">
            <v>Concrete overlay, class LMC</v>
          </cell>
          <cell r="C1292" t="str">
            <v>m2</v>
          </cell>
          <cell r="D1292" t="str">
            <v>CONCRETE OVERLAY, CLASS LMC</v>
          </cell>
          <cell r="E1292" t="str">
            <v>SQYD</v>
          </cell>
        </row>
        <row r="1293">
          <cell r="A1293" t="str">
            <v>56901-1500</v>
          </cell>
          <cell r="B1293" t="str">
            <v>Concrete overlay, class HPC(O)</v>
          </cell>
          <cell r="C1293" t="str">
            <v>m2</v>
          </cell>
          <cell r="D1293" t="str">
            <v>CONCRETE OVERLAY, CLASS HPC (O)</v>
          </cell>
          <cell r="E1293" t="str">
            <v>SQYD</v>
          </cell>
        </row>
        <row r="1294">
          <cell r="A1294" t="str">
            <v>56901-2000</v>
          </cell>
          <cell r="B1294" t="str">
            <v>Concrete overlay, class very early strength latex modified concrete (VESLMC)</v>
          </cell>
          <cell r="C1294" t="str">
            <v>m2</v>
          </cell>
          <cell r="D1294" t="str">
            <v>CONCRETE OVERLAY, CLASS VERY EARLY STRENGTH LATEX MODIFIED CONCRETE  (VESLMC)</v>
          </cell>
          <cell r="E1294" t="str">
            <v>SQYD</v>
          </cell>
        </row>
        <row r="1295">
          <cell r="A1295" t="str">
            <v>57401-0000</v>
          </cell>
          <cell r="B1295" t="str">
            <v>GRS-IBS, geosynthetic reinforcement</v>
          </cell>
          <cell r="C1295" t="str">
            <v>m2</v>
          </cell>
          <cell r="D1295" t="str">
            <v>GRS-IBS, GEOSYNTHETIC REINFORCEMENT</v>
          </cell>
          <cell r="E1295" t="str">
            <v>SQYD</v>
          </cell>
        </row>
        <row r="1296">
          <cell r="A1296" t="str">
            <v>57402-0000</v>
          </cell>
          <cell r="B1296" t="str">
            <v>GRS-IBS, open-graded backfill</v>
          </cell>
          <cell r="C1296" t="str">
            <v>t</v>
          </cell>
          <cell r="D1296" t="str">
            <v>GRS-IBS, OPEN-GRADED BACKFILL</v>
          </cell>
          <cell r="E1296" t="str">
            <v>TON</v>
          </cell>
        </row>
        <row r="1297">
          <cell r="A1297" t="str">
            <v>57403-0000</v>
          </cell>
          <cell r="B1297" t="str">
            <v>GRS-IBS, concrete masonry unit</v>
          </cell>
          <cell r="C1297" t="str">
            <v>m2</v>
          </cell>
          <cell r="D1297" t="str">
            <v>GRS-IBS, CONCRETE MASONRY UNIT</v>
          </cell>
          <cell r="E1297" t="str">
            <v>SQYD</v>
          </cell>
        </row>
        <row r="1298">
          <cell r="A1298" t="str">
            <v>57403-1000</v>
          </cell>
          <cell r="B1298" t="str">
            <v>GRS-IBS, segmental retaining wall unit (SRWU)</v>
          </cell>
          <cell r="C1298" t="str">
            <v>m2</v>
          </cell>
          <cell r="D1298" t="str">
            <v>GRS-IBS, SEGMENTAL RETAINING WALL UNIT (SRWU)</v>
          </cell>
          <cell r="E1298" t="str">
            <v>SQYD</v>
          </cell>
        </row>
        <row r="1299">
          <cell r="A1299" t="str">
            <v>57501-0000</v>
          </cell>
          <cell r="B1299" t="str">
            <v>Minor bridge work</v>
          </cell>
          <cell r="C1299" t="str">
            <v>LPSM</v>
          </cell>
          <cell r="D1299" t="str">
            <v>MINOR BRIDGE WORK</v>
          </cell>
          <cell r="E1299" t="str">
            <v>LPSM</v>
          </cell>
        </row>
        <row r="1300">
          <cell r="A1300" t="str">
            <v>57502-0000</v>
          </cell>
          <cell r="B1300" t="str">
            <v>Temporary bridge</v>
          </cell>
          <cell r="C1300" t="str">
            <v>LPSM</v>
          </cell>
          <cell r="D1300" t="str">
            <v>TEMPORARY BRIDGE</v>
          </cell>
          <cell r="E1300" t="str">
            <v>LPSM</v>
          </cell>
        </row>
        <row r="1301">
          <cell r="A1301" t="str">
            <v>57520-0000</v>
          </cell>
          <cell r="B1301" t="str">
            <v>Temporary bridge rental</v>
          </cell>
          <cell r="C1301" t="str">
            <v>mo</v>
          </cell>
          <cell r="D1301" t="str">
            <v>TEMPORARY BRIDGE RENTAL</v>
          </cell>
          <cell r="E1301" t="str">
            <v>MO</v>
          </cell>
        </row>
        <row r="1302">
          <cell r="A1302" t="str">
            <v>57601-0000</v>
          </cell>
          <cell r="B1302" t="str">
            <v>Pile encapsulation</v>
          </cell>
          <cell r="C1302" t="str">
            <v>m</v>
          </cell>
          <cell r="D1302" t="str">
            <v>PILE ENCAPSULATION</v>
          </cell>
          <cell r="E1302" t="str">
            <v>LNFT</v>
          </cell>
        </row>
        <row r="1303">
          <cell r="A1303" t="str">
            <v>57601-1000</v>
          </cell>
          <cell r="B1303" t="str">
            <v>Pile encapsulation with cathodic protection</v>
          </cell>
          <cell r="C1303" t="str">
            <v>m</v>
          </cell>
          <cell r="D1303" t="str">
            <v>PILE ENCAPSULATION WITH CATHODIC PROTECTION</v>
          </cell>
          <cell r="E1303" t="str">
            <v>LNFT</v>
          </cell>
        </row>
        <row r="1304">
          <cell r="A1304" t="str">
            <v>57701-0100</v>
          </cell>
          <cell r="B1304" t="str">
            <v>Polymer structure, pedestrian bridge</v>
          </cell>
          <cell r="C1304" t="str">
            <v>LPSM</v>
          </cell>
          <cell r="D1304" t="str">
            <v>POLYMER STRUCTURE, PEDESTRIAN BRIDGE</v>
          </cell>
          <cell r="E1304" t="str">
            <v>LPSM</v>
          </cell>
        </row>
        <row r="1305">
          <cell r="A1305" t="str">
            <v>57705-0100</v>
          </cell>
          <cell r="B1305" t="str">
            <v>Fiber reinforced polymer (FRP), deck panel, 75 mm - 125mm thickness</v>
          </cell>
          <cell r="C1305" t="str">
            <v>m2</v>
          </cell>
          <cell r="D1305" t="str">
            <v>FIBER REINFORCED POLYMER (FRP), DECK PANEL, 3-INCHES - 5-INCHES THICKNESS</v>
          </cell>
          <cell r="E1305" t="str">
            <v>SQFT</v>
          </cell>
        </row>
        <row r="1306">
          <cell r="A1306" t="str">
            <v>57705-0200</v>
          </cell>
          <cell r="B1306" t="str">
            <v>Fiber reinforced polymer (FRP), strengthening system</v>
          </cell>
          <cell r="C1306" t="str">
            <v>m2</v>
          </cell>
          <cell r="D1306" t="str">
            <v>FIBER REINFORCED POLYMER (FRP), STRENGTHENING SYSTEM</v>
          </cell>
          <cell r="E1306" t="str">
            <v>SQFT</v>
          </cell>
        </row>
        <row r="1307">
          <cell r="A1307" t="str">
            <v>58001-0000</v>
          </cell>
          <cell r="B1307" t="str">
            <v>Alternate bridge</v>
          </cell>
          <cell r="C1307" t="str">
            <v>LPSM</v>
          </cell>
          <cell r="D1307" t="str">
            <v>ALTERNATE BRIDGE</v>
          </cell>
          <cell r="E1307" t="str">
            <v>LPSM</v>
          </cell>
        </row>
        <row r="1308">
          <cell r="A1308" t="str">
            <v>58101-1000</v>
          </cell>
          <cell r="B1308" t="str">
            <v>Cables and anchor components, main cable system</v>
          </cell>
          <cell r="C1308" t="str">
            <v>LPSM</v>
          </cell>
          <cell r="D1308" t="str">
            <v>CABLES AND ANCHOR COMPONENTS, MAIN CABLE SYSTEM</v>
          </cell>
          <cell r="E1308" t="str">
            <v>LPSM</v>
          </cell>
        </row>
        <row r="1309">
          <cell r="A1309" t="str">
            <v>58101-2000</v>
          </cell>
          <cell r="B1309" t="str">
            <v>Cables and anchor components, wind cable system</v>
          </cell>
          <cell r="C1309" t="str">
            <v>LPSM</v>
          </cell>
          <cell r="D1309" t="str">
            <v>CABLES AND ANCHOR COMPONENTS, WIND CABLE SYSTEM</v>
          </cell>
          <cell r="E1309" t="str">
            <v>LPSM</v>
          </cell>
        </row>
        <row r="1310">
          <cell r="A1310" t="str">
            <v>58101-3000</v>
          </cell>
          <cell r="B1310" t="str">
            <v>Cables and anchor components, steel corrosion protection</v>
          </cell>
          <cell r="C1310" t="str">
            <v>LPSM</v>
          </cell>
          <cell r="D1310" t="str">
            <v>CABLES AND ANCHOR COMPONENTS, STEEL CORROSION PROTECTION</v>
          </cell>
          <cell r="E1310" t="str">
            <v>LPSM</v>
          </cell>
        </row>
        <row r="1311">
          <cell r="A1311" t="str">
            <v>58201-0000</v>
          </cell>
          <cell r="B1311" t="str">
            <v>Helical pile, in place</v>
          </cell>
          <cell r="C1311" t="str">
            <v>m</v>
          </cell>
          <cell r="D1311" t="str">
            <v>HELICAL PILE, IN PLACE</v>
          </cell>
          <cell r="E1311" t="str">
            <v>LNFT</v>
          </cell>
        </row>
        <row r="1312">
          <cell r="A1312" t="str">
            <v>58202-0000</v>
          </cell>
          <cell r="B1312" t="str">
            <v>Helical pile, in place</v>
          </cell>
          <cell r="C1312" t="str">
            <v>Each</v>
          </cell>
          <cell r="D1312" t="str">
            <v>HELICAL PILE, IN PLACE</v>
          </cell>
          <cell r="E1312" t="str">
            <v>EACH</v>
          </cell>
        </row>
        <row r="1313">
          <cell r="A1313" t="str">
            <v>58301-0000</v>
          </cell>
          <cell r="B1313" t="str">
            <v>Carbon fiber reinforced polymer</v>
          </cell>
          <cell r="C1313" t="str">
            <v>m</v>
          </cell>
          <cell r="D1313" t="str">
            <v>CARBON FIBER REINFORCED POLYMER</v>
          </cell>
          <cell r="E1313" t="str">
            <v>LNFT</v>
          </cell>
        </row>
        <row r="1314">
          <cell r="A1314" t="str">
            <v>58302-0000</v>
          </cell>
          <cell r="B1314" t="str">
            <v>Carbon fiber reinforced polymer test</v>
          </cell>
          <cell r="C1314" t="str">
            <v>Each</v>
          </cell>
          <cell r="D1314" t="str">
            <v>CARBON FIBER REINFORCED POLYMER TEST</v>
          </cell>
          <cell r="E1314" t="str">
            <v>EACH</v>
          </cell>
        </row>
        <row r="1315">
          <cell r="A1315" t="str">
            <v>58401-0000</v>
          </cell>
          <cell r="B1315" t="str">
            <v>Glass fiber reinforced polymer (GFRP) reinforcing bars</v>
          </cell>
          <cell r="C1315" t="str">
            <v>kg</v>
          </cell>
          <cell r="D1315" t="str">
            <v>GLASS FIBER REINFORCED POLYMER (GFRP) REINFORCING BARS</v>
          </cell>
          <cell r="E1315" t="str">
            <v>LB</v>
          </cell>
        </row>
        <row r="1316">
          <cell r="A1316" t="str">
            <v>58405-1000</v>
          </cell>
          <cell r="B1316" t="str">
            <v>Fiberglass reinforced plastic, grating</v>
          </cell>
          <cell r="C1316" t="str">
            <v>m2</v>
          </cell>
          <cell r="D1316" t="str">
            <v>FIBERGLASS REINFORCED PLASTIC, GRATING</v>
          </cell>
          <cell r="E1316" t="str">
            <v>SQFT</v>
          </cell>
        </row>
        <row r="1317">
          <cell r="A1317" t="str">
            <v>58501-0000</v>
          </cell>
          <cell r="B1317" t="str">
            <v>Ultra high performance concrete</v>
          </cell>
          <cell r="C1317" t="str">
            <v>m3</v>
          </cell>
          <cell r="D1317" t="str">
            <v>ULTRA HIGH PERFORMANCE CONCRETE</v>
          </cell>
          <cell r="E1317" t="str">
            <v>CUYD</v>
          </cell>
        </row>
        <row r="1318">
          <cell r="A1318" t="str">
            <v>58502-0000</v>
          </cell>
          <cell r="B1318" t="str">
            <v>Ultra high performance concrete</v>
          </cell>
          <cell r="C1318" t="str">
            <v>LPSM</v>
          </cell>
          <cell r="D1318" t="str">
            <v>ULTRA HIGH PERFORMANCE CONCRETE</v>
          </cell>
          <cell r="E1318" t="str">
            <v>LPSM</v>
          </cell>
        </row>
        <row r="1319">
          <cell r="A1319" t="str">
            <v>58503-0000</v>
          </cell>
          <cell r="B1319" t="str">
            <v>Ultra high performance concrete</v>
          </cell>
          <cell r="C1319" t="str">
            <v>m</v>
          </cell>
          <cell r="D1319" t="str">
            <v>ULTRA HIGH PERFORMANCE CONCRETE</v>
          </cell>
          <cell r="E1319" t="str">
            <v>LNFT</v>
          </cell>
        </row>
        <row r="1320">
          <cell r="A1320" t="str">
            <v>58601-0000</v>
          </cell>
          <cell r="B1320" t="str">
            <v>Precast segmental concrete</v>
          </cell>
          <cell r="C1320" t="str">
            <v>m3</v>
          </cell>
          <cell r="D1320" t="str">
            <v>PRECAST SEGMENTAL CONCRETE</v>
          </cell>
          <cell r="E1320" t="str">
            <v>CUYD</v>
          </cell>
        </row>
        <row r="1321">
          <cell r="A1321" t="str">
            <v>58602-0000</v>
          </cell>
          <cell r="B1321" t="str">
            <v>Precast segmental concrete</v>
          </cell>
          <cell r="C1321" t="str">
            <v>LPSM</v>
          </cell>
          <cell r="D1321" t="str">
            <v>PRECAST SEGMENTAL CONCRETE</v>
          </cell>
          <cell r="E1321" t="str">
            <v>LPSM</v>
          </cell>
        </row>
        <row r="1322">
          <cell r="A1322" t="str">
            <v>58701-0000</v>
          </cell>
          <cell r="B1322" t="str">
            <v>Post-tensioning system</v>
          </cell>
          <cell r="C1322" t="str">
            <v>LPSM</v>
          </cell>
          <cell r="D1322" t="str">
            <v>POST-TENSIONING SYSTEM</v>
          </cell>
          <cell r="E1322" t="str">
            <v>LPSM</v>
          </cell>
        </row>
        <row r="1323">
          <cell r="A1323" t="str">
            <v>60101-0000</v>
          </cell>
          <cell r="B1323" t="str">
            <v>Concrete</v>
          </cell>
          <cell r="C1323" t="str">
            <v>m3</v>
          </cell>
          <cell r="D1323" t="str">
            <v>CONCRETE</v>
          </cell>
          <cell r="E1323" t="str">
            <v>CUYD</v>
          </cell>
        </row>
        <row r="1324">
          <cell r="A1324" t="str">
            <v>60102-0000</v>
          </cell>
          <cell r="B1324" t="str">
            <v>Concrete</v>
          </cell>
          <cell r="C1324" t="str">
            <v>m2</v>
          </cell>
          <cell r="D1324" t="str">
            <v>CONCRETE</v>
          </cell>
          <cell r="E1324" t="str">
            <v>SQYD</v>
          </cell>
        </row>
        <row r="1325">
          <cell r="A1325" t="str">
            <v>60103-0000</v>
          </cell>
          <cell r="B1325" t="str">
            <v>Concrete, headwall</v>
          </cell>
          <cell r="C1325" t="str">
            <v>Each</v>
          </cell>
          <cell r="D1325" t="str">
            <v>CONCRETE, HEADWALL</v>
          </cell>
          <cell r="E1325" t="str">
            <v>EACH</v>
          </cell>
        </row>
        <row r="1326">
          <cell r="A1326" t="str">
            <v>60103-0020</v>
          </cell>
          <cell r="B1326" t="str">
            <v>Concrete, headwall for 150mm pipe culvert</v>
          </cell>
          <cell r="C1326" t="str">
            <v>Each</v>
          </cell>
          <cell r="D1326" t="str">
            <v>CONCRETE, HEADWALL FOR 6-INCH PIPE CULVERT</v>
          </cell>
          <cell r="E1326" t="str">
            <v>EACH</v>
          </cell>
        </row>
        <row r="1327">
          <cell r="A1327" t="str">
            <v>60103-0040</v>
          </cell>
          <cell r="B1327" t="str">
            <v>Concrete, headwall for 200mm pipe culvert</v>
          </cell>
          <cell r="C1327" t="str">
            <v>Each</v>
          </cell>
          <cell r="D1327" t="str">
            <v>CONCRETE, HEADWALL FOR 8-INCH PIPE CULVERT</v>
          </cell>
          <cell r="E1327" t="str">
            <v>EACH</v>
          </cell>
        </row>
        <row r="1328">
          <cell r="A1328" t="str">
            <v>60103-0060</v>
          </cell>
          <cell r="B1328" t="str">
            <v>Concrete, headwall for 300mm pipe culvert</v>
          </cell>
          <cell r="C1328" t="str">
            <v>Each</v>
          </cell>
          <cell r="D1328" t="str">
            <v>CONCRETE, HEADWALL FOR 12-INCH PIPE CULVERT</v>
          </cell>
          <cell r="E1328" t="str">
            <v>EACH</v>
          </cell>
        </row>
        <row r="1329">
          <cell r="A1329" t="str">
            <v>60103-0080</v>
          </cell>
          <cell r="B1329" t="str">
            <v>Concrete, headwall for 375mm pipe culvert</v>
          </cell>
          <cell r="C1329" t="str">
            <v>Each</v>
          </cell>
          <cell r="D1329" t="str">
            <v>CONCRETE, HEADWALL FOR 15-INCH PIPE CULVERT</v>
          </cell>
          <cell r="E1329" t="str">
            <v>EACH</v>
          </cell>
        </row>
        <row r="1330">
          <cell r="A1330" t="str">
            <v>60103-0100</v>
          </cell>
          <cell r="B1330" t="str">
            <v>Concrete, headwall for 450mm pipe culvert</v>
          </cell>
          <cell r="C1330" t="str">
            <v>Each</v>
          </cell>
          <cell r="D1330" t="str">
            <v>CONCRETE, HEADWALL FOR 18-INCH PIPE CULVERT</v>
          </cell>
          <cell r="E1330" t="str">
            <v>EACH</v>
          </cell>
        </row>
        <row r="1331">
          <cell r="A1331" t="str">
            <v>60103-0120</v>
          </cell>
          <cell r="B1331" t="str">
            <v>Concrete, headwall for 525mm pipe culvert</v>
          </cell>
          <cell r="C1331" t="str">
            <v>Each</v>
          </cell>
          <cell r="D1331" t="str">
            <v>CONCRETE, HEADWALL FOR 21-INCH PIPE CULVERT</v>
          </cell>
          <cell r="E1331" t="str">
            <v>EACH</v>
          </cell>
        </row>
        <row r="1332">
          <cell r="A1332" t="str">
            <v>60103-0140</v>
          </cell>
          <cell r="B1332" t="str">
            <v>Concrete, headwall for 600mm pipe culvert</v>
          </cell>
          <cell r="C1332" t="str">
            <v>Each</v>
          </cell>
          <cell r="D1332" t="str">
            <v>CONCRETE, HEADWALL FOR 24-INCH PIPE CULVERT</v>
          </cell>
          <cell r="E1332" t="str">
            <v>EACH</v>
          </cell>
        </row>
        <row r="1333">
          <cell r="A1333" t="str">
            <v>60103-0160</v>
          </cell>
          <cell r="B1333" t="str">
            <v>Concrete, headwall for 750mm pipe culvert</v>
          </cell>
          <cell r="C1333" t="str">
            <v>Each</v>
          </cell>
          <cell r="D1333" t="str">
            <v>CONCRETE, HEADWALL FOR 30-INCH PIPE CULVERT</v>
          </cell>
          <cell r="E1333" t="str">
            <v>EACH</v>
          </cell>
        </row>
        <row r="1334">
          <cell r="A1334" t="str">
            <v>60103-0180</v>
          </cell>
          <cell r="B1334" t="str">
            <v>Concrete, headwall for 900mm pipe culvert</v>
          </cell>
          <cell r="C1334" t="str">
            <v>Each</v>
          </cell>
          <cell r="D1334" t="str">
            <v>CONCRETE, HEADWALL FOR 36-INCH PIPE CULVERT</v>
          </cell>
          <cell r="E1334" t="str">
            <v>EACH</v>
          </cell>
        </row>
        <row r="1335">
          <cell r="A1335" t="str">
            <v>60103-0200</v>
          </cell>
          <cell r="B1335" t="str">
            <v>Concrete, headwall for 1050mm pipe culvert</v>
          </cell>
          <cell r="C1335" t="str">
            <v>Each</v>
          </cell>
          <cell r="D1335" t="str">
            <v>CONCRETE, HEADWALL FOR 42-INCH PIPE CULVERT</v>
          </cell>
          <cell r="E1335" t="str">
            <v>EACH</v>
          </cell>
        </row>
        <row r="1336">
          <cell r="A1336" t="str">
            <v>60103-0220</v>
          </cell>
          <cell r="B1336" t="str">
            <v>Concrete, headwall for 1200mm pipe culvert</v>
          </cell>
          <cell r="C1336" t="str">
            <v>Each</v>
          </cell>
          <cell r="D1336" t="str">
            <v>CONCRETE, HEADWALL FOR 48-INCH PIPE CULVERT</v>
          </cell>
          <cell r="E1336" t="str">
            <v>EACH</v>
          </cell>
        </row>
        <row r="1337">
          <cell r="A1337" t="str">
            <v>60103-0240</v>
          </cell>
          <cell r="B1337" t="str">
            <v>Concrete, headwall for 1350mm pipe culvert</v>
          </cell>
          <cell r="C1337" t="str">
            <v>Each</v>
          </cell>
          <cell r="D1337" t="str">
            <v>CONCRETE, HEADWALL FOR 54-INCH PIPE CULVERT</v>
          </cell>
          <cell r="E1337" t="str">
            <v>EACH</v>
          </cell>
        </row>
        <row r="1338">
          <cell r="A1338" t="str">
            <v>60103-0260</v>
          </cell>
          <cell r="B1338" t="str">
            <v>Concrete, headwall for 1500mm pipe culvert</v>
          </cell>
          <cell r="C1338" t="str">
            <v>Each</v>
          </cell>
          <cell r="D1338" t="str">
            <v>CONCRETE, HEADWALL FOR 60-INCH PIPE CULVERT</v>
          </cell>
          <cell r="E1338" t="str">
            <v>EACH</v>
          </cell>
        </row>
        <row r="1339">
          <cell r="A1339" t="str">
            <v>60103-0280</v>
          </cell>
          <cell r="B1339" t="str">
            <v>Concrete, headwall for 1650mm pipe culvert</v>
          </cell>
          <cell r="C1339" t="str">
            <v>Each</v>
          </cell>
          <cell r="D1339" t="str">
            <v>CONCRETE, HEADWALL FOR 66-INCH PIPE CULVERT</v>
          </cell>
          <cell r="E1339" t="str">
            <v>EACH</v>
          </cell>
        </row>
        <row r="1340">
          <cell r="A1340" t="str">
            <v>60103-0300</v>
          </cell>
          <cell r="B1340" t="str">
            <v>Concrete, headwall for 1800mm pipe culvert</v>
          </cell>
          <cell r="C1340" t="str">
            <v>Each</v>
          </cell>
          <cell r="D1340" t="str">
            <v>CONCRETE, HEADWALL FOR 72-INCH PIPE CULVERT</v>
          </cell>
          <cell r="E1340" t="str">
            <v>EACH</v>
          </cell>
        </row>
        <row r="1341">
          <cell r="A1341" t="str">
            <v>60103-0320</v>
          </cell>
          <cell r="B1341" t="str">
            <v>Concrete, headwall for 1950mm pipe culvert</v>
          </cell>
          <cell r="C1341" t="str">
            <v>Each</v>
          </cell>
          <cell r="D1341" t="str">
            <v>CONCRETE, HEADWALL FOR 78-INCH PIPE CULVERT</v>
          </cell>
          <cell r="E1341" t="str">
            <v>EACH</v>
          </cell>
        </row>
        <row r="1342">
          <cell r="A1342" t="str">
            <v>60103-0340</v>
          </cell>
          <cell r="B1342" t="str">
            <v>Concrete, headwall for 2100mm pipe culvert</v>
          </cell>
          <cell r="C1342" t="str">
            <v>Each</v>
          </cell>
          <cell r="D1342" t="str">
            <v>CONCRETE, HEADWALL FOR 84-INCH PIPE CULVERT</v>
          </cell>
          <cell r="E1342" t="str">
            <v>EACH</v>
          </cell>
        </row>
        <row r="1343">
          <cell r="A1343" t="str">
            <v>60103-0360</v>
          </cell>
          <cell r="B1343" t="str">
            <v>Concrete, headwall for 2250mm pipe culvert</v>
          </cell>
          <cell r="C1343" t="str">
            <v>Each</v>
          </cell>
          <cell r="D1343" t="str">
            <v>CONCRETE, HEADWALL FOR 90-INCH PIPE CULVERT</v>
          </cell>
          <cell r="E1343" t="str">
            <v>EACH</v>
          </cell>
        </row>
        <row r="1344">
          <cell r="A1344" t="str">
            <v>60103-0380</v>
          </cell>
          <cell r="B1344" t="str">
            <v>Concrete, headwall for 2400mm pipe culvert</v>
          </cell>
          <cell r="C1344" t="str">
            <v>Each</v>
          </cell>
          <cell r="D1344" t="str">
            <v>CONCRETE, HEADWALL FOR 96-INCH PIPE CULVERT</v>
          </cell>
          <cell r="E1344" t="str">
            <v>EACH</v>
          </cell>
        </row>
        <row r="1345">
          <cell r="A1345" t="str">
            <v>60103-0400</v>
          </cell>
          <cell r="B1345" t="str">
            <v>Concrete, headwall for 2550mm pipe culvert</v>
          </cell>
          <cell r="C1345" t="str">
            <v>Each</v>
          </cell>
          <cell r="D1345" t="str">
            <v>CONCRETE, HEADWALL FOR 102-INCH PIPE CULVERT</v>
          </cell>
          <cell r="E1345" t="str">
            <v>EACH</v>
          </cell>
        </row>
        <row r="1346">
          <cell r="A1346" t="str">
            <v>60103-0420</v>
          </cell>
          <cell r="B1346" t="str">
            <v>Concrete, headwall for 3000mm pipe culvert</v>
          </cell>
          <cell r="C1346" t="str">
            <v>Each</v>
          </cell>
          <cell r="D1346" t="str">
            <v>CONCRETE, HEADWALL FOR 120-INCH PIPE CULVERT</v>
          </cell>
          <cell r="E1346" t="str">
            <v>EACH</v>
          </cell>
        </row>
        <row r="1347">
          <cell r="A1347" t="str">
            <v>60103-0440</v>
          </cell>
          <cell r="B1347" t="str">
            <v>Concrete, headwall for 3600mm pipe culvert</v>
          </cell>
          <cell r="C1347" t="str">
            <v>Each</v>
          </cell>
          <cell r="D1347" t="str">
            <v>CONCRETE, HEADWALL FOR 144-INCH PIPE CULVERT</v>
          </cell>
          <cell r="E1347" t="str">
            <v>EACH</v>
          </cell>
        </row>
        <row r="1348">
          <cell r="A1348" t="str">
            <v>60103-0500</v>
          </cell>
          <cell r="B1348" t="str">
            <v>Concrete, headwall for double 150mm pipe culvert</v>
          </cell>
          <cell r="C1348" t="str">
            <v>Each</v>
          </cell>
          <cell r="D1348" t="str">
            <v>CONCRETE, HEADWALL FOR DOUBLE 6-INCH PIPE CULVERT</v>
          </cell>
          <cell r="E1348" t="str">
            <v>EACH</v>
          </cell>
        </row>
        <row r="1349">
          <cell r="A1349" t="str">
            <v>60103-0520</v>
          </cell>
          <cell r="B1349" t="str">
            <v>Concrete, headwall for double 200mm pipe culvert</v>
          </cell>
          <cell r="C1349" t="str">
            <v>Each</v>
          </cell>
          <cell r="D1349" t="str">
            <v>CONCRETE, HEADWALL FOR DOUBLE 8-INCH PIPE CULVERT</v>
          </cell>
          <cell r="E1349" t="str">
            <v>EACH</v>
          </cell>
        </row>
        <row r="1350">
          <cell r="A1350" t="str">
            <v>60103-0540</v>
          </cell>
          <cell r="B1350" t="str">
            <v>Concrete, headwall for double 300mm pipe culvert</v>
          </cell>
          <cell r="C1350" t="str">
            <v>Each</v>
          </cell>
          <cell r="D1350" t="str">
            <v>CONCRETE, HEADWALL FOR DOUBLE 12-INCH PIPE CULVERT</v>
          </cell>
          <cell r="E1350" t="str">
            <v>EACH</v>
          </cell>
        </row>
        <row r="1351">
          <cell r="A1351" t="str">
            <v>60103-0560</v>
          </cell>
          <cell r="B1351" t="str">
            <v>Concrete, headwall for double 375mm pipe culvert</v>
          </cell>
          <cell r="C1351" t="str">
            <v>Each</v>
          </cell>
          <cell r="D1351" t="str">
            <v>CONCRETE, HEADWALL FOR DOUBLE 15-INCH PIPE CULVERT</v>
          </cell>
          <cell r="E1351" t="str">
            <v>EACH</v>
          </cell>
        </row>
        <row r="1352">
          <cell r="A1352" t="str">
            <v>60103-0580</v>
          </cell>
          <cell r="B1352" t="str">
            <v>Concrete, headwall for double 450mm pipe culvert</v>
          </cell>
          <cell r="C1352" t="str">
            <v>Each</v>
          </cell>
          <cell r="D1352" t="str">
            <v>CONCRETE, HEADWALL FOR DOUBLE 18-INCH PIPE CULVERT</v>
          </cell>
          <cell r="E1352" t="str">
            <v>EACH</v>
          </cell>
        </row>
        <row r="1353">
          <cell r="A1353" t="str">
            <v>60103-0600</v>
          </cell>
          <cell r="B1353" t="str">
            <v>Concrete, headwall for double 525mm pipe culvert</v>
          </cell>
          <cell r="C1353" t="str">
            <v>Each</v>
          </cell>
          <cell r="D1353" t="str">
            <v>CONCRETE, HEADWALL FOR DOUBLE 21-INCH PIPE CULVERT</v>
          </cell>
          <cell r="E1353" t="str">
            <v>EACH</v>
          </cell>
        </row>
        <row r="1354">
          <cell r="A1354" t="str">
            <v>60103-0620</v>
          </cell>
          <cell r="B1354" t="str">
            <v>Concrete, headwall for double 600mm pipe culvert</v>
          </cell>
          <cell r="C1354" t="str">
            <v>Each</v>
          </cell>
          <cell r="D1354" t="str">
            <v>CONCRETE, HEADWALL FOR DOUBLE 24-INCH PIPE CULVERT</v>
          </cell>
          <cell r="E1354" t="str">
            <v>EACH</v>
          </cell>
        </row>
        <row r="1355">
          <cell r="A1355" t="str">
            <v>60103-0640</v>
          </cell>
          <cell r="B1355" t="str">
            <v>Concrete, headwall for double 750mm pipe culvert</v>
          </cell>
          <cell r="C1355" t="str">
            <v>Each</v>
          </cell>
          <cell r="D1355" t="str">
            <v>CONCRETE, HEADWALL FOR DOUBLE 30-INCH PIPE CULVERT</v>
          </cell>
          <cell r="E1355" t="str">
            <v>EACH</v>
          </cell>
        </row>
        <row r="1356">
          <cell r="A1356" t="str">
            <v>60103-0660</v>
          </cell>
          <cell r="B1356" t="str">
            <v>Concrete, headwall for double 900mm pipe culvert</v>
          </cell>
          <cell r="C1356" t="str">
            <v>Each</v>
          </cell>
          <cell r="D1356" t="str">
            <v>CONCRETE, HEADWALL FOR DOUBLE 36-INCH PIPE CULVERT</v>
          </cell>
          <cell r="E1356" t="str">
            <v>EACH</v>
          </cell>
        </row>
        <row r="1357">
          <cell r="A1357" t="str">
            <v>60103-0680</v>
          </cell>
          <cell r="B1357" t="str">
            <v>Concrete, headwall for double 1050mm pipe culvert</v>
          </cell>
          <cell r="C1357" t="str">
            <v>Each</v>
          </cell>
          <cell r="D1357" t="str">
            <v>CONCRETE, HEADWALL FOR DOUBLE 42-INCH PIPE CULVERT</v>
          </cell>
          <cell r="E1357" t="str">
            <v>EACH</v>
          </cell>
        </row>
        <row r="1358">
          <cell r="A1358" t="str">
            <v>60103-0700</v>
          </cell>
          <cell r="B1358" t="str">
            <v>Concrete, headwall for double 1200mm pipe culvert</v>
          </cell>
          <cell r="C1358" t="str">
            <v>Each</v>
          </cell>
          <cell r="D1358" t="str">
            <v>CONCRETE, HEADWALL FOR DOUBLE 48-INCH PIPE CULVERT</v>
          </cell>
          <cell r="E1358" t="str">
            <v>EACH</v>
          </cell>
        </row>
        <row r="1359">
          <cell r="A1359" t="str">
            <v>60103-0720</v>
          </cell>
          <cell r="B1359" t="str">
            <v>Concrete, headwall for double 1350mm pipe culvert</v>
          </cell>
          <cell r="C1359" t="str">
            <v>Each</v>
          </cell>
          <cell r="D1359" t="str">
            <v>CONCRETE, HEADWALL FOR DOUBLE 54-INCH PIPE CULVERT</v>
          </cell>
          <cell r="E1359" t="str">
            <v>EACH</v>
          </cell>
        </row>
        <row r="1360">
          <cell r="A1360" t="str">
            <v>60103-0740</v>
          </cell>
          <cell r="B1360" t="str">
            <v>Concrete, headwall for double 1500mm pipe culvert</v>
          </cell>
          <cell r="C1360" t="str">
            <v>Each</v>
          </cell>
          <cell r="D1360" t="str">
            <v>CONCRETE, HEADWALL FOR DOUBLE 60-INCH PIPE CULVERT</v>
          </cell>
          <cell r="E1360" t="str">
            <v>EACH</v>
          </cell>
        </row>
        <row r="1361">
          <cell r="A1361" t="str">
            <v>60103-0760</v>
          </cell>
          <cell r="B1361" t="str">
            <v>Concrete, headwall for double 1650mm pipe culvert</v>
          </cell>
          <cell r="C1361" t="str">
            <v>Each</v>
          </cell>
          <cell r="D1361" t="str">
            <v>CONCRETE, HEADWALL FOR DOUBLE 66-INCH PIPE CULVERT</v>
          </cell>
          <cell r="E1361" t="str">
            <v>EACH</v>
          </cell>
        </row>
        <row r="1362">
          <cell r="A1362" t="str">
            <v>60103-0780</v>
          </cell>
          <cell r="B1362" t="str">
            <v>Concrete, headwall for double 1800mm pipe culvert</v>
          </cell>
          <cell r="C1362" t="str">
            <v>Each</v>
          </cell>
          <cell r="D1362" t="str">
            <v>CONCRETE, HEADWALL FOR DOUBLE 72-INCH PIPE CULVERT</v>
          </cell>
          <cell r="E1362" t="str">
            <v>EACH</v>
          </cell>
        </row>
        <row r="1363">
          <cell r="A1363" t="str">
            <v>60103-0800</v>
          </cell>
          <cell r="B1363" t="str">
            <v>Concrete, headwall for double 1950mm pipe culvert</v>
          </cell>
          <cell r="C1363" t="str">
            <v>Each</v>
          </cell>
          <cell r="D1363" t="str">
            <v>CONCRETE, HEADWALL FOR DOUBLE 78-INCH PIPE CULVERT</v>
          </cell>
          <cell r="E1363" t="str">
            <v>EACH</v>
          </cell>
        </row>
        <row r="1364">
          <cell r="A1364" t="str">
            <v>60103-0820</v>
          </cell>
          <cell r="B1364" t="str">
            <v>Concrete, headwall for double 2100mm pipe culvert</v>
          </cell>
          <cell r="C1364" t="str">
            <v>Each</v>
          </cell>
          <cell r="D1364" t="str">
            <v>CONCRETE, HEADWALL FOR DOUBLE 84-INCH PIPE CULVERT</v>
          </cell>
          <cell r="E1364" t="str">
            <v>EACH</v>
          </cell>
        </row>
        <row r="1365">
          <cell r="A1365" t="str">
            <v>60103-0840</v>
          </cell>
          <cell r="B1365" t="str">
            <v>Concrete, headwall for double 2250mm pipe culvert</v>
          </cell>
          <cell r="C1365" t="str">
            <v>Each</v>
          </cell>
          <cell r="D1365" t="str">
            <v>CONCRETE, HEADWALL FOR DOUBLE 90-INCH PIPE CULVERT</v>
          </cell>
          <cell r="E1365" t="str">
            <v>EACH</v>
          </cell>
        </row>
        <row r="1366">
          <cell r="A1366" t="str">
            <v>60103-0860</v>
          </cell>
          <cell r="B1366" t="str">
            <v>Concrete, headwall for double 2400mm pipe culvert</v>
          </cell>
          <cell r="C1366" t="str">
            <v>Each</v>
          </cell>
          <cell r="D1366" t="str">
            <v>CONCRETE, HEADWALL FOR DOUBLE 96-INCH PIPE CULVERT</v>
          </cell>
          <cell r="E1366" t="str">
            <v>EACH</v>
          </cell>
        </row>
        <row r="1367">
          <cell r="A1367" t="str">
            <v>60103-0880</v>
          </cell>
          <cell r="B1367" t="str">
            <v>Concrete, headwall for double 2550mm pipe culvert</v>
          </cell>
          <cell r="C1367" t="str">
            <v>Each</v>
          </cell>
          <cell r="D1367" t="str">
            <v>CONCRETE, HEADWALL FOR DOUBLE 102-INCH PIPE CULVERT</v>
          </cell>
          <cell r="E1367" t="str">
            <v>EACH</v>
          </cell>
        </row>
        <row r="1368">
          <cell r="A1368" t="str">
            <v>60103-0900</v>
          </cell>
          <cell r="B1368" t="str">
            <v>Concrete, headwall for double 3000mm pipe culvert</v>
          </cell>
          <cell r="C1368" t="str">
            <v>Each</v>
          </cell>
          <cell r="D1368" t="str">
            <v>CONCRETE, HEADWALL FOR DOUBLE 120-INCH PIPE CULVERT</v>
          </cell>
          <cell r="E1368" t="str">
            <v>EACH</v>
          </cell>
        </row>
        <row r="1369">
          <cell r="A1369" t="str">
            <v>60103-0920</v>
          </cell>
          <cell r="B1369" t="str">
            <v>Concrete, headwall for double 3600mm pipe culvert</v>
          </cell>
          <cell r="C1369" t="str">
            <v>Each</v>
          </cell>
          <cell r="D1369" t="str">
            <v>CONCRETE, HEADWALL FOR DOUBLE 144-INCH PIPE CULVERT</v>
          </cell>
          <cell r="E1369" t="str">
            <v>EACH</v>
          </cell>
        </row>
        <row r="1370">
          <cell r="A1370" t="str">
            <v>60103-1220</v>
          </cell>
          <cell r="B1370" t="str">
            <v>Concrete, headwall for triple 600mm pipe culvert</v>
          </cell>
          <cell r="C1370" t="str">
            <v>Each</v>
          </cell>
          <cell r="D1370" t="str">
            <v>CONCRETE, HEADWALL FOR TRIPLE 24-INCH PIPE CULVERT</v>
          </cell>
          <cell r="E1370" t="str">
            <v>EACH</v>
          </cell>
        </row>
        <row r="1371">
          <cell r="A1371" t="str">
            <v>60103-1240</v>
          </cell>
          <cell r="B1371" t="str">
            <v>Concrete, headwall for triple 750mm pipe culvert</v>
          </cell>
          <cell r="C1371" t="str">
            <v>Each</v>
          </cell>
          <cell r="D1371" t="str">
            <v>CONCRETE, HEADWALL FOR TRIPLE 30-INCH PIPE CULVERT</v>
          </cell>
          <cell r="E1371" t="str">
            <v>EACH</v>
          </cell>
        </row>
        <row r="1372">
          <cell r="A1372" t="str">
            <v>60103-1260</v>
          </cell>
          <cell r="B1372" t="str">
            <v>Concrete, headwall for triple 900mm pipe culvert</v>
          </cell>
          <cell r="C1372" t="str">
            <v>Each</v>
          </cell>
          <cell r="D1372" t="str">
            <v>CONCRETE, HEADWALL FOR TRIPLE 36-INCH PIPE CULVERT</v>
          </cell>
          <cell r="E1372" t="str">
            <v>EACH</v>
          </cell>
        </row>
        <row r="1373">
          <cell r="A1373" t="str">
            <v>60103-1800</v>
          </cell>
          <cell r="B1373" t="str">
            <v>Concrete, headwall for 150mm equivalent diameter pipe culvert</v>
          </cell>
          <cell r="C1373" t="str">
            <v>Each</v>
          </cell>
          <cell r="D1373" t="str">
            <v>CONCRETE, HEADWALL FOR 6-INCH EQUIVALENT DIAMETER PIPE CULVERT</v>
          </cell>
          <cell r="E1373" t="str">
            <v>EACH</v>
          </cell>
        </row>
        <row r="1374">
          <cell r="A1374" t="str">
            <v>60103-1820</v>
          </cell>
          <cell r="B1374" t="str">
            <v>Concrete, headwall for 200mm equivalent diameter pipe culvert</v>
          </cell>
          <cell r="C1374" t="str">
            <v>Each</v>
          </cell>
          <cell r="D1374" t="str">
            <v>CONCRETE, HEADWALL FOR 8-INCH EQUIVALENT DIAMETER PIPE CULVERT</v>
          </cell>
          <cell r="E1374" t="str">
            <v>EACH</v>
          </cell>
        </row>
        <row r="1375">
          <cell r="A1375" t="str">
            <v>60103-1840</v>
          </cell>
          <cell r="B1375" t="str">
            <v>Concrete, headwall for 300mm equivalent diameter pipe culvert</v>
          </cell>
          <cell r="C1375" t="str">
            <v>Each</v>
          </cell>
          <cell r="D1375" t="str">
            <v>CONCRETE, HEADWALL FOR 12-INCH EQUIVALENT DIAMETER PIPE CULVERT</v>
          </cell>
          <cell r="E1375" t="str">
            <v>EACH</v>
          </cell>
        </row>
        <row r="1376">
          <cell r="A1376" t="str">
            <v>60103-1860</v>
          </cell>
          <cell r="B1376" t="str">
            <v>Concrete, headwall for 375mm equivalent diameter pipe culvert</v>
          </cell>
          <cell r="C1376" t="str">
            <v>Each</v>
          </cell>
          <cell r="D1376" t="str">
            <v>CONCRETE, HEADWALL FOR 15-INCH EQUIVALENT DIAMETER PIPE CULVERT</v>
          </cell>
          <cell r="E1376" t="str">
            <v>EACH</v>
          </cell>
        </row>
        <row r="1377">
          <cell r="A1377" t="str">
            <v>60103-1880</v>
          </cell>
          <cell r="B1377" t="str">
            <v>Concrete, headwall for 450mm equivalent diameter pipe culvert</v>
          </cell>
          <cell r="C1377" t="str">
            <v>Each</v>
          </cell>
          <cell r="D1377" t="str">
            <v>CONCRETE, HEADWALL FOR 18-INCH EQUIVALENT DIAMETER PIPE CULVERT</v>
          </cell>
          <cell r="E1377" t="str">
            <v>EACH</v>
          </cell>
        </row>
        <row r="1378">
          <cell r="A1378" t="str">
            <v>60103-1900</v>
          </cell>
          <cell r="B1378" t="str">
            <v>Concrete, headwall for 525mm equivalent diameter pipe culvert</v>
          </cell>
          <cell r="C1378" t="str">
            <v>Each</v>
          </cell>
          <cell r="D1378" t="str">
            <v>CONCRETE, HEADWALL FOR 21-INCH EQUIVALENT DIAMETER PIPE CULVERT</v>
          </cell>
          <cell r="E1378" t="str">
            <v>EACH</v>
          </cell>
        </row>
        <row r="1379">
          <cell r="A1379" t="str">
            <v>60103-1920</v>
          </cell>
          <cell r="B1379" t="str">
            <v>Concrete, headwall for 600mm equivalent diameter pipe culvert</v>
          </cell>
          <cell r="C1379" t="str">
            <v>Each</v>
          </cell>
          <cell r="D1379" t="str">
            <v>CONCRETE, HEADWALL FOR 24-INCH EQUIVALENT DIAMETER PIPE CULVERT</v>
          </cell>
          <cell r="E1379" t="str">
            <v>EACH</v>
          </cell>
        </row>
        <row r="1380">
          <cell r="A1380" t="str">
            <v>60103-1940</v>
          </cell>
          <cell r="B1380" t="str">
            <v>Concrete, headwall for 750mm equivalent diameter pipe culvert</v>
          </cell>
          <cell r="C1380" t="str">
            <v>Each</v>
          </cell>
          <cell r="D1380" t="str">
            <v>CONCRETE, HEADWALL FOR 30-INCH EQUIVALENT DIAMETER PIPE CULVERT</v>
          </cell>
          <cell r="E1380" t="str">
            <v>EACH</v>
          </cell>
        </row>
        <row r="1381">
          <cell r="A1381" t="str">
            <v>60103-1960</v>
          </cell>
          <cell r="B1381" t="str">
            <v>Concrete, headwall for 900mm equivalent diameter pipe culvert</v>
          </cell>
          <cell r="C1381" t="str">
            <v>Each</v>
          </cell>
          <cell r="D1381" t="str">
            <v>CONCRETE, HEADWALL FOR 36-INCH EQUIVALENT DIAMETER PIPE CULVERT</v>
          </cell>
          <cell r="E1381" t="str">
            <v>EACH</v>
          </cell>
        </row>
        <row r="1382">
          <cell r="A1382" t="str">
            <v>60103-1980</v>
          </cell>
          <cell r="B1382" t="str">
            <v>Concrete, headwall for 1050mm equivalent diameter pipe culvert</v>
          </cell>
          <cell r="C1382" t="str">
            <v>Each</v>
          </cell>
          <cell r="D1382" t="str">
            <v>CONCRETE, HEADWALL FOR 42-INCH EQUIVALENT DIAMETER PIPE CULVERT</v>
          </cell>
          <cell r="E1382" t="str">
            <v>EACH</v>
          </cell>
        </row>
        <row r="1383">
          <cell r="A1383" t="str">
            <v>60103-2000</v>
          </cell>
          <cell r="B1383" t="str">
            <v>Concrete, headwall for 1200mm equivalent diameter pipe culvert</v>
          </cell>
          <cell r="C1383" t="str">
            <v>Each</v>
          </cell>
          <cell r="D1383" t="str">
            <v>CONCRETE, HEADWALL FOR 48-INCH EQUIVALENT DIAMETER PIPE CULVERT</v>
          </cell>
          <cell r="E1383" t="str">
            <v>EACH</v>
          </cell>
        </row>
        <row r="1384">
          <cell r="A1384" t="str">
            <v>60103-2020</v>
          </cell>
          <cell r="B1384" t="str">
            <v>Concrete, headwall for 1350mm equivalent diameter pipe culvert</v>
          </cell>
          <cell r="C1384" t="str">
            <v>Each</v>
          </cell>
          <cell r="D1384" t="str">
            <v>CONCRETE, HEADWALL FOR 54-INCH EQUIVALENT DIAMETER PIPE CULVERT</v>
          </cell>
          <cell r="E1384" t="str">
            <v>EACH</v>
          </cell>
        </row>
        <row r="1385">
          <cell r="A1385" t="str">
            <v>60103-2040</v>
          </cell>
          <cell r="B1385" t="str">
            <v>Concrete, headwall for 1500mm equivalent diameter pipe culvert</v>
          </cell>
          <cell r="C1385" t="str">
            <v>Each</v>
          </cell>
          <cell r="D1385" t="str">
            <v>CONCRETE, HEADWALL FOR 60-INCH EQUIVALENT DIAMETER PIPE CULVERT</v>
          </cell>
          <cell r="E1385" t="str">
            <v>EACH</v>
          </cell>
        </row>
        <row r="1386">
          <cell r="A1386" t="str">
            <v>60103-2060</v>
          </cell>
          <cell r="B1386" t="str">
            <v>Concrete, headwall for 1650mm equivalent diameter pipe culvert</v>
          </cell>
          <cell r="C1386" t="str">
            <v>Each</v>
          </cell>
          <cell r="D1386" t="str">
            <v>CONCRETE, HEADWALL FOR 66-INCH EQUIVALENT DIAMETER PIPE CULVERT</v>
          </cell>
          <cell r="E1386" t="str">
            <v>EACH</v>
          </cell>
        </row>
        <row r="1387">
          <cell r="A1387" t="str">
            <v>60103-2080</v>
          </cell>
          <cell r="B1387" t="str">
            <v>Concrete, headwall for 1800mm equivalent diameter pipe culvert</v>
          </cell>
          <cell r="C1387" t="str">
            <v>Each</v>
          </cell>
          <cell r="D1387" t="str">
            <v>CONCRETE, HEADWALL FOR 72-INCH EQUIVALENT DIAMETER PIPE CULVERT</v>
          </cell>
          <cell r="E1387" t="str">
            <v>EACH</v>
          </cell>
        </row>
        <row r="1388">
          <cell r="A1388" t="str">
            <v>60103-2100</v>
          </cell>
          <cell r="B1388" t="str">
            <v>Concrete, headwall for 1950mm equivalent diameter pipe culvert</v>
          </cell>
          <cell r="C1388" t="str">
            <v>Each</v>
          </cell>
          <cell r="D1388" t="str">
            <v>CONCRETE, HEADWALL FOR 78-INCH EQUIVALENT DIAMETER PIPE CULVERT</v>
          </cell>
          <cell r="E1388" t="str">
            <v>EACH</v>
          </cell>
        </row>
        <row r="1389">
          <cell r="A1389" t="str">
            <v>60103-2120</v>
          </cell>
          <cell r="B1389" t="str">
            <v>Concrete, headwall for 2100mm equivalent diameter pipe culvert</v>
          </cell>
          <cell r="C1389" t="str">
            <v>Each</v>
          </cell>
          <cell r="D1389" t="str">
            <v>CONCRETE, HEADWALL FOR 84-INCH EQUIVALENT DIAMETER PIPE CULVERT</v>
          </cell>
          <cell r="E1389" t="str">
            <v>EACH</v>
          </cell>
        </row>
        <row r="1390">
          <cell r="A1390" t="str">
            <v>60103-2140</v>
          </cell>
          <cell r="B1390" t="str">
            <v>Concrete, headwall for 2250mm equivalent diameter pipe culvert</v>
          </cell>
          <cell r="C1390" t="str">
            <v>Each</v>
          </cell>
          <cell r="D1390" t="str">
            <v>CONCRETE, HEADWALL FOR 90-INCH EQUIVALENT DIAMETER PIPE CULVERT</v>
          </cell>
          <cell r="E1390" t="str">
            <v>EACH</v>
          </cell>
        </row>
        <row r="1391">
          <cell r="A1391" t="str">
            <v>60103-2160</v>
          </cell>
          <cell r="B1391" t="str">
            <v>Concrete, headwall for 2400mm equivalent diameter pipe culvert</v>
          </cell>
          <cell r="C1391" t="str">
            <v>Each</v>
          </cell>
          <cell r="D1391" t="str">
            <v>CONCRETE, HEADWALL FOR 96-INCH EQUIVALENT DIAMETER PIPE CULVERT</v>
          </cell>
          <cell r="E1391" t="str">
            <v>EACH</v>
          </cell>
        </row>
        <row r="1392">
          <cell r="A1392" t="str">
            <v>60103-2180</v>
          </cell>
          <cell r="B1392" t="str">
            <v>Concrete, headwall for 2550mm equivalent diameter pipe culvert</v>
          </cell>
          <cell r="C1392" t="str">
            <v>Each</v>
          </cell>
          <cell r="D1392" t="str">
            <v>CONCRETE, HEADWALL FOR 102-INCH EQUIVALENT DIAMETER PIPE CULVERT</v>
          </cell>
          <cell r="E1392" t="str">
            <v>EACH</v>
          </cell>
        </row>
        <row r="1393">
          <cell r="A1393" t="str">
            <v>60103-2186</v>
          </cell>
          <cell r="B1393" t="str">
            <v>Concrete, headwall for 2850mm equivalent diameter pipe culvert</v>
          </cell>
          <cell r="C1393" t="str">
            <v>Each</v>
          </cell>
          <cell r="D1393" t="str">
            <v>CONCRETE, HEADWALL FOR 114-INCH EQUIVALENT DIAMETER PIPE CULVERT</v>
          </cell>
          <cell r="E1393" t="str">
            <v>EACH</v>
          </cell>
        </row>
        <row r="1394">
          <cell r="A1394" t="str">
            <v>60103-2200</v>
          </cell>
          <cell r="B1394" t="str">
            <v>Concrete, headwall for 3000mm equivalent diameter pipe culvert</v>
          </cell>
          <cell r="C1394" t="str">
            <v>Each</v>
          </cell>
          <cell r="D1394" t="str">
            <v>CONCRETE, HEADWALL FOR 120-INCH EQUIVALENT DIAMETER PIPE CULVERT</v>
          </cell>
          <cell r="E1394" t="str">
            <v>EACH</v>
          </cell>
        </row>
        <row r="1395">
          <cell r="A1395" t="str">
            <v>60103-2220</v>
          </cell>
          <cell r="B1395" t="str">
            <v>Concrete, headwall for 3600mm equivalent diameter pipe culvert</v>
          </cell>
          <cell r="C1395" t="str">
            <v>Each</v>
          </cell>
          <cell r="D1395" t="str">
            <v>CONCRETE, HEADWALL FOR 144-INCH EQUIVALENT DIAMETER PIPE CULVERT</v>
          </cell>
          <cell r="E1395" t="str">
            <v>EACH</v>
          </cell>
        </row>
        <row r="1396">
          <cell r="A1396" t="str">
            <v>60103-3000</v>
          </cell>
          <cell r="B1396" t="str">
            <v>Concrete, sloped and flared box inlet/outlet for 600mm pipe culvert</v>
          </cell>
          <cell r="C1396" t="str">
            <v>Each</v>
          </cell>
          <cell r="D1396" t="str">
            <v>CONCRETE, SLOPED AND FLARED BOX INLET/OUTLET FOR 24-INCH PIPE CULVERT</v>
          </cell>
          <cell r="E1396" t="str">
            <v>EACH</v>
          </cell>
        </row>
        <row r="1397">
          <cell r="A1397" t="str">
            <v>60103-3020</v>
          </cell>
          <cell r="B1397" t="str">
            <v>Concrete, sloped and flared box inlet/outlet for 750mm pipe culvert</v>
          </cell>
          <cell r="C1397" t="str">
            <v>Each</v>
          </cell>
          <cell r="D1397" t="str">
            <v>CONCRETE, SLOPED AND FLARED BOX INLET/OUTLET FOR 30-INCH PIPE CULVERT</v>
          </cell>
          <cell r="E1397" t="str">
            <v>EACH</v>
          </cell>
        </row>
        <row r="1398">
          <cell r="A1398" t="str">
            <v>60103-3040</v>
          </cell>
          <cell r="B1398" t="str">
            <v>Concrete, sloped and flared box inlet/outlet for 900mm pipe culvert</v>
          </cell>
          <cell r="C1398" t="str">
            <v>Each</v>
          </cell>
          <cell r="D1398" t="str">
            <v>CONCRETE, SLOPED AND FLARED BOX INLET/OUTLET FOR 36-INCH PIPE CULVERT</v>
          </cell>
          <cell r="E1398" t="str">
            <v>EACH</v>
          </cell>
        </row>
        <row r="1399">
          <cell r="A1399" t="str">
            <v>60103-4000</v>
          </cell>
          <cell r="B1399" t="str">
            <v>Concrete, foundation, light pole</v>
          </cell>
          <cell r="C1399" t="str">
            <v>Each</v>
          </cell>
          <cell r="D1399" t="str">
            <v>CONCRETE, FOUNDATION, LIGHT POLE</v>
          </cell>
          <cell r="E1399" t="str">
            <v>EACH</v>
          </cell>
        </row>
        <row r="1400">
          <cell r="A1400" t="str">
            <v>60103-4100</v>
          </cell>
          <cell r="B1400" t="str">
            <v>Concrete, armor unit</v>
          </cell>
          <cell r="C1400" t="str">
            <v>Each</v>
          </cell>
          <cell r="D1400" t="str">
            <v>CONCRETE, ARMOR UNIT</v>
          </cell>
          <cell r="E1400" t="str">
            <v>EACH</v>
          </cell>
        </row>
        <row r="1401">
          <cell r="A1401" t="str">
            <v>60103-4110</v>
          </cell>
          <cell r="B1401" t="str">
            <v>Concrete, armor unit, 600 mm</v>
          </cell>
          <cell r="C1401" t="str">
            <v>Each</v>
          </cell>
          <cell r="D1401" t="str">
            <v>CONCRETE, ARMOR UNIT, 24-INCH</v>
          </cell>
          <cell r="E1401" t="str">
            <v>EACH</v>
          </cell>
        </row>
        <row r="1402">
          <cell r="A1402" t="str">
            <v>60103-4200</v>
          </cell>
          <cell r="B1402" t="str">
            <v>Concrete, plank</v>
          </cell>
          <cell r="C1402" t="str">
            <v>Each</v>
          </cell>
          <cell r="D1402" t="str">
            <v>CONCRETE, PLANK</v>
          </cell>
          <cell r="E1402" t="str">
            <v>EACH</v>
          </cell>
        </row>
        <row r="1403">
          <cell r="A1403" t="str">
            <v>60110-0000</v>
          </cell>
          <cell r="B1403" t="str">
            <v>Concrete coloring agent</v>
          </cell>
          <cell r="C1403" t="str">
            <v>kg</v>
          </cell>
          <cell r="D1403" t="str">
            <v>CONCRETE COLORING AGENT</v>
          </cell>
          <cell r="E1403" t="str">
            <v>LB</v>
          </cell>
        </row>
        <row r="1404">
          <cell r="A1404" t="str">
            <v>60201-0100</v>
          </cell>
          <cell r="B1404" t="str">
            <v>100mm pipe culvert</v>
          </cell>
          <cell r="C1404" t="str">
            <v>m</v>
          </cell>
          <cell r="D1404" t="str">
            <v>4-INCH PIPE CULVERT</v>
          </cell>
          <cell r="E1404" t="str">
            <v>LNFT</v>
          </cell>
        </row>
        <row r="1405">
          <cell r="A1405" t="str">
            <v>60201-0200</v>
          </cell>
          <cell r="B1405" t="str">
            <v>150mm pipe culvert</v>
          </cell>
          <cell r="C1405" t="str">
            <v>m</v>
          </cell>
          <cell r="D1405" t="str">
            <v>6-INCH PIPE CULVERT</v>
          </cell>
          <cell r="E1405" t="str">
            <v>LNFT</v>
          </cell>
        </row>
        <row r="1406">
          <cell r="A1406" t="str">
            <v>60201-0300</v>
          </cell>
          <cell r="B1406" t="str">
            <v>200mm pipe culvert</v>
          </cell>
          <cell r="C1406" t="str">
            <v>m</v>
          </cell>
          <cell r="D1406" t="str">
            <v>8-INCH PIPE CULVERT</v>
          </cell>
          <cell r="E1406" t="str">
            <v>LNFT</v>
          </cell>
        </row>
        <row r="1407">
          <cell r="A1407" t="str">
            <v>60201-0350</v>
          </cell>
          <cell r="B1407" t="str">
            <v>250mm pipe culvert</v>
          </cell>
          <cell r="C1407" t="str">
            <v>m</v>
          </cell>
          <cell r="D1407" t="str">
            <v>10-INCH PIPE CULVERT</v>
          </cell>
          <cell r="E1407" t="str">
            <v>LNFT</v>
          </cell>
        </row>
        <row r="1408">
          <cell r="A1408" t="str">
            <v>60201-0400</v>
          </cell>
          <cell r="B1408" t="str">
            <v>300mm pipe culvert</v>
          </cell>
          <cell r="C1408" t="str">
            <v>m</v>
          </cell>
          <cell r="D1408" t="str">
            <v>12-INCH PIPE CULVERT</v>
          </cell>
          <cell r="E1408" t="str">
            <v>LNFT</v>
          </cell>
        </row>
        <row r="1409">
          <cell r="A1409" t="str">
            <v>60201-0500</v>
          </cell>
          <cell r="B1409" t="str">
            <v>375mm pipe culvert</v>
          </cell>
          <cell r="C1409" t="str">
            <v>m</v>
          </cell>
          <cell r="D1409" t="str">
            <v>15-INCH PIPE CULVERT</v>
          </cell>
          <cell r="E1409" t="str">
            <v>LNFT</v>
          </cell>
        </row>
        <row r="1410">
          <cell r="A1410" t="str">
            <v>60201-0550</v>
          </cell>
          <cell r="B1410" t="str">
            <v>400mm pipe culvert</v>
          </cell>
          <cell r="C1410" t="str">
            <v>m</v>
          </cell>
          <cell r="D1410" t="str">
            <v>16-INCH PIPE CULVERT</v>
          </cell>
          <cell r="E1410" t="str">
            <v>LNFT</v>
          </cell>
        </row>
        <row r="1411">
          <cell r="A1411" t="str">
            <v>60201-0600</v>
          </cell>
          <cell r="B1411" t="str">
            <v>450mm pipe culvert</v>
          </cell>
          <cell r="C1411" t="str">
            <v>m</v>
          </cell>
          <cell r="D1411" t="str">
            <v>18-INCH PIPE CULVERT</v>
          </cell>
          <cell r="E1411" t="str">
            <v>LNFT</v>
          </cell>
        </row>
        <row r="1412">
          <cell r="A1412" t="str">
            <v>60201-0700</v>
          </cell>
          <cell r="B1412" t="str">
            <v>525mm pipe culvert</v>
          </cell>
          <cell r="C1412" t="str">
            <v>m</v>
          </cell>
          <cell r="D1412" t="str">
            <v>21-INCH PIPE CULVERT</v>
          </cell>
          <cell r="E1412" t="str">
            <v>LNFT</v>
          </cell>
        </row>
        <row r="1413">
          <cell r="A1413" t="str">
            <v>60201-0800</v>
          </cell>
          <cell r="B1413" t="str">
            <v>600mm pipe culvert</v>
          </cell>
          <cell r="C1413" t="str">
            <v>m</v>
          </cell>
          <cell r="D1413" t="str">
            <v>24-INCH PIPE CULVERT</v>
          </cell>
          <cell r="E1413" t="str">
            <v>LNFT</v>
          </cell>
        </row>
        <row r="1414">
          <cell r="A1414" t="str">
            <v>60201-0900</v>
          </cell>
          <cell r="B1414" t="str">
            <v>750mm pipe culvert</v>
          </cell>
          <cell r="C1414" t="str">
            <v>m</v>
          </cell>
          <cell r="D1414" t="str">
            <v>30-INCH PIPE CULVERT</v>
          </cell>
          <cell r="E1414" t="str">
            <v>LNFT</v>
          </cell>
        </row>
        <row r="1415">
          <cell r="A1415" t="str">
            <v>60201-1000</v>
          </cell>
          <cell r="B1415" t="str">
            <v>900mm pipe culvert</v>
          </cell>
          <cell r="C1415" t="str">
            <v>m</v>
          </cell>
          <cell r="D1415" t="str">
            <v>36-INCH PIPE CULVERT</v>
          </cell>
          <cell r="E1415" t="str">
            <v>LNFT</v>
          </cell>
        </row>
        <row r="1416">
          <cell r="A1416" t="str">
            <v>60201-1100</v>
          </cell>
          <cell r="B1416" t="str">
            <v>1050mm pipe culvert</v>
          </cell>
          <cell r="C1416" t="str">
            <v>m</v>
          </cell>
          <cell r="D1416" t="str">
            <v>42-INCH PIPE CULVERT</v>
          </cell>
          <cell r="E1416" t="str">
            <v>LNFT</v>
          </cell>
        </row>
        <row r="1417">
          <cell r="A1417" t="str">
            <v>60201-1200</v>
          </cell>
          <cell r="B1417" t="str">
            <v>1200mm pipe culvert</v>
          </cell>
          <cell r="C1417" t="str">
            <v>m</v>
          </cell>
          <cell r="D1417" t="str">
            <v>48-INCH PIPE CULVERT</v>
          </cell>
          <cell r="E1417" t="str">
            <v>LNFT</v>
          </cell>
        </row>
        <row r="1418">
          <cell r="A1418" t="str">
            <v>60201-1300</v>
          </cell>
          <cell r="B1418" t="str">
            <v>1350mm pipe culvert</v>
          </cell>
          <cell r="C1418" t="str">
            <v>m</v>
          </cell>
          <cell r="D1418" t="str">
            <v>54-INCH PIPE CULVERT</v>
          </cell>
          <cell r="E1418" t="str">
            <v>LNFT</v>
          </cell>
        </row>
        <row r="1419">
          <cell r="A1419" t="str">
            <v>60201-1400</v>
          </cell>
          <cell r="B1419" t="str">
            <v>1500mm pipe culvert</v>
          </cell>
          <cell r="C1419" t="str">
            <v>m</v>
          </cell>
          <cell r="D1419" t="str">
            <v>60-INCH PIPE CULVERT</v>
          </cell>
          <cell r="E1419" t="str">
            <v>LNFT</v>
          </cell>
        </row>
        <row r="1420">
          <cell r="A1420" t="str">
            <v>60201-1500</v>
          </cell>
          <cell r="B1420" t="str">
            <v>1650mm pipe culvert</v>
          </cell>
          <cell r="C1420" t="str">
            <v>m</v>
          </cell>
          <cell r="D1420" t="str">
            <v>66-INCH PIPE CULVERT</v>
          </cell>
          <cell r="E1420" t="str">
            <v>LNFT</v>
          </cell>
        </row>
        <row r="1421">
          <cell r="A1421" t="str">
            <v>60201-1600</v>
          </cell>
          <cell r="B1421" t="str">
            <v>1800mm pipe culvert</v>
          </cell>
          <cell r="C1421" t="str">
            <v>m</v>
          </cell>
          <cell r="D1421" t="str">
            <v>72-INCH PIPE CULVERT</v>
          </cell>
          <cell r="E1421" t="str">
            <v>LNFT</v>
          </cell>
        </row>
        <row r="1422">
          <cell r="A1422" t="str">
            <v>60201-1700</v>
          </cell>
          <cell r="B1422" t="str">
            <v>1950mm pipe culvert</v>
          </cell>
          <cell r="C1422" t="str">
            <v>m</v>
          </cell>
          <cell r="D1422" t="str">
            <v>78-INCH PIPE CULVERT</v>
          </cell>
          <cell r="E1422" t="str">
            <v>LNFT</v>
          </cell>
        </row>
        <row r="1423">
          <cell r="A1423" t="str">
            <v>60201-1800</v>
          </cell>
          <cell r="B1423" t="str">
            <v>2100mm pipe culvert</v>
          </cell>
          <cell r="C1423" t="str">
            <v>m</v>
          </cell>
          <cell r="D1423" t="str">
            <v>84-INCH PIPE CULVERT</v>
          </cell>
          <cell r="E1423" t="str">
            <v>LNFT</v>
          </cell>
        </row>
        <row r="1424">
          <cell r="A1424" t="str">
            <v>60201-1900</v>
          </cell>
          <cell r="B1424" t="str">
            <v>2250mm pipe culvert</v>
          </cell>
          <cell r="C1424" t="str">
            <v>m</v>
          </cell>
          <cell r="D1424" t="str">
            <v>90-INCH PIPE CULVERT</v>
          </cell>
          <cell r="E1424" t="str">
            <v>LNFT</v>
          </cell>
        </row>
        <row r="1425">
          <cell r="A1425" t="str">
            <v>60201-2000</v>
          </cell>
          <cell r="B1425" t="str">
            <v>2400mm pipe culvert</v>
          </cell>
          <cell r="C1425" t="str">
            <v>m</v>
          </cell>
          <cell r="D1425" t="str">
            <v>96-INCH PIPE CULVERT</v>
          </cell>
          <cell r="E1425" t="str">
            <v>LNFT</v>
          </cell>
        </row>
        <row r="1426">
          <cell r="A1426" t="str">
            <v>60201-2100</v>
          </cell>
          <cell r="B1426" t="str">
            <v>2550mm pipe culvert</v>
          </cell>
          <cell r="C1426" t="str">
            <v>m</v>
          </cell>
          <cell r="D1426" t="str">
            <v>102-INCH PIPE CULVERT</v>
          </cell>
          <cell r="E1426" t="str">
            <v>LNFT</v>
          </cell>
        </row>
        <row r="1427">
          <cell r="A1427" t="str">
            <v>60201-2200</v>
          </cell>
          <cell r="B1427" t="str">
            <v>2700mm pipe culvert</v>
          </cell>
          <cell r="C1427" t="str">
            <v>m</v>
          </cell>
          <cell r="D1427" t="str">
            <v>108-INCH PIPE CULVERT</v>
          </cell>
          <cell r="E1427" t="str">
            <v>LNFT</v>
          </cell>
        </row>
        <row r="1428">
          <cell r="A1428" t="str">
            <v>60201-2250</v>
          </cell>
          <cell r="B1428" t="str">
            <v>2850mm pipe culvert</v>
          </cell>
          <cell r="C1428" t="str">
            <v>m</v>
          </cell>
          <cell r="D1428" t="str">
            <v>114-INCH PIPE CULVERT</v>
          </cell>
          <cell r="E1428" t="str">
            <v>LNFT</v>
          </cell>
        </row>
        <row r="1429">
          <cell r="A1429" t="str">
            <v>60201-2300</v>
          </cell>
          <cell r="B1429" t="str">
            <v>3000mm pipe culvert</v>
          </cell>
          <cell r="C1429" t="str">
            <v>m</v>
          </cell>
          <cell r="D1429" t="str">
            <v>120-INCH PIPE CULVERT</v>
          </cell>
          <cell r="E1429" t="str">
            <v>LNFT</v>
          </cell>
        </row>
        <row r="1430">
          <cell r="A1430" t="str">
            <v>60201-2400</v>
          </cell>
          <cell r="B1430" t="str">
            <v>3300mm pipe culvert</v>
          </cell>
          <cell r="C1430" t="str">
            <v>m</v>
          </cell>
          <cell r="D1430" t="str">
            <v>132-INCH PIPE CULVERT</v>
          </cell>
          <cell r="E1430" t="str">
            <v>LNFT</v>
          </cell>
        </row>
        <row r="1431">
          <cell r="A1431" t="str">
            <v>60201-2500</v>
          </cell>
          <cell r="B1431" t="str">
            <v>3600mm pipe culvert</v>
          </cell>
          <cell r="C1431" t="str">
            <v>m</v>
          </cell>
          <cell r="D1431" t="str">
            <v>144-INCH PIPE CULVERT</v>
          </cell>
          <cell r="E1431" t="str">
            <v>LNFT</v>
          </cell>
        </row>
        <row r="1432">
          <cell r="A1432" t="str">
            <v>60202-0100</v>
          </cell>
          <cell r="B1432" t="str">
            <v>375mm equivalent diameter arch or elliptical pipe culvert</v>
          </cell>
          <cell r="C1432" t="str">
            <v>m</v>
          </cell>
          <cell r="D1432" t="str">
            <v>15-INCH EQUIVALENT DIAMETER ARCH OR ELLIPTICAL PIPE CULVERT</v>
          </cell>
          <cell r="E1432" t="str">
            <v>LNFT</v>
          </cell>
        </row>
        <row r="1433">
          <cell r="A1433" t="str">
            <v>60202-0200</v>
          </cell>
          <cell r="B1433" t="str">
            <v>450mm equivalent diameter arch or elliptical pipe culvert</v>
          </cell>
          <cell r="C1433" t="str">
            <v>m</v>
          </cell>
          <cell r="D1433" t="str">
            <v>18-INCH EQUIVALENT DIAMETER ARCH OR ELLIPTICAL PIPE CULVERT</v>
          </cell>
          <cell r="E1433" t="str">
            <v>LNFT</v>
          </cell>
        </row>
        <row r="1434">
          <cell r="A1434" t="str">
            <v>60202-0300</v>
          </cell>
          <cell r="B1434" t="str">
            <v>525mm equivalent diameter arch or elliptical pipe culvert</v>
          </cell>
          <cell r="C1434" t="str">
            <v>m</v>
          </cell>
          <cell r="D1434" t="str">
            <v>21-INCH EQUIVALENT DIAMETER ARCH OR ELLIPTICAL PIPE CULVERT</v>
          </cell>
          <cell r="E1434" t="str">
            <v>LNFT</v>
          </cell>
        </row>
        <row r="1435">
          <cell r="A1435" t="str">
            <v>60202-0400</v>
          </cell>
          <cell r="B1435" t="str">
            <v>600mm equivalent diameter arch or elliptical pipe culvert</v>
          </cell>
          <cell r="C1435" t="str">
            <v>m</v>
          </cell>
          <cell r="D1435" t="str">
            <v>24-INCH EQUIVALENT DIAMETER ARCH OR ELLIPTICAL PIPE CULVERT</v>
          </cell>
          <cell r="E1435" t="str">
            <v>LNFT</v>
          </cell>
        </row>
        <row r="1436">
          <cell r="A1436" t="str">
            <v>60202-0500</v>
          </cell>
          <cell r="B1436" t="str">
            <v>750mm equivalent diameter arch or elliptical pipe culvert</v>
          </cell>
          <cell r="C1436" t="str">
            <v>m</v>
          </cell>
          <cell r="D1436" t="str">
            <v>30-INCH EQUIVALENT DIAMETER ARCH OR ELLIPTICAL PIPE CULVERT</v>
          </cell>
          <cell r="E1436" t="str">
            <v>LNFT</v>
          </cell>
        </row>
        <row r="1437">
          <cell r="A1437" t="str">
            <v>60202-0600</v>
          </cell>
          <cell r="B1437" t="str">
            <v>900mm equivalent diameter arch or elliptical pipe culvert</v>
          </cell>
          <cell r="C1437" t="str">
            <v>m</v>
          </cell>
          <cell r="D1437" t="str">
            <v>36-INCH EQUIVALENT DIAMETER ARCH OR ELLIPTICAL PIPE CULVERT</v>
          </cell>
          <cell r="E1437" t="str">
            <v>LNFT</v>
          </cell>
        </row>
        <row r="1438">
          <cell r="A1438" t="str">
            <v>60202-0700</v>
          </cell>
          <cell r="B1438" t="str">
            <v>1050mm equivalent diameter arch or elliptical pipe culvert</v>
          </cell>
          <cell r="C1438" t="str">
            <v>m</v>
          </cell>
          <cell r="D1438" t="str">
            <v>42-INCH EQUIVALENT DIAMETER ARCH OR ELLIPTICAL PIPE CULVERT</v>
          </cell>
          <cell r="E1438" t="str">
            <v>LNFT</v>
          </cell>
        </row>
        <row r="1439">
          <cell r="A1439" t="str">
            <v>60202-0800</v>
          </cell>
          <cell r="B1439" t="str">
            <v>1200mm equivalent diameter arch or elliptical pipe culvert</v>
          </cell>
          <cell r="C1439" t="str">
            <v>m</v>
          </cell>
          <cell r="D1439" t="str">
            <v>48-INCH EQUIVALENT DIAMETER ARCH OR ELLIPTICAL PIPE CULVERT</v>
          </cell>
          <cell r="E1439" t="str">
            <v>LNFT</v>
          </cell>
        </row>
        <row r="1440">
          <cell r="A1440" t="str">
            <v>60202-0900</v>
          </cell>
          <cell r="B1440" t="str">
            <v>1350mm equivalent diameter arch or elliptical pipe culvert</v>
          </cell>
          <cell r="C1440" t="str">
            <v>m</v>
          </cell>
          <cell r="D1440" t="str">
            <v>54-INCH EQUIVALENT DIAMETER ARCH OR ELLIPTICAL PIPE CULVERT</v>
          </cell>
          <cell r="E1440" t="str">
            <v>LNFT</v>
          </cell>
        </row>
        <row r="1441">
          <cell r="A1441" t="str">
            <v>60202-1000</v>
          </cell>
          <cell r="B1441" t="str">
            <v>1500mm equivalent diameter arch or elliptical pipe culvert</v>
          </cell>
          <cell r="C1441" t="str">
            <v>m</v>
          </cell>
          <cell r="D1441" t="str">
            <v>60-INCH EQUIVALENT DIAMETER ARCH OR ELLIPTICAL PIPE CULVERT</v>
          </cell>
          <cell r="E1441" t="str">
            <v>LNFT</v>
          </cell>
        </row>
        <row r="1442">
          <cell r="A1442" t="str">
            <v>60202-1100</v>
          </cell>
          <cell r="B1442" t="str">
            <v>1650mm equivalent diameter arch or elliptical pipe culvert</v>
          </cell>
          <cell r="C1442" t="str">
            <v>m</v>
          </cell>
          <cell r="D1442" t="str">
            <v>66-INCH EQUIVALENT DIAMETER ARCH OR ELLIPTICAL PIPE CULVERT</v>
          </cell>
          <cell r="E1442" t="str">
            <v>LNFT</v>
          </cell>
        </row>
        <row r="1443">
          <cell r="A1443" t="str">
            <v>60202-1200</v>
          </cell>
          <cell r="B1443" t="str">
            <v>1800mm equivalent diameter arch or elliptical pipe culvert</v>
          </cell>
          <cell r="C1443" t="str">
            <v>m</v>
          </cell>
          <cell r="D1443" t="str">
            <v>72-INCH EQUIVALENT DIAMETER ARCH OR ELLIPTICAL PIPE CULVERT</v>
          </cell>
          <cell r="E1443" t="str">
            <v>LNFT</v>
          </cell>
        </row>
        <row r="1444">
          <cell r="A1444" t="str">
            <v>60202-1300</v>
          </cell>
          <cell r="B1444" t="str">
            <v>1950mm equivalent diameter arch or elliptical pipe culvert</v>
          </cell>
          <cell r="C1444" t="str">
            <v>m</v>
          </cell>
          <cell r="D1444" t="str">
            <v>78-INCH EQUIVALENT DIAMETER ARCH OR ELLIPTICAL PIPE CULVERT</v>
          </cell>
          <cell r="E1444" t="str">
            <v>LNFT</v>
          </cell>
        </row>
        <row r="1445">
          <cell r="A1445" t="str">
            <v>60202-1400</v>
          </cell>
          <cell r="B1445" t="str">
            <v>2100mm equivalent diameter arch or elliptical pipe culvert</v>
          </cell>
          <cell r="C1445" t="str">
            <v>m</v>
          </cell>
          <cell r="D1445" t="str">
            <v>84-INCH EQUIVALENT DIAMETER ARCH OR ELLIPTICAL PIPE CULVERT</v>
          </cell>
          <cell r="E1445" t="str">
            <v>LNFT</v>
          </cell>
        </row>
        <row r="1446">
          <cell r="A1446" t="str">
            <v>60202-1500</v>
          </cell>
          <cell r="B1446" t="str">
            <v>2250mm equivalent diameter arch or elliptical pipe culvert</v>
          </cell>
          <cell r="C1446" t="str">
            <v>m</v>
          </cell>
          <cell r="D1446" t="str">
            <v>90-INCH EQUIVALENT DIAMETER ARCH OR ELLIPTICAL PIPE CULVERT</v>
          </cell>
          <cell r="E1446" t="str">
            <v>LNFT</v>
          </cell>
        </row>
        <row r="1447">
          <cell r="A1447" t="str">
            <v>60202-1600</v>
          </cell>
          <cell r="B1447" t="str">
            <v>2400mm equivalent diameter arch or elliptical pipe culvert</v>
          </cell>
          <cell r="C1447" t="str">
            <v>m</v>
          </cell>
          <cell r="D1447" t="str">
            <v>96-INCH EQUIVALENT DIAMETER ARCH OR ELLIPTICAL PIPE CULVERT</v>
          </cell>
          <cell r="E1447" t="str">
            <v>LNFT</v>
          </cell>
        </row>
        <row r="1448">
          <cell r="A1448" t="str">
            <v>60202-1700</v>
          </cell>
          <cell r="B1448" t="str">
            <v>2550mm equivalent diameter arch or elliptical pipe culvert</v>
          </cell>
          <cell r="C1448" t="str">
            <v>m</v>
          </cell>
          <cell r="D1448" t="str">
            <v>102-INCH EQUIVALENT DIAMETER ARCH OR ELLIPTICAL PIPE CULVERT</v>
          </cell>
          <cell r="E1448" t="str">
            <v>LNFT</v>
          </cell>
        </row>
        <row r="1449">
          <cell r="A1449" t="str">
            <v>60202-1800</v>
          </cell>
          <cell r="B1449" t="str">
            <v>2700mm equivalent diameter arch or elliptical pipe culvert</v>
          </cell>
          <cell r="C1449" t="str">
            <v>m</v>
          </cell>
          <cell r="D1449" t="str">
            <v>108-INCH EQUIVALENT DIAMETER ARCH OR ELLIPTICAL PIPE CULVERT</v>
          </cell>
          <cell r="E1449" t="str">
            <v>LNFT</v>
          </cell>
        </row>
        <row r="1450">
          <cell r="A1450" t="str">
            <v>60202-1850</v>
          </cell>
          <cell r="B1450" t="str">
            <v>2850mm equivalent diameter arch or elliptical pipe culvert</v>
          </cell>
          <cell r="C1450" t="str">
            <v>m</v>
          </cell>
          <cell r="D1450" t="str">
            <v>114-INCH EQUIVALENT DIAMETER ARCH OR ELLIPTICAL PIPE CULVERT</v>
          </cell>
          <cell r="E1450" t="str">
            <v>LNFT</v>
          </cell>
        </row>
        <row r="1451">
          <cell r="A1451" t="str">
            <v>60202-1900</v>
          </cell>
          <cell r="B1451" t="str">
            <v>3000mm equivalent diameter arch or elliptical pipe culvert</v>
          </cell>
          <cell r="C1451" t="str">
            <v>m</v>
          </cell>
          <cell r="D1451" t="str">
            <v>120-INCH EQUIVALENT DIAMETER ARCH OR ELLIPTICAL PIPE CULVERT</v>
          </cell>
          <cell r="E1451" t="str">
            <v>LNFT</v>
          </cell>
        </row>
        <row r="1452">
          <cell r="A1452" t="str">
            <v>60202-2000</v>
          </cell>
          <cell r="B1452" t="str">
            <v>3300mm equivalent diameter arch or elliptical pipe culvert</v>
          </cell>
          <cell r="C1452" t="str">
            <v>m</v>
          </cell>
          <cell r="D1452" t="str">
            <v>132-INCH EQUIVALENT DIAMETER ARCH OR ELLIPTICAL PIPE CULVERT</v>
          </cell>
          <cell r="E1452" t="str">
            <v>LNFT</v>
          </cell>
        </row>
        <row r="1453">
          <cell r="A1453" t="str">
            <v>60202-2100</v>
          </cell>
          <cell r="B1453" t="str">
            <v>3600mm equivalent diameter arch or elliptical pipe culvert</v>
          </cell>
          <cell r="C1453" t="str">
            <v>m</v>
          </cell>
          <cell r="D1453" t="str">
            <v>144-INCH EQUIVALENT DIAMETER ARCH OR ELLIPTICAL PIPE CULVERT</v>
          </cell>
          <cell r="E1453" t="str">
            <v>LNFT</v>
          </cell>
        </row>
        <row r="1454">
          <cell r="A1454" t="str">
            <v>60203-0100</v>
          </cell>
          <cell r="B1454" t="str">
            <v>100mm slotted drain pipe</v>
          </cell>
          <cell r="C1454" t="str">
            <v>m</v>
          </cell>
          <cell r="D1454" t="str">
            <v>4-INCH SLOTTED DRAIN PIPE</v>
          </cell>
          <cell r="E1454" t="str">
            <v>LNFT</v>
          </cell>
        </row>
        <row r="1455">
          <cell r="A1455" t="str">
            <v>60203-0200</v>
          </cell>
          <cell r="B1455" t="str">
            <v>150mm slotted drain pipe</v>
          </cell>
          <cell r="C1455" t="str">
            <v>m</v>
          </cell>
          <cell r="D1455" t="str">
            <v>6-INCH SLOTTED DRAIN PIPE</v>
          </cell>
          <cell r="E1455" t="str">
            <v>LNFT</v>
          </cell>
        </row>
        <row r="1456">
          <cell r="A1456" t="str">
            <v>60203-0300</v>
          </cell>
          <cell r="B1456" t="str">
            <v>200mm slotted drain pipe</v>
          </cell>
          <cell r="C1456" t="str">
            <v>m</v>
          </cell>
          <cell r="D1456" t="str">
            <v>8-INCH SLOTTED DRAIN PIPE</v>
          </cell>
          <cell r="E1456" t="str">
            <v>LNFT</v>
          </cell>
        </row>
        <row r="1457">
          <cell r="A1457" t="str">
            <v>60203-0400</v>
          </cell>
          <cell r="B1457" t="str">
            <v>300mm slotted drain pipe</v>
          </cell>
          <cell r="C1457" t="str">
            <v>m</v>
          </cell>
          <cell r="D1457" t="str">
            <v>12-INCH SLOTTED DRAIN PIPE</v>
          </cell>
          <cell r="E1457" t="str">
            <v>LNFT</v>
          </cell>
        </row>
        <row r="1458">
          <cell r="A1458" t="str">
            <v>60203-0500</v>
          </cell>
          <cell r="B1458" t="str">
            <v>375mm slotted drain pipe</v>
          </cell>
          <cell r="C1458" t="str">
            <v>m</v>
          </cell>
          <cell r="D1458" t="str">
            <v>15-INCH SLOTTED DRAIN PIPE</v>
          </cell>
          <cell r="E1458" t="str">
            <v>LNFT</v>
          </cell>
        </row>
        <row r="1459">
          <cell r="A1459" t="str">
            <v>60203-0600</v>
          </cell>
          <cell r="B1459" t="str">
            <v>450mm slotted drain pipe</v>
          </cell>
          <cell r="C1459" t="str">
            <v>m</v>
          </cell>
          <cell r="D1459" t="str">
            <v>18-INCH SLOTTED DRAIN PIPE</v>
          </cell>
          <cell r="E1459" t="str">
            <v>LNFT</v>
          </cell>
        </row>
        <row r="1460">
          <cell r="A1460" t="str">
            <v>60203-0700</v>
          </cell>
          <cell r="B1460" t="str">
            <v>525mm slotted drain pipe</v>
          </cell>
          <cell r="C1460" t="str">
            <v>m</v>
          </cell>
          <cell r="D1460" t="str">
            <v>21-INCH SLOTTED DRAIN PIPE</v>
          </cell>
          <cell r="E1460" t="str">
            <v>LNFT</v>
          </cell>
        </row>
        <row r="1461">
          <cell r="A1461" t="str">
            <v>60203-0800</v>
          </cell>
          <cell r="B1461" t="str">
            <v>600mm slotted drain pipe</v>
          </cell>
          <cell r="C1461" t="str">
            <v>m</v>
          </cell>
          <cell r="D1461" t="str">
            <v>24-INCH SLOTTED DRAIN PIPE</v>
          </cell>
          <cell r="E1461" t="str">
            <v>LNFT</v>
          </cell>
        </row>
        <row r="1462">
          <cell r="A1462" t="str">
            <v>60203-0900</v>
          </cell>
          <cell r="B1462" t="str">
            <v>750mm slotted drain pipe</v>
          </cell>
          <cell r="C1462" t="str">
            <v>m</v>
          </cell>
          <cell r="D1462" t="str">
            <v>30-INCH SLOTTED DRAIN PIPE</v>
          </cell>
          <cell r="E1462" t="str">
            <v>LNFT</v>
          </cell>
        </row>
        <row r="1463">
          <cell r="A1463" t="str">
            <v>60203-1000</v>
          </cell>
          <cell r="B1463" t="str">
            <v>900mm slotted drain pipe</v>
          </cell>
          <cell r="C1463" t="str">
            <v>m</v>
          </cell>
          <cell r="D1463" t="str">
            <v>36-INCH SLOTTED DRAIN PIPE</v>
          </cell>
          <cell r="E1463" t="str">
            <v>LNFT</v>
          </cell>
        </row>
        <row r="1464">
          <cell r="A1464" t="str">
            <v>60204-0600</v>
          </cell>
          <cell r="B1464" t="str">
            <v>Flume downdrain, 450mm</v>
          </cell>
          <cell r="C1464" t="str">
            <v>m</v>
          </cell>
          <cell r="D1464" t="str">
            <v>FLUME DOWNDRAIN 18-INCH</v>
          </cell>
          <cell r="E1464" t="str">
            <v>LNFT</v>
          </cell>
        </row>
        <row r="1465">
          <cell r="A1465" t="str">
            <v>60204-0700</v>
          </cell>
          <cell r="B1465" t="str">
            <v>Flume downdrain, 600mm</v>
          </cell>
          <cell r="C1465" t="str">
            <v>m</v>
          </cell>
          <cell r="D1465" t="str">
            <v>FLUME DOWNDRAIN 24-INCH</v>
          </cell>
          <cell r="E1465" t="str">
            <v>LNFT</v>
          </cell>
        </row>
        <row r="1466">
          <cell r="A1466" t="str">
            <v>60210-0100</v>
          </cell>
          <cell r="B1466" t="str">
            <v>End section for 100mm pipe culvert</v>
          </cell>
          <cell r="C1466" t="str">
            <v>Each</v>
          </cell>
          <cell r="D1466" t="str">
            <v>END SECTION FOR 4-INCH PIPE CULVERT</v>
          </cell>
          <cell r="E1466" t="str">
            <v>EACH</v>
          </cell>
        </row>
        <row r="1467">
          <cell r="A1467" t="str">
            <v>60210-0200</v>
          </cell>
          <cell r="B1467" t="str">
            <v>End section for 150mm pipe culvert</v>
          </cell>
          <cell r="C1467" t="str">
            <v>Each</v>
          </cell>
          <cell r="D1467" t="str">
            <v>END SECTION FOR 6-INCH PIPE CULVERT</v>
          </cell>
          <cell r="E1467" t="str">
            <v>EACH</v>
          </cell>
        </row>
        <row r="1468">
          <cell r="A1468" t="str">
            <v>60210-0300</v>
          </cell>
          <cell r="B1468" t="str">
            <v>End section for 200mm pipe culvert</v>
          </cell>
          <cell r="C1468" t="str">
            <v>Each</v>
          </cell>
          <cell r="D1468" t="str">
            <v>END SECTION FOR 8-INCH PIPE CULVERT</v>
          </cell>
          <cell r="E1468" t="str">
            <v>EACH</v>
          </cell>
        </row>
        <row r="1469">
          <cell r="A1469" t="str">
            <v>60210-0400</v>
          </cell>
          <cell r="B1469" t="str">
            <v>End section for 300mm pipe culvert</v>
          </cell>
          <cell r="C1469" t="str">
            <v>Each</v>
          </cell>
          <cell r="D1469" t="str">
            <v>END SECTION FOR 12-INCH PIPE CULVERT</v>
          </cell>
          <cell r="E1469" t="str">
            <v>EACH</v>
          </cell>
        </row>
        <row r="1470">
          <cell r="A1470" t="str">
            <v>60210-0500</v>
          </cell>
          <cell r="B1470" t="str">
            <v>End section for 375mm pipe culvert</v>
          </cell>
          <cell r="C1470" t="str">
            <v>Each</v>
          </cell>
          <cell r="D1470" t="str">
            <v>END SECTION FOR 15-INCH PIPE CULVERT</v>
          </cell>
          <cell r="E1470" t="str">
            <v>EACH</v>
          </cell>
        </row>
        <row r="1471">
          <cell r="A1471" t="str">
            <v>60210-0600</v>
          </cell>
          <cell r="B1471" t="str">
            <v>End section for 450mm pipe culvert</v>
          </cell>
          <cell r="C1471" t="str">
            <v>Each</v>
          </cell>
          <cell r="D1471" t="str">
            <v>END SECTION FOR 18-INCH PIPE CULVERT</v>
          </cell>
          <cell r="E1471" t="str">
            <v>EACH</v>
          </cell>
        </row>
        <row r="1472">
          <cell r="A1472" t="str">
            <v>60210-0700</v>
          </cell>
          <cell r="B1472" t="str">
            <v>End section for 525mm pipe culvert</v>
          </cell>
          <cell r="C1472" t="str">
            <v>Each</v>
          </cell>
          <cell r="D1472" t="str">
            <v>END SECTION FOR 21-INCH PIPE CULVERT</v>
          </cell>
          <cell r="E1472" t="str">
            <v>EACH</v>
          </cell>
        </row>
        <row r="1473">
          <cell r="A1473" t="str">
            <v>60210-0800</v>
          </cell>
          <cell r="B1473" t="str">
            <v>End section for 600mm pipe culvert</v>
          </cell>
          <cell r="C1473" t="str">
            <v>Each</v>
          </cell>
          <cell r="D1473" t="str">
            <v>END SECTION FOR 24-INCH PIPE CULVERT</v>
          </cell>
          <cell r="E1473" t="str">
            <v>EACH</v>
          </cell>
        </row>
        <row r="1474">
          <cell r="A1474" t="str">
            <v>60210-0900</v>
          </cell>
          <cell r="B1474" t="str">
            <v>End section for 750mm pipe culvert</v>
          </cell>
          <cell r="C1474" t="str">
            <v>Each</v>
          </cell>
          <cell r="D1474" t="str">
            <v>END SECTION FOR 30-INCH PIPE CULVERT</v>
          </cell>
          <cell r="E1474" t="str">
            <v>EACH</v>
          </cell>
        </row>
        <row r="1475">
          <cell r="A1475" t="str">
            <v>60210-1000</v>
          </cell>
          <cell r="B1475" t="str">
            <v>End section for 900mm pipe culvert</v>
          </cell>
          <cell r="C1475" t="str">
            <v>Each</v>
          </cell>
          <cell r="D1475" t="str">
            <v>END SECTION FOR 36-INCH PIPE CULVERT</v>
          </cell>
          <cell r="E1475" t="str">
            <v>EACH</v>
          </cell>
        </row>
        <row r="1476">
          <cell r="A1476" t="str">
            <v>60210-1100</v>
          </cell>
          <cell r="B1476" t="str">
            <v>End section for 1050mm pipe culvert</v>
          </cell>
          <cell r="C1476" t="str">
            <v>Each</v>
          </cell>
          <cell r="D1476" t="str">
            <v>END SECTION FOR 42-INCH PIPE CULVERT</v>
          </cell>
          <cell r="E1476" t="str">
            <v>EACH</v>
          </cell>
        </row>
        <row r="1477">
          <cell r="A1477" t="str">
            <v>60210-1200</v>
          </cell>
          <cell r="B1477" t="str">
            <v>End section for 1200mm pipe culvert</v>
          </cell>
          <cell r="C1477" t="str">
            <v>Each</v>
          </cell>
          <cell r="D1477" t="str">
            <v>END SECTION FOR 48-INCH PIPE CULVERT</v>
          </cell>
          <cell r="E1477" t="str">
            <v>EACH</v>
          </cell>
        </row>
        <row r="1478">
          <cell r="A1478" t="str">
            <v>60210-1300</v>
          </cell>
          <cell r="B1478" t="str">
            <v>End section for 1350mm pipe culvert</v>
          </cell>
          <cell r="C1478" t="str">
            <v>Each</v>
          </cell>
          <cell r="D1478" t="str">
            <v>END SECTION FOR 54-INCH PIPE CULVERT</v>
          </cell>
          <cell r="E1478" t="str">
            <v>EACH</v>
          </cell>
        </row>
        <row r="1479">
          <cell r="A1479" t="str">
            <v>60210-1400</v>
          </cell>
          <cell r="B1479" t="str">
            <v>End section for 1500mm pipe culvert</v>
          </cell>
          <cell r="C1479" t="str">
            <v>Each</v>
          </cell>
          <cell r="D1479" t="str">
            <v>END SECTION FOR 60-INCH PIPE CULVERT</v>
          </cell>
          <cell r="E1479" t="str">
            <v>EACH</v>
          </cell>
        </row>
        <row r="1480">
          <cell r="A1480" t="str">
            <v>60210-1500</v>
          </cell>
          <cell r="B1480" t="str">
            <v>End section for 1650mm pipe culvert</v>
          </cell>
          <cell r="C1480" t="str">
            <v>Each</v>
          </cell>
          <cell r="D1480" t="str">
            <v>END SECTION FOR 66-INCH PIPE CULVERT</v>
          </cell>
          <cell r="E1480" t="str">
            <v>EACH</v>
          </cell>
        </row>
        <row r="1481">
          <cell r="A1481" t="str">
            <v>60210-1600</v>
          </cell>
          <cell r="B1481" t="str">
            <v>End section for 1800mm pipe culvert</v>
          </cell>
          <cell r="C1481" t="str">
            <v>Each</v>
          </cell>
          <cell r="D1481" t="str">
            <v>END SECTION FOR 72-INCH PIPE CULVERT</v>
          </cell>
          <cell r="E1481" t="str">
            <v>EACH</v>
          </cell>
        </row>
        <row r="1482">
          <cell r="A1482" t="str">
            <v>60211-0100</v>
          </cell>
          <cell r="B1482" t="str">
            <v>End section for 100mm equivalent diameter arch or elliptical pipe culvert</v>
          </cell>
          <cell r="C1482" t="str">
            <v>Each</v>
          </cell>
          <cell r="D1482" t="str">
            <v>END SECTION FOR 4-INCH EQUIVALENT DIAMETER ARCH OR ELLIPTICAL PIPE CULVERT</v>
          </cell>
          <cell r="E1482" t="str">
            <v>EACH</v>
          </cell>
        </row>
        <row r="1483">
          <cell r="A1483" t="str">
            <v>60211-0200</v>
          </cell>
          <cell r="B1483" t="str">
            <v>End section for 150mm equivalent diameter arch or elliptical pipe culvert</v>
          </cell>
          <cell r="C1483" t="str">
            <v>Each</v>
          </cell>
          <cell r="D1483" t="str">
            <v>END SECTION FOR 6-INCH EQUIVALENT DIAMETER ARCH OR ELLIPTICAL PIPE CULVERT</v>
          </cell>
          <cell r="E1483" t="str">
            <v>EACH</v>
          </cell>
        </row>
        <row r="1484">
          <cell r="A1484" t="str">
            <v>60211-0300</v>
          </cell>
          <cell r="B1484" t="str">
            <v>End section for 200mm equivalent diameter arch or elliptical pipe culvert</v>
          </cell>
          <cell r="C1484" t="str">
            <v>Each</v>
          </cell>
          <cell r="D1484" t="str">
            <v>END SECTION FOR 8-INCH EQUIVALENT DIAMETER ARCH OR ELLIPTICAL PIPE CULVERT</v>
          </cell>
          <cell r="E1484" t="str">
            <v>EACH</v>
          </cell>
        </row>
        <row r="1485">
          <cell r="A1485" t="str">
            <v>60211-0400</v>
          </cell>
          <cell r="B1485" t="str">
            <v>End section for 300mm equivalent diameter arch or elliptical pipe culvert</v>
          </cell>
          <cell r="C1485" t="str">
            <v>Each</v>
          </cell>
          <cell r="D1485" t="str">
            <v>END SECTION FOR 12-INCH EQUIVALENT DIAMETER ARCH OR ELLIPTICAL PIPE CULVERT</v>
          </cell>
          <cell r="E1485" t="str">
            <v>EACH</v>
          </cell>
        </row>
        <row r="1486">
          <cell r="A1486" t="str">
            <v>60211-0500</v>
          </cell>
          <cell r="B1486" t="str">
            <v>End section for 375mm equivalent diameter arch or elliptical pipe culvert</v>
          </cell>
          <cell r="C1486" t="str">
            <v>Each</v>
          </cell>
          <cell r="D1486" t="str">
            <v>END SECTION FOR 15-INCH EQUIVALENT DIAMETER ARCH OR ELLIPTICAL PIPE CULVERT</v>
          </cell>
          <cell r="E1486" t="str">
            <v>EACH</v>
          </cell>
        </row>
        <row r="1487">
          <cell r="A1487" t="str">
            <v>60211-0600</v>
          </cell>
          <cell r="B1487" t="str">
            <v>End section for 450mm equivalent diameter arch or elliptical pipe culvert</v>
          </cell>
          <cell r="C1487" t="str">
            <v>Each</v>
          </cell>
          <cell r="D1487" t="str">
            <v>END SECTION FOR 18-INCH EQUIVALENT DIAMETER ARCH OR ELLIPTICAL PIPE CULVERT</v>
          </cell>
          <cell r="E1487" t="str">
            <v>EACH</v>
          </cell>
        </row>
        <row r="1488">
          <cell r="A1488" t="str">
            <v>60211-0700</v>
          </cell>
          <cell r="B1488" t="str">
            <v>End section for 525mm equivalent diameter arch or elliptical pipe culvert</v>
          </cell>
          <cell r="C1488" t="str">
            <v>Each</v>
          </cell>
          <cell r="D1488" t="str">
            <v>END SECTION FOR 21-INCH EQUIVALENT DIAMETER ARCH OR ELLIPTICAL PIPE CULVERT</v>
          </cell>
          <cell r="E1488" t="str">
            <v>EACH</v>
          </cell>
        </row>
        <row r="1489">
          <cell r="A1489" t="str">
            <v>60211-0800</v>
          </cell>
          <cell r="B1489" t="str">
            <v>End section for 600mm equivalent diameter arch or elliptical pipe culvert</v>
          </cell>
          <cell r="C1489" t="str">
            <v>Each</v>
          </cell>
          <cell r="D1489" t="str">
            <v>END SECTION FOR 24-INCH EQUIVALENT DIAMETER ARCH OR ELLIPTICAL PIPE CULVERT</v>
          </cell>
          <cell r="E1489" t="str">
            <v>EACH</v>
          </cell>
        </row>
        <row r="1490">
          <cell r="A1490" t="str">
            <v>60211-0900</v>
          </cell>
          <cell r="B1490" t="str">
            <v>End section for 750mm equivalent diameter arch or elliptical pipe culvert</v>
          </cell>
          <cell r="C1490" t="str">
            <v>Each</v>
          </cell>
          <cell r="D1490" t="str">
            <v>END SECTION FOR 30-INCH EQUIVALENT DIAMETER ARCH OR ELLIPTICAL PIPE CULVERT</v>
          </cell>
          <cell r="E1490" t="str">
            <v>EACH</v>
          </cell>
        </row>
        <row r="1491">
          <cell r="A1491" t="str">
            <v>60211-1000</v>
          </cell>
          <cell r="B1491" t="str">
            <v>End section for 900mm equivalent diameter arch or elliptical pipe culvert</v>
          </cell>
          <cell r="C1491" t="str">
            <v>Each</v>
          </cell>
          <cell r="D1491" t="str">
            <v>END SECTION FOR 36-INCH EQUIVALENT DIAMETER ARCH OR ELLIPTICAL PIPE CULVERT</v>
          </cell>
          <cell r="E1491" t="str">
            <v>EACH</v>
          </cell>
        </row>
        <row r="1492">
          <cell r="A1492" t="str">
            <v>60211-1100</v>
          </cell>
          <cell r="B1492" t="str">
            <v>End section for 1050mm equivalent diameter arch or elliptical pipe culvert</v>
          </cell>
          <cell r="C1492" t="str">
            <v>Each</v>
          </cell>
          <cell r="D1492" t="str">
            <v>END SECTION FOR 42-INCH EQUIVALENT DIAMETER ARCH OR ELLIPTICAL PIPE CULVERT</v>
          </cell>
          <cell r="E1492" t="str">
            <v>EACH</v>
          </cell>
        </row>
        <row r="1493">
          <cell r="A1493" t="str">
            <v>60211-1200</v>
          </cell>
          <cell r="B1493" t="str">
            <v>End section for 1200mm equivalent diameter arch or elliptical pipe culvert</v>
          </cell>
          <cell r="C1493" t="str">
            <v>Each</v>
          </cell>
          <cell r="D1493" t="str">
            <v>END SECTION FOR 48-INCH EQUIVALENT DIAMETER ARCH OR ELLIPTICAL PIPE CULVERT</v>
          </cell>
          <cell r="E1493" t="str">
            <v>EACH</v>
          </cell>
        </row>
        <row r="1494">
          <cell r="A1494" t="str">
            <v>60211-1300</v>
          </cell>
          <cell r="B1494" t="str">
            <v>End section for 1350mm equivalent diameter arch or elliptical pipe culvert</v>
          </cell>
          <cell r="C1494" t="str">
            <v>Each</v>
          </cell>
          <cell r="D1494" t="str">
            <v>END SECTION FOR 54-INCH EQUIVALENT DIAMETER ARCH OR ELLIPTICAL PIPE CULVERT</v>
          </cell>
          <cell r="E1494" t="str">
            <v>EACH</v>
          </cell>
        </row>
        <row r="1495">
          <cell r="A1495" t="str">
            <v>60211-1400</v>
          </cell>
          <cell r="B1495" t="str">
            <v>End section for 1500mm equivalent diameter arch or elliptical pipe culvert</v>
          </cell>
          <cell r="C1495" t="str">
            <v>Each</v>
          </cell>
          <cell r="D1495" t="str">
            <v>END SECTION FOR 60-INCH EQUIVALENT DIAMETER ARCH OR ELLIPTICAL PIPE CULVERT</v>
          </cell>
          <cell r="E1495" t="str">
            <v>EACH</v>
          </cell>
        </row>
        <row r="1496">
          <cell r="A1496" t="str">
            <v>60211-1500</v>
          </cell>
          <cell r="B1496" t="str">
            <v>End section for 1650mm equivalent diameter arch or elliptical pipe culvert</v>
          </cell>
          <cell r="C1496" t="str">
            <v>Each</v>
          </cell>
          <cell r="D1496" t="str">
            <v>END SECTION FOR 66-INCH EQUIVALENT DIAMETER ARCH OR ELLIPTICAL PIPE CULVERT</v>
          </cell>
          <cell r="E1496" t="str">
            <v>EACH</v>
          </cell>
        </row>
        <row r="1497">
          <cell r="A1497" t="str">
            <v>60211-1600</v>
          </cell>
          <cell r="B1497" t="str">
            <v>End section for 1800mm equivalent diameter arch or elliptical pipe culvert</v>
          </cell>
          <cell r="C1497" t="str">
            <v>Each</v>
          </cell>
          <cell r="D1497" t="str">
            <v>END SECTION FOR 72-INCH EQUIVALENT DIAMETER ARCH OR ELLIPTICAL PIPE CULVERT</v>
          </cell>
          <cell r="E1497" t="str">
            <v>EACH</v>
          </cell>
        </row>
        <row r="1498">
          <cell r="A1498" t="str">
            <v>60212-0000</v>
          </cell>
          <cell r="B1498" t="str">
            <v>Elbow</v>
          </cell>
          <cell r="C1498" t="str">
            <v>Each</v>
          </cell>
          <cell r="D1498" t="str">
            <v>ELBOW</v>
          </cell>
          <cell r="E1498" t="str">
            <v>EACH</v>
          </cell>
        </row>
        <row r="1499">
          <cell r="A1499" t="str">
            <v>60212-0100</v>
          </cell>
          <cell r="B1499" t="str">
            <v>Elbow, 100mm</v>
          </cell>
          <cell r="C1499" t="str">
            <v>Each</v>
          </cell>
          <cell r="D1499" t="str">
            <v>ELBOW, 4-INCH</v>
          </cell>
          <cell r="E1499" t="str">
            <v>EACH</v>
          </cell>
        </row>
        <row r="1500">
          <cell r="A1500" t="str">
            <v>60212-0200</v>
          </cell>
          <cell r="B1500" t="str">
            <v>Elbow, 150mm</v>
          </cell>
          <cell r="C1500" t="str">
            <v>Each</v>
          </cell>
          <cell r="D1500" t="str">
            <v>ELBOW, 6-INCH</v>
          </cell>
          <cell r="E1500" t="str">
            <v>EACH</v>
          </cell>
        </row>
        <row r="1501">
          <cell r="A1501" t="str">
            <v>60212-0300</v>
          </cell>
          <cell r="B1501" t="str">
            <v>Elbow, 200mm</v>
          </cell>
          <cell r="C1501" t="str">
            <v>Each</v>
          </cell>
          <cell r="D1501" t="str">
            <v>ELBOW, 8-INCH</v>
          </cell>
          <cell r="E1501" t="str">
            <v>EACH</v>
          </cell>
        </row>
        <row r="1502">
          <cell r="A1502" t="str">
            <v>60212-0400</v>
          </cell>
          <cell r="B1502" t="str">
            <v>Elbow, 300mm</v>
          </cell>
          <cell r="C1502" t="str">
            <v>Each</v>
          </cell>
          <cell r="D1502" t="str">
            <v>ELBOW, 12-INCH</v>
          </cell>
          <cell r="E1502" t="str">
            <v>EACH</v>
          </cell>
        </row>
        <row r="1503">
          <cell r="A1503" t="str">
            <v>60212-0500</v>
          </cell>
          <cell r="B1503" t="str">
            <v>Elbow, 375mm</v>
          </cell>
          <cell r="C1503" t="str">
            <v>Each</v>
          </cell>
          <cell r="D1503" t="str">
            <v>ELBOW, 15-INCH</v>
          </cell>
          <cell r="E1503" t="str">
            <v>EACH</v>
          </cell>
        </row>
        <row r="1504">
          <cell r="A1504" t="str">
            <v>60212-0600</v>
          </cell>
          <cell r="B1504" t="str">
            <v>Elbow, 450mm</v>
          </cell>
          <cell r="C1504" t="str">
            <v>Each</v>
          </cell>
          <cell r="D1504" t="str">
            <v>ELBOW, 18-INCH</v>
          </cell>
          <cell r="E1504" t="str">
            <v>EACH</v>
          </cell>
        </row>
        <row r="1505">
          <cell r="A1505" t="str">
            <v>60212-0700</v>
          </cell>
          <cell r="B1505" t="str">
            <v>Elbow, 525mm</v>
          </cell>
          <cell r="C1505" t="str">
            <v>Each</v>
          </cell>
          <cell r="D1505" t="str">
            <v>ELBOW, 21-INCH</v>
          </cell>
          <cell r="E1505" t="str">
            <v>EACH</v>
          </cell>
        </row>
        <row r="1506">
          <cell r="A1506" t="str">
            <v>60212-0800</v>
          </cell>
          <cell r="B1506" t="str">
            <v>Elbow, 600mm</v>
          </cell>
          <cell r="C1506" t="str">
            <v>Each</v>
          </cell>
          <cell r="D1506" t="str">
            <v>ELBOW, 24-INCH</v>
          </cell>
          <cell r="E1506" t="str">
            <v>EACH</v>
          </cell>
        </row>
        <row r="1507">
          <cell r="A1507" t="str">
            <v>60212-0900</v>
          </cell>
          <cell r="B1507" t="str">
            <v>Elbow, 750mm</v>
          </cell>
          <cell r="C1507" t="str">
            <v>Each</v>
          </cell>
          <cell r="D1507" t="str">
            <v>ELBOW, 30-INCH</v>
          </cell>
          <cell r="E1507" t="str">
            <v>EACH</v>
          </cell>
        </row>
        <row r="1508">
          <cell r="A1508" t="str">
            <v>60212-1000</v>
          </cell>
          <cell r="B1508" t="str">
            <v>Elbow, 900mm</v>
          </cell>
          <cell r="C1508" t="str">
            <v>Each</v>
          </cell>
          <cell r="D1508" t="str">
            <v>ELBOW, 36-INCH</v>
          </cell>
          <cell r="E1508" t="str">
            <v>EACH</v>
          </cell>
        </row>
        <row r="1509">
          <cell r="A1509" t="str">
            <v>60212-1100</v>
          </cell>
          <cell r="B1509" t="str">
            <v>Elbow, 1050mm</v>
          </cell>
          <cell r="C1509" t="str">
            <v>Each</v>
          </cell>
          <cell r="D1509" t="str">
            <v>ELBOW, 42-INCH</v>
          </cell>
          <cell r="E1509" t="str">
            <v>EACH</v>
          </cell>
        </row>
        <row r="1510">
          <cell r="A1510" t="str">
            <v>60212-1200</v>
          </cell>
          <cell r="B1510" t="str">
            <v>Elbow, 1200mm</v>
          </cell>
          <cell r="C1510" t="str">
            <v>Each</v>
          </cell>
          <cell r="D1510" t="str">
            <v>ELBOW, 48-INCH</v>
          </cell>
          <cell r="E1510" t="str">
            <v>EACH</v>
          </cell>
        </row>
        <row r="1511">
          <cell r="A1511" t="str">
            <v>60212-1300</v>
          </cell>
          <cell r="B1511" t="str">
            <v>Elbow, 1350mm</v>
          </cell>
          <cell r="C1511" t="str">
            <v>Each</v>
          </cell>
          <cell r="D1511" t="str">
            <v>ELBOW, 54-INCH</v>
          </cell>
          <cell r="E1511" t="str">
            <v>EACH</v>
          </cell>
        </row>
        <row r="1512">
          <cell r="A1512" t="str">
            <v>60212-1400</v>
          </cell>
          <cell r="B1512" t="str">
            <v>Elbow, 1500mm</v>
          </cell>
          <cell r="C1512" t="str">
            <v>Each</v>
          </cell>
          <cell r="D1512" t="str">
            <v>ELBOW, 60-INCH</v>
          </cell>
          <cell r="E1512" t="str">
            <v>EACH</v>
          </cell>
        </row>
        <row r="1513">
          <cell r="A1513" t="str">
            <v>60212-1500</v>
          </cell>
          <cell r="B1513" t="str">
            <v>Elbow, 1650mm</v>
          </cell>
          <cell r="C1513" t="str">
            <v>Each</v>
          </cell>
          <cell r="D1513" t="str">
            <v>ELBOW, 66-INCH</v>
          </cell>
          <cell r="E1513" t="str">
            <v>EACH</v>
          </cell>
        </row>
        <row r="1514">
          <cell r="A1514" t="str">
            <v>60212-1600</v>
          </cell>
          <cell r="B1514" t="str">
            <v>Elbow, 1800mm</v>
          </cell>
          <cell r="C1514" t="str">
            <v>Each</v>
          </cell>
          <cell r="D1514" t="str">
            <v>ELBOW, 72-INCH</v>
          </cell>
          <cell r="E1514" t="str">
            <v>EACH</v>
          </cell>
        </row>
        <row r="1515">
          <cell r="A1515" t="str">
            <v>60213-0100</v>
          </cell>
          <cell r="B1515" t="str">
            <v>Branch connection, 100mm</v>
          </cell>
          <cell r="C1515" t="str">
            <v>Each</v>
          </cell>
          <cell r="D1515" t="str">
            <v>BRANCH CONNECTION, 4-INCH</v>
          </cell>
          <cell r="E1515" t="str">
            <v>EACH</v>
          </cell>
        </row>
        <row r="1516">
          <cell r="A1516" t="str">
            <v>60213-0200</v>
          </cell>
          <cell r="B1516" t="str">
            <v>Branch connection, 150mm</v>
          </cell>
          <cell r="C1516" t="str">
            <v>Each</v>
          </cell>
          <cell r="D1516" t="str">
            <v>BRANCH CONNECTION, 6-INCH</v>
          </cell>
          <cell r="E1516" t="str">
            <v>EACH</v>
          </cell>
        </row>
        <row r="1517">
          <cell r="A1517" t="str">
            <v>60213-0300</v>
          </cell>
          <cell r="B1517" t="str">
            <v>Branch connection, 200mm</v>
          </cell>
          <cell r="C1517" t="str">
            <v>Each</v>
          </cell>
          <cell r="D1517" t="str">
            <v>BRANCH CONNECTION, 8-INCH</v>
          </cell>
          <cell r="E1517" t="str">
            <v>EACH</v>
          </cell>
        </row>
        <row r="1518">
          <cell r="A1518" t="str">
            <v>60213-0400</v>
          </cell>
          <cell r="B1518" t="str">
            <v>Branch connection, 300mm</v>
          </cell>
          <cell r="C1518" t="str">
            <v>Each</v>
          </cell>
          <cell r="D1518" t="str">
            <v>BRANCH CONNECTION, 12-INCH</v>
          </cell>
          <cell r="E1518" t="str">
            <v>EACH</v>
          </cell>
        </row>
        <row r="1519">
          <cell r="A1519" t="str">
            <v>60213-0500</v>
          </cell>
          <cell r="B1519" t="str">
            <v>Branch connection, 375mm</v>
          </cell>
          <cell r="C1519" t="str">
            <v>Each</v>
          </cell>
          <cell r="D1519" t="str">
            <v>BRANCH CONNECTION, 15-INCH</v>
          </cell>
          <cell r="E1519" t="str">
            <v>EACH</v>
          </cell>
        </row>
        <row r="1520">
          <cell r="A1520" t="str">
            <v>60213-0600</v>
          </cell>
          <cell r="B1520" t="str">
            <v>Branch connection, 450mm</v>
          </cell>
          <cell r="C1520" t="str">
            <v>Each</v>
          </cell>
          <cell r="D1520" t="str">
            <v>BRANCH CONNECTION, 18-INCH</v>
          </cell>
          <cell r="E1520" t="str">
            <v>EACH</v>
          </cell>
        </row>
        <row r="1521">
          <cell r="A1521" t="str">
            <v>60213-0700</v>
          </cell>
          <cell r="B1521" t="str">
            <v>Branch connection, 525mm</v>
          </cell>
          <cell r="C1521" t="str">
            <v>Each</v>
          </cell>
          <cell r="D1521" t="str">
            <v>BRANCH CONNECTION, 21-INCH</v>
          </cell>
          <cell r="E1521" t="str">
            <v>EACH</v>
          </cell>
        </row>
        <row r="1522">
          <cell r="A1522" t="str">
            <v>60213-0800</v>
          </cell>
          <cell r="B1522" t="str">
            <v>Branch connection, 600mm</v>
          </cell>
          <cell r="C1522" t="str">
            <v>Each</v>
          </cell>
          <cell r="D1522" t="str">
            <v>BRANCH CONNECTION, 24-INCH</v>
          </cell>
          <cell r="E1522" t="str">
            <v>EACH</v>
          </cell>
        </row>
        <row r="1523">
          <cell r="A1523" t="str">
            <v>60213-0900</v>
          </cell>
          <cell r="B1523" t="str">
            <v>Branch connection, 750mm</v>
          </cell>
          <cell r="C1523" t="str">
            <v>Each</v>
          </cell>
          <cell r="D1523" t="str">
            <v>BRANCH CONNECTION, 30-INCH</v>
          </cell>
          <cell r="E1523" t="str">
            <v>EACH</v>
          </cell>
        </row>
        <row r="1524">
          <cell r="A1524" t="str">
            <v>60213-1000</v>
          </cell>
          <cell r="B1524" t="str">
            <v>Branch connection, 900mm</v>
          </cell>
          <cell r="C1524" t="str">
            <v>Each</v>
          </cell>
          <cell r="D1524" t="str">
            <v>BRANCH CONNECTION, 36-INCH</v>
          </cell>
          <cell r="E1524" t="str">
            <v>EACH</v>
          </cell>
        </row>
        <row r="1525">
          <cell r="A1525" t="str">
            <v>60213-1100</v>
          </cell>
          <cell r="B1525" t="str">
            <v>Branch connection, 1050mm</v>
          </cell>
          <cell r="C1525" t="str">
            <v>Each</v>
          </cell>
          <cell r="D1525" t="str">
            <v>BRANCH CONNECTION, 42-INCH</v>
          </cell>
          <cell r="E1525" t="str">
            <v>EACH</v>
          </cell>
        </row>
        <row r="1526">
          <cell r="A1526" t="str">
            <v>60213-1200</v>
          </cell>
          <cell r="B1526" t="str">
            <v>Branch connection, 1200mm</v>
          </cell>
          <cell r="C1526" t="str">
            <v>Each</v>
          </cell>
          <cell r="D1526" t="str">
            <v>BRANCH CONNECTION, 48-INCH</v>
          </cell>
          <cell r="E1526" t="str">
            <v>EACH</v>
          </cell>
        </row>
        <row r="1527">
          <cell r="A1527" t="str">
            <v>60213-1300</v>
          </cell>
          <cell r="B1527" t="str">
            <v>Branch connection, 1350mm</v>
          </cell>
          <cell r="C1527" t="str">
            <v>Each</v>
          </cell>
          <cell r="D1527" t="str">
            <v>BRANCH CONNECTION, 54-INCH</v>
          </cell>
          <cell r="E1527" t="str">
            <v>EACH</v>
          </cell>
        </row>
        <row r="1528">
          <cell r="A1528" t="str">
            <v>60213-1400</v>
          </cell>
          <cell r="B1528" t="str">
            <v>Branch connection, 1500mm</v>
          </cell>
          <cell r="C1528" t="str">
            <v>Each</v>
          </cell>
          <cell r="D1528" t="str">
            <v>BRANCH CONNECTION, 60-INCH</v>
          </cell>
          <cell r="E1528" t="str">
            <v>EACH</v>
          </cell>
        </row>
        <row r="1529">
          <cell r="A1529" t="str">
            <v>60213-1500</v>
          </cell>
          <cell r="B1529" t="str">
            <v>Branch connection, 1650mm</v>
          </cell>
          <cell r="C1529" t="str">
            <v>Each</v>
          </cell>
          <cell r="D1529" t="str">
            <v>BRANCH CONNECTION, 66-INCH</v>
          </cell>
          <cell r="E1529" t="str">
            <v>EACH</v>
          </cell>
        </row>
        <row r="1530">
          <cell r="A1530" t="str">
            <v>60213-1600</v>
          </cell>
          <cell r="B1530" t="str">
            <v>Branch connection, 1800mm</v>
          </cell>
          <cell r="C1530" t="str">
            <v>Each</v>
          </cell>
          <cell r="D1530" t="str">
            <v>BRANCH CONNECTION, 72-INCH</v>
          </cell>
          <cell r="E1530" t="str">
            <v>EACH</v>
          </cell>
        </row>
        <row r="1531">
          <cell r="A1531" t="str">
            <v>60216-0000</v>
          </cell>
          <cell r="B1531" t="str">
            <v>Large precast concrete arch culvert</v>
          </cell>
          <cell r="C1531" t="str">
            <v>m</v>
          </cell>
          <cell r="D1531" t="str">
            <v>LARGE PRECAST CONCRETE ARCH CULVERT</v>
          </cell>
          <cell r="E1531" t="str">
            <v>LNFT</v>
          </cell>
        </row>
        <row r="1532">
          <cell r="A1532" t="str">
            <v>60220-0000</v>
          </cell>
          <cell r="B1532" t="str">
            <v>Precast reinforced concrete box culvert</v>
          </cell>
          <cell r="C1532" t="str">
            <v>m</v>
          </cell>
          <cell r="D1532" t="str">
            <v>PRECAST REINFORCED CONCRETE BOX CULVERT</v>
          </cell>
          <cell r="E1532" t="str">
            <v>LNFT</v>
          </cell>
        </row>
        <row r="1533">
          <cell r="A1533" t="str">
            <v>60220-0100</v>
          </cell>
          <cell r="B1533" t="str">
            <v>900mm span, 900mm rise precast reinforced concrete box culvert</v>
          </cell>
          <cell r="C1533" t="str">
            <v>m</v>
          </cell>
          <cell r="D1533" t="str">
            <v>3 FEET SPAN, 3 FEET RISE PRECAST REINFORCED CONCRETE BOX CULVERT</v>
          </cell>
          <cell r="E1533" t="str">
            <v>LNFT</v>
          </cell>
        </row>
        <row r="1534">
          <cell r="A1534" t="str">
            <v>60220-0150</v>
          </cell>
          <cell r="B1534" t="str">
            <v>900mm span, 1200mm rise precast reinforced concrete box culvert</v>
          </cell>
          <cell r="C1534" t="str">
            <v>m</v>
          </cell>
          <cell r="D1534" t="str">
            <v>3 FEET SPAN, 4 FEET RISE PRECAST REINFORCED CONCRETE BOX CULVERT</v>
          </cell>
          <cell r="E1534" t="str">
            <v>LNFT</v>
          </cell>
        </row>
        <row r="1535">
          <cell r="A1535" t="str">
            <v>60220-0200</v>
          </cell>
          <cell r="B1535" t="str">
            <v>900mm span, 1500mm rise precast reinforced concrete box culvert</v>
          </cell>
          <cell r="C1535" t="str">
            <v>m</v>
          </cell>
          <cell r="D1535" t="str">
            <v>3 FEET SPAN, 5 FEET RISE PRECAST REINFORCED CONCRETE BOX CULVERT</v>
          </cell>
          <cell r="E1535" t="str">
            <v>LNFT</v>
          </cell>
        </row>
        <row r="1536">
          <cell r="A1536" t="str">
            <v>60220-0250</v>
          </cell>
          <cell r="B1536" t="str">
            <v>900mm span, 1800mm rise precast reinforced concrete box culvert</v>
          </cell>
          <cell r="C1536" t="str">
            <v>m</v>
          </cell>
          <cell r="D1536" t="str">
            <v>3 FEET SPAN, 6 FEET RISE PRECAST REINFORCED CONCRETE BOX CULVERT</v>
          </cell>
          <cell r="E1536" t="str">
            <v>LNFT</v>
          </cell>
        </row>
        <row r="1537">
          <cell r="A1537" t="str">
            <v>60220-0290</v>
          </cell>
          <cell r="B1537" t="str">
            <v>1200mm span, 600mm rise precast reinforced concrete box culvert</v>
          </cell>
          <cell r="C1537" t="str">
            <v>m</v>
          </cell>
          <cell r="D1537" t="str">
            <v>4 FEET SPAN, 2 FEET RISE PRECAST REINFORCED CONCRETE BOX CULVERT</v>
          </cell>
          <cell r="E1537" t="str">
            <v>LNFT</v>
          </cell>
        </row>
        <row r="1538">
          <cell r="A1538" t="str">
            <v>60220-0300</v>
          </cell>
          <cell r="B1538" t="str">
            <v>1200mm span, 900mm rise precast reinforced concrete box culvert</v>
          </cell>
          <cell r="C1538" t="str">
            <v>m</v>
          </cell>
          <cell r="D1538" t="str">
            <v>4 FEET SPAN, 3 FEET RISE PRECAST REINFORCED CONCRETE BOX CULVERT</v>
          </cell>
          <cell r="E1538" t="str">
            <v>LNFT</v>
          </cell>
        </row>
        <row r="1539">
          <cell r="A1539" t="str">
            <v>60220-0350</v>
          </cell>
          <cell r="B1539" t="str">
            <v>1200mm span, 1200mm rise precast reinforced concrete box culvert</v>
          </cell>
          <cell r="C1539" t="str">
            <v>m</v>
          </cell>
          <cell r="D1539" t="str">
            <v>4 FEET SPAN, 4 FEET RISE PRECAST REINFORCED CONCRETE BOX CULVERT</v>
          </cell>
          <cell r="E1539" t="str">
            <v>LNFT</v>
          </cell>
        </row>
        <row r="1540">
          <cell r="A1540" t="str">
            <v>60220-0400</v>
          </cell>
          <cell r="B1540" t="str">
            <v>1200mm span, 1500mm rise precast reinforced concrete box culvert</v>
          </cell>
          <cell r="C1540" t="str">
            <v>m</v>
          </cell>
          <cell r="D1540" t="str">
            <v>4 FEET SPAN, 5 FEET RISE PRECAST REINFORCED CONCRETE BOX CULVERT</v>
          </cell>
          <cell r="E1540" t="str">
            <v>LNFT</v>
          </cell>
        </row>
        <row r="1541">
          <cell r="A1541" t="str">
            <v>60220-0450</v>
          </cell>
          <cell r="B1541" t="str">
            <v>1200mm span, 1800mm rise precast reinforced concrete box culvert</v>
          </cell>
          <cell r="C1541" t="str">
            <v>m</v>
          </cell>
          <cell r="D1541" t="str">
            <v>4 FEET SPAN, 6 FEET RISE PRECAST REINFORCED CONCRETE BOX CULVERT</v>
          </cell>
          <cell r="E1541" t="str">
            <v>LNFT</v>
          </cell>
        </row>
        <row r="1542">
          <cell r="A1542" t="str">
            <v>60220-0500</v>
          </cell>
          <cell r="B1542" t="str">
            <v>1200mm span, 2100mm rise precast reinforced concrete box culvert</v>
          </cell>
          <cell r="C1542" t="str">
            <v>m</v>
          </cell>
          <cell r="D1542" t="str">
            <v>4 FEET SPAN, 7 FEET RISE PRECAST REINFORCED CONCRETE BOX CULVERT</v>
          </cell>
          <cell r="E1542" t="str">
            <v>LNFT</v>
          </cell>
        </row>
        <row r="1543">
          <cell r="A1543" t="str">
            <v>60220-0520</v>
          </cell>
          <cell r="B1543" t="str">
            <v>1500mm span, 600mm rise precast reinforced concrete box culvert</v>
          </cell>
          <cell r="C1543" t="str">
            <v>m</v>
          </cell>
          <cell r="D1543" t="str">
            <v>5 FEET SPAN, 2 FEET RISE PRECAST REINFORCED CONCRETE BOX CULVERT</v>
          </cell>
          <cell r="E1543" t="str">
            <v>LNFT</v>
          </cell>
        </row>
        <row r="1544">
          <cell r="A1544" t="str">
            <v>60220-0550</v>
          </cell>
          <cell r="B1544" t="str">
            <v>1500mm span, 900mm rise precast reinforced concrete box culvert</v>
          </cell>
          <cell r="C1544" t="str">
            <v>m</v>
          </cell>
          <cell r="D1544" t="str">
            <v>5 FEET SPAN, 3 FEET RISE PRECAST REINFORCED CONCRETE BOX CULVERT</v>
          </cell>
          <cell r="E1544" t="str">
            <v>LNFT</v>
          </cell>
        </row>
        <row r="1545">
          <cell r="A1545" t="str">
            <v>60220-0600</v>
          </cell>
          <cell r="B1545" t="str">
            <v>1500mm span, 1200mm rise precast reinforced concrete box culvert</v>
          </cell>
          <cell r="C1545" t="str">
            <v>m</v>
          </cell>
          <cell r="D1545" t="str">
            <v>5 FEET SPAN, 4 FEET RISE PRECAST REINFORCED CONCRETE BOX CULVERT</v>
          </cell>
          <cell r="E1545" t="str">
            <v>LNFT</v>
          </cell>
        </row>
        <row r="1546">
          <cell r="A1546" t="str">
            <v>60220-0650</v>
          </cell>
          <cell r="B1546" t="str">
            <v>1500mm span, 1500mm rise precast reinforced concrete box culvert</v>
          </cell>
          <cell r="C1546" t="str">
            <v>m</v>
          </cell>
          <cell r="D1546" t="str">
            <v>5 FEET SPAN, 5 FEET RISE PRECAST REINFORCED CONCRETE BOX CULVERT</v>
          </cell>
          <cell r="E1546" t="str">
            <v>LNFT</v>
          </cell>
        </row>
        <row r="1547">
          <cell r="A1547" t="str">
            <v>60220-0700</v>
          </cell>
          <cell r="B1547" t="str">
            <v>1500mm span, 1800mm rise precast reinforced concrete box culvert</v>
          </cell>
          <cell r="C1547" t="str">
            <v>m</v>
          </cell>
          <cell r="D1547" t="str">
            <v>5 FEET SPAN, 6 FEET RISE PRECAST REINFORCED CONCRETE BOX CULVERT</v>
          </cell>
          <cell r="E1547" t="str">
            <v>LNFT</v>
          </cell>
        </row>
        <row r="1548">
          <cell r="A1548" t="str">
            <v>60220-0750</v>
          </cell>
          <cell r="B1548" t="str">
            <v>1500mm span, 2100mm rise precast reinforced concrete box culvert</v>
          </cell>
          <cell r="C1548" t="str">
            <v>m</v>
          </cell>
          <cell r="D1548" t="str">
            <v>5 FEET SPAN, 7 FEET RISE PRECAST REINFORCED CONCRETE BOX CULVERT</v>
          </cell>
          <cell r="E1548" t="str">
            <v>LNFT</v>
          </cell>
        </row>
        <row r="1549">
          <cell r="A1549" t="str">
            <v>60220-0800</v>
          </cell>
          <cell r="B1549" t="str">
            <v>1500mm span, 2400mm rise precast reinforced concrete box culvert</v>
          </cell>
          <cell r="C1549" t="str">
            <v>m</v>
          </cell>
          <cell r="D1549" t="str">
            <v>5 FEET SPAN, 8 FEET RISE PRECAST REINFORCED CONCRETE BOX CULVERT</v>
          </cell>
          <cell r="E1549" t="str">
            <v>LNFT</v>
          </cell>
        </row>
        <row r="1550">
          <cell r="A1550" t="str">
            <v>60220-0850</v>
          </cell>
          <cell r="B1550" t="str">
            <v>1500mm span, 2700mm rise precast reinforced concrete box culvert</v>
          </cell>
          <cell r="C1550" t="str">
            <v>m</v>
          </cell>
          <cell r="D1550" t="str">
            <v>5 FEET SPAN, 9 FEET RISE PRECAST REINFORCED CONCRETE BOX CULVERT</v>
          </cell>
          <cell r="E1550" t="str">
            <v>LNFT</v>
          </cell>
        </row>
        <row r="1551">
          <cell r="A1551" t="str">
            <v>60220-0900</v>
          </cell>
          <cell r="B1551" t="str">
            <v>1500mm span, 3000mm rise precast reinforced concrete box culvert</v>
          </cell>
          <cell r="C1551" t="str">
            <v>m</v>
          </cell>
          <cell r="D1551" t="str">
            <v>5 FEET SPAN, 10 FEET RISE PRECAST REINFORCED CONCRETE BOX CULVERT</v>
          </cell>
          <cell r="E1551" t="str">
            <v>LNFT</v>
          </cell>
        </row>
        <row r="1552">
          <cell r="A1552" t="str">
            <v>60220-0950</v>
          </cell>
          <cell r="B1552" t="str">
            <v>1500mm span, 3300mm rise precast reinforced concrete box culvert</v>
          </cell>
          <cell r="C1552" t="str">
            <v>m</v>
          </cell>
          <cell r="D1552" t="str">
            <v>5 FEET SPAN, 11 FEET RISE PRECAST REINFORCED CONCRETE BOX CULVERT</v>
          </cell>
          <cell r="E1552" t="str">
            <v>LNFT</v>
          </cell>
        </row>
        <row r="1553">
          <cell r="A1553" t="str">
            <v>60220-1000</v>
          </cell>
          <cell r="B1553" t="str">
            <v>1500mm span, 3600mm rise precast reinforced concrete box culvert</v>
          </cell>
          <cell r="C1553" t="str">
            <v>m</v>
          </cell>
          <cell r="D1553" t="str">
            <v>5 FEET SPAN, 12 FEET RISE PRECAST REINFORCED CONCRETE BOX CULVERT</v>
          </cell>
          <cell r="E1553" t="str">
            <v>LNFT</v>
          </cell>
        </row>
        <row r="1554">
          <cell r="A1554" t="str">
            <v>60220-1050</v>
          </cell>
          <cell r="B1554" t="str">
            <v>1500mm span, 4200mm rise precast reinforced concrete box culvert</v>
          </cell>
          <cell r="C1554" t="str">
            <v>m</v>
          </cell>
          <cell r="D1554" t="str">
            <v>5 FEET SPAN, 14 FEET RISE PRECAST REINFORCED CONCRETE BOX CULVERT</v>
          </cell>
          <cell r="E1554" t="str">
            <v>LNFT</v>
          </cell>
        </row>
        <row r="1555">
          <cell r="A1555" t="str">
            <v>60220-1100</v>
          </cell>
          <cell r="B1555" t="str">
            <v>1500mm span, 4800mm rise precast reinforced concrete box culvert</v>
          </cell>
          <cell r="C1555" t="str">
            <v>m</v>
          </cell>
          <cell r="D1555" t="str">
            <v>5 FEET SPAN, 16 FEET RISE PRECAST REINFORCED CONCRETE BOX CULVERT</v>
          </cell>
          <cell r="E1555" t="str">
            <v>LNFT</v>
          </cell>
        </row>
        <row r="1556">
          <cell r="A1556" t="str">
            <v>60220-1150</v>
          </cell>
          <cell r="B1556" t="str">
            <v>1800mm span, 900mm rise precast reinforced concrete box culvert</v>
          </cell>
          <cell r="C1556" t="str">
            <v>m</v>
          </cell>
          <cell r="D1556" t="str">
            <v>6 FEET SPAN, 3 FEET RISE PRECAST REINFORCED CONCRETE BOX CULVERT</v>
          </cell>
          <cell r="E1556" t="str">
            <v>LNFT</v>
          </cell>
        </row>
        <row r="1557">
          <cell r="A1557" t="str">
            <v>60220-1200</v>
          </cell>
          <cell r="B1557" t="str">
            <v>1800mm span, 1200mm rise precast reinforced concrete box culvert</v>
          </cell>
          <cell r="C1557" t="str">
            <v>m</v>
          </cell>
          <cell r="D1557" t="str">
            <v>6 FEET SPAN, 4 FEET RISE PRECAST REINFORCED CONCRETE BOX CULVERT</v>
          </cell>
          <cell r="E1557" t="str">
            <v>LNFT</v>
          </cell>
        </row>
        <row r="1558">
          <cell r="A1558" t="str">
            <v>60220-1250</v>
          </cell>
          <cell r="B1558" t="str">
            <v>1800mm span, 1500mm rise precast reinforced concrete box culvert</v>
          </cell>
          <cell r="C1558" t="str">
            <v>m</v>
          </cell>
          <cell r="D1558" t="str">
            <v>6 FEET SPAN, 5 FEET RISE PRECAST REINFORCED CONCRETE BOX CULVERT</v>
          </cell>
          <cell r="E1558" t="str">
            <v>LNFT</v>
          </cell>
        </row>
        <row r="1559">
          <cell r="A1559" t="str">
            <v>60220-1300</v>
          </cell>
          <cell r="B1559" t="str">
            <v>1800mm span, 1800mm rise precast reinforced concrete box culvert</v>
          </cell>
          <cell r="C1559" t="str">
            <v>m</v>
          </cell>
          <cell r="D1559" t="str">
            <v>6 FEET SPAN, 6 FEET RISE PRECAST REINFORCED CONCRETE BOX CULVERT</v>
          </cell>
          <cell r="E1559" t="str">
            <v>LNFT</v>
          </cell>
        </row>
        <row r="1560">
          <cell r="A1560" t="str">
            <v>60220-1350</v>
          </cell>
          <cell r="B1560" t="str">
            <v>1800mm span, 2100mm rise precast reinforced concrete box culvert</v>
          </cell>
          <cell r="C1560" t="str">
            <v>m</v>
          </cell>
          <cell r="D1560" t="str">
            <v>6 FEET SPAN, 7 FEET RISE PRECAST REINFORCED CONCRETE BOX CULVERT</v>
          </cell>
          <cell r="E1560" t="str">
            <v>LNFT</v>
          </cell>
        </row>
        <row r="1561">
          <cell r="A1561" t="str">
            <v>60220-1400</v>
          </cell>
          <cell r="B1561" t="str">
            <v>1800mm span, 2400mm rise precast reinforced concrete box culvert</v>
          </cell>
          <cell r="C1561" t="str">
            <v>m</v>
          </cell>
          <cell r="D1561" t="str">
            <v>6 FEET SPAN, 8 FEET RISE PRECAST REINFORCED CONCRETE BOX CULVERT</v>
          </cell>
          <cell r="E1561" t="str">
            <v>LNFT</v>
          </cell>
        </row>
        <row r="1562">
          <cell r="A1562" t="str">
            <v>60220-1450</v>
          </cell>
          <cell r="B1562" t="str">
            <v>1800mm span, 2700mm rise precast reinforced concrete box culvert</v>
          </cell>
          <cell r="C1562" t="str">
            <v>m</v>
          </cell>
          <cell r="D1562" t="str">
            <v>6 FEET SPAN, 9 FEET RISE PRECAST REINFORCED CONCRETE BOX CULVERT</v>
          </cell>
          <cell r="E1562" t="str">
            <v>LNFT</v>
          </cell>
        </row>
        <row r="1563">
          <cell r="A1563" t="str">
            <v>60220-1500</v>
          </cell>
          <cell r="B1563" t="str">
            <v>1800mm span, 3000mm rise precast reinforced concrete box culvert</v>
          </cell>
          <cell r="C1563" t="str">
            <v>m</v>
          </cell>
          <cell r="D1563" t="str">
            <v>6 FEET SPAN, 10 FEET RISE PRECAST REINFORCED CONCRETE BOX CULVERT</v>
          </cell>
          <cell r="E1563" t="str">
            <v>LNFT</v>
          </cell>
        </row>
        <row r="1564">
          <cell r="A1564" t="str">
            <v>60220-1550</v>
          </cell>
          <cell r="B1564" t="str">
            <v>1800mm span, 3300mm rise precast reinforced concrete box culvert</v>
          </cell>
          <cell r="C1564" t="str">
            <v>m</v>
          </cell>
          <cell r="D1564" t="str">
            <v>6 FEET SPAN, 11 FEET RISE PRECAST REINFORCED CONCRETE BOX CULVERT</v>
          </cell>
          <cell r="E1564" t="str">
            <v>LNFT</v>
          </cell>
        </row>
        <row r="1565">
          <cell r="A1565" t="str">
            <v>60220-1600</v>
          </cell>
          <cell r="B1565" t="str">
            <v>1800mm span, 3600mm rise precast reinforced concrete box culvert</v>
          </cell>
          <cell r="C1565" t="str">
            <v>m</v>
          </cell>
          <cell r="D1565" t="str">
            <v>6 FEET SPAN, 12 FEET RISE PRECAST REINFORCED CONCRETE BOX CULVERT</v>
          </cell>
          <cell r="E1565" t="str">
            <v>LNFT</v>
          </cell>
        </row>
        <row r="1566">
          <cell r="A1566" t="str">
            <v>60220-1650</v>
          </cell>
          <cell r="B1566" t="str">
            <v>1800mm span, 4200mm rise precast reinforced concrete box culvert</v>
          </cell>
          <cell r="C1566" t="str">
            <v>m</v>
          </cell>
          <cell r="D1566" t="str">
            <v>6 FEET SPAN, 14 FEET RISE PRECAST REINFORCED CONCRETE BOX CULVERT</v>
          </cell>
          <cell r="E1566" t="str">
            <v>LNFT</v>
          </cell>
        </row>
        <row r="1567">
          <cell r="A1567" t="str">
            <v>60220-1700</v>
          </cell>
          <cell r="B1567" t="str">
            <v>1800mm span, 4800mm rise precast reinforced concrete box culvert</v>
          </cell>
          <cell r="C1567" t="str">
            <v>m</v>
          </cell>
          <cell r="D1567" t="str">
            <v>6 FEET SPAN, 16 FEET RISE PRECAST REINFORCED CONCRETE BOX CULVERT</v>
          </cell>
          <cell r="E1567" t="str">
            <v>LNFT</v>
          </cell>
        </row>
        <row r="1568">
          <cell r="A1568" t="str">
            <v>60220-1720</v>
          </cell>
          <cell r="B1568" t="str">
            <v>2100mm span, 1200mm rise precast reinforced concrete box culvert</v>
          </cell>
          <cell r="C1568" t="str">
            <v>m</v>
          </cell>
          <cell r="D1568" t="str">
            <v>7 FEET SPAN, 4 FEET RISE PRECAST REINFORCED CONCRETE BOX CULVERT</v>
          </cell>
          <cell r="E1568" t="str">
            <v>LNFT</v>
          </cell>
        </row>
        <row r="1569">
          <cell r="A1569" t="str">
            <v>60220-1727</v>
          </cell>
          <cell r="B1569" t="str">
            <v>2100mm span, 2100mm rise precast reinforced concrete box culvert</v>
          </cell>
          <cell r="C1569" t="str">
            <v>m</v>
          </cell>
          <cell r="D1569" t="str">
            <v>7 FEET SPAN, 7 FEET RISE PRECAST REINFORCED CONCRETE BOX CULVERT</v>
          </cell>
          <cell r="E1569" t="str">
            <v>LNFT</v>
          </cell>
        </row>
        <row r="1570">
          <cell r="A1570" t="str">
            <v>60220-1750</v>
          </cell>
          <cell r="B1570" t="str">
            <v>2400mm span, 900mm rise precast reinforced concrete box culvert</v>
          </cell>
          <cell r="C1570" t="str">
            <v>m</v>
          </cell>
          <cell r="D1570" t="str">
            <v>8 FEET SPAN, 3 FEET RISE PRECAST REINFORCED CONCRETE BOX CULVERT</v>
          </cell>
          <cell r="E1570" t="str">
            <v>LNFT</v>
          </cell>
        </row>
        <row r="1571">
          <cell r="A1571" t="str">
            <v>60220-1800</v>
          </cell>
          <cell r="B1571" t="str">
            <v>2400mm span, 1200mm rise precast reinforced concrete box culvert</v>
          </cell>
          <cell r="C1571" t="str">
            <v>m</v>
          </cell>
          <cell r="D1571" t="str">
            <v>8 FEET SPAN, 4 FEET RISE PRECAST REINFORCED CONCRETE BOX CULVERT</v>
          </cell>
          <cell r="E1571" t="str">
            <v>LNFT</v>
          </cell>
        </row>
        <row r="1572">
          <cell r="A1572" t="str">
            <v>60220-1850</v>
          </cell>
          <cell r="B1572" t="str">
            <v>2400mm span, 1500mm rise precast reinforced concrete box culvert</v>
          </cell>
          <cell r="C1572" t="str">
            <v>m</v>
          </cell>
          <cell r="D1572" t="str">
            <v>8 FEET SPAN, 5 FEET RISE PRECAST REINFORCED CONCRETE BOX CULVERT</v>
          </cell>
          <cell r="E1572" t="str">
            <v>LNFT</v>
          </cell>
        </row>
        <row r="1573">
          <cell r="A1573" t="str">
            <v>60220-1900</v>
          </cell>
          <cell r="B1573" t="str">
            <v>2400mm span, 1800mm rise precast reinforced concrete box culvert</v>
          </cell>
          <cell r="C1573" t="str">
            <v>m</v>
          </cell>
          <cell r="D1573" t="str">
            <v>8 FEET SPAN, 6 FEET RISE PRECAST REINFORCED CONCRETE BOX CULVERT</v>
          </cell>
          <cell r="E1573" t="str">
            <v>LNFT</v>
          </cell>
        </row>
        <row r="1574">
          <cell r="A1574" t="str">
            <v>60220-1950</v>
          </cell>
          <cell r="B1574" t="str">
            <v>2400mm span, 2100mm rise precast reinforced concrete box culvert</v>
          </cell>
          <cell r="C1574" t="str">
            <v>m</v>
          </cell>
          <cell r="D1574" t="str">
            <v>8 FEET SPAN, 7 FEET RISE PRECAST REINFORCED CONCRETE BOX CULVERT</v>
          </cell>
          <cell r="E1574" t="str">
            <v>LNFT</v>
          </cell>
        </row>
        <row r="1575">
          <cell r="A1575" t="str">
            <v>60220-2000</v>
          </cell>
          <cell r="B1575" t="str">
            <v>2400mm span, 2400mm rise precast reinforced concrete box culvert</v>
          </cell>
          <cell r="C1575" t="str">
            <v>m</v>
          </cell>
          <cell r="D1575" t="str">
            <v>8 FEET SPAN, 8 FEET RISE PRECAST REINFORCED CONCRETE BOX CULVERT</v>
          </cell>
          <cell r="E1575" t="str">
            <v>LNFT</v>
          </cell>
        </row>
        <row r="1576">
          <cell r="A1576" t="str">
            <v>60220-2050</v>
          </cell>
          <cell r="B1576" t="str">
            <v>2400mm span, 2700mm rise precast reinforced concrete box culvert</v>
          </cell>
          <cell r="C1576" t="str">
            <v>m</v>
          </cell>
          <cell r="D1576" t="str">
            <v>8 FEET SPAN, 9 FEET RISE PRECAST REINFORCED CONCRETE BOX CULVERT</v>
          </cell>
          <cell r="E1576" t="str">
            <v>LNFT</v>
          </cell>
        </row>
        <row r="1577">
          <cell r="A1577" t="str">
            <v>60220-2100</v>
          </cell>
          <cell r="B1577" t="str">
            <v>2400mm span, 3000mm rise precast reinforced concrete box culvert</v>
          </cell>
          <cell r="C1577" t="str">
            <v>m</v>
          </cell>
          <cell r="D1577" t="str">
            <v>8 FEET SPAN, 10 FEET RISE PRECAST REINFORCED CONCRETE BOX CULVERT</v>
          </cell>
          <cell r="E1577" t="str">
            <v>LNFT</v>
          </cell>
        </row>
        <row r="1578">
          <cell r="A1578" t="str">
            <v>60220-2150</v>
          </cell>
          <cell r="B1578" t="str">
            <v>2400mm span, 3300mm rise precast reinforced concrete box culvert</v>
          </cell>
          <cell r="C1578" t="str">
            <v>m</v>
          </cell>
          <cell r="D1578" t="str">
            <v>8 FEET SPAN, 11 FEET RISE PRECAST REINFORCED CONCRETE BOX CULVERT</v>
          </cell>
          <cell r="E1578" t="str">
            <v>LNFT</v>
          </cell>
        </row>
        <row r="1579">
          <cell r="A1579" t="str">
            <v>60220-2200</v>
          </cell>
          <cell r="B1579" t="str">
            <v>2400mm span, 3600mm rise precast reinforced concrete box culvert</v>
          </cell>
          <cell r="C1579" t="str">
            <v>m</v>
          </cell>
          <cell r="D1579" t="str">
            <v>8 FEET SPAN, 12 FEET RISE PRECAST REINFORCED CONCRETE BOX CULVERT</v>
          </cell>
          <cell r="E1579" t="str">
            <v>LNFT</v>
          </cell>
        </row>
        <row r="1580">
          <cell r="A1580" t="str">
            <v>60220-2250</v>
          </cell>
          <cell r="B1580" t="str">
            <v>2400mm span, 4200mm rise precast reinforced concrete box culvert</v>
          </cell>
          <cell r="C1580" t="str">
            <v>m</v>
          </cell>
          <cell r="D1580" t="str">
            <v>8 FEET SPAN, 14 FEET RISE PRECAST REINFORCED CONCRETE BOX CULVERT</v>
          </cell>
          <cell r="E1580" t="str">
            <v>LNFT</v>
          </cell>
        </row>
        <row r="1581">
          <cell r="A1581" t="str">
            <v>60220-2300</v>
          </cell>
          <cell r="B1581" t="str">
            <v>2700mm span, 900mm rise precast reinforced concrete box culvert</v>
          </cell>
          <cell r="C1581" t="str">
            <v>m</v>
          </cell>
          <cell r="D1581" t="str">
            <v>9 FEET SPAN, 3 FEET RISE PRECAST REINFORCED CONCRETE BOX CULVERT</v>
          </cell>
          <cell r="E1581" t="str">
            <v>LNFT</v>
          </cell>
        </row>
        <row r="1582">
          <cell r="A1582" t="str">
            <v>60220-2350</v>
          </cell>
          <cell r="B1582" t="str">
            <v>2700mm span, 1200mm rise precast reinforced concrete box culvert</v>
          </cell>
          <cell r="C1582" t="str">
            <v>m</v>
          </cell>
          <cell r="D1582" t="str">
            <v>9 FEET SPAN, 4 FEET RISE PRECAST REINFORCED CONCRETE BOX CULVERT</v>
          </cell>
          <cell r="E1582" t="str">
            <v>LNFT</v>
          </cell>
        </row>
        <row r="1583">
          <cell r="A1583" t="str">
            <v>60220-2400</v>
          </cell>
          <cell r="B1583" t="str">
            <v>2700mm span, 1500mm rise precast reinforced concrete box culvert</v>
          </cell>
          <cell r="C1583" t="str">
            <v>m</v>
          </cell>
          <cell r="D1583" t="str">
            <v>9 FEET SPAN, 5 FEET RISE PRECAST REINFORCED CONCRETE BOX CULVERT</v>
          </cell>
          <cell r="E1583" t="str">
            <v>LNFT</v>
          </cell>
        </row>
        <row r="1584">
          <cell r="A1584" t="str">
            <v>60220-2450</v>
          </cell>
          <cell r="B1584" t="str">
            <v>2700mm span, 1800mm rise precast reinforced concrete box culvert</v>
          </cell>
          <cell r="C1584" t="str">
            <v>m</v>
          </cell>
          <cell r="D1584" t="str">
            <v>9 FEET SPAN, 6 FEET RISE PRECAST REINFORCED CONCRETE BOX CULVERT</v>
          </cell>
          <cell r="E1584" t="str">
            <v>LNFT</v>
          </cell>
        </row>
        <row r="1585">
          <cell r="A1585" t="str">
            <v>60220-2500</v>
          </cell>
          <cell r="B1585" t="str">
            <v>2700mm span, 2100mm rise precast reinforced concrete box culvert</v>
          </cell>
          <cell r="C1585" t="str">
            <v>m</v>
          </cell>
          <cell r="D1585" t="str">
            <v>9 FEET SPAN, 7 FEET RISE PRECAST REINFORCED CONCRETE BOX CULVERT</v>
          </cell>
          <cell r="E1585" t="str">
            <v>LNFT</v>
          </cell>
        </row>
        <row r="1586">
          <cell r="A1586" t="str">
            <v>60220-2550</v>
          </cell>
          <cell r="B1586" t="str">
            <v>2700mm span, 2400mm rise precast reinforced concrete box culvert</v>
          </cell>
          <cell r="C1586" t="str">
            <v>m</v>
          </cell>
          <cell r="D1586" t="str">
            <v>9 FEET SPAN, 8 FEET RISE PRECAST REINFORCED CONCRETE BOX CULVERT</v>
          </cell>
          <cell r="E1586" t="str">
            <v>LNFT</v>
          </cell>
        </row>
        <row r="1587">
          <cell r="A1587" t="str">
            <v>60220-2600</v>
          </cell>
          <cell r="B1587" t="str">
            <v>2700mm span, 2700mm rise precast reinforced concrete box culvert</v>
          </cell>
          <cell r="C1587" t="str">
            <v>m</v>
          </cell>
          <cell r="D1587" t="str">
            <v>9 FEET SPAN, 9 FEET RISE PRECAST REINFORCED CONCRETE BOX CULVERT</v>
          </cell>
          <cell r="E1587" t="str">
            <v>LNFT</v>
          </cell>
        </row>
        <row r="1588">
          <cell r="A1588" t="str">
            <v>60220-2650</v>
          </cell>
          <cell r="B1588" t="str">
            <v>2700mm span, 3000mm rise precast reinforced concrete box culvert</v>
          </cell>
          <cell r="C1588" t="str">
            <v>m</v>
          </cell>
          <cell r="D1588" t="str">
            <v>9 FEET SPAN, 10 FEET RISE PRECAST REINFORCED CONCRETE BOX CULVERT</v>
          </cell>
          <cell r="E1588" t="str">
            <v>LNFT</v>
          </cell>
        </row>
        <row r="1589">
          <cell r="A1589" t="str">
            <v>60220-2700</v>
          </cell>
          <cell r="B1589" t="str">
            <v>2700mm span, 3300mm rise precast reinforced concrete box culvert</v>
          </cell>
          <cell r="C1589" t="str">
            <v>m</v>
          </cell>
          <cell r="D1589" t="str">
            <v>9 FEET SPAN, 11 FEET RISE PRECAST REINFORCED CONCRETE BOX CULVERT</v>
          </cell>
          <cell r="E1589" t="str">
            <v>LNFT</v>
          </cell>
        </row>
        <row r="1590">
          <cell r="A1590" t="str">
            <v>60220-2750</v>
          </cell>
          <cell r="B1590" t="str">
            <v>2700mm span, 3600mm rise precast reinforced concrete box culvert</v>
          </cell>
          <cell r="C1590" t="str">
            <v>m</v>
          </cell>
          <cell r="D1590" t="str">
            <v>9 FEET SPAN, 12 FEET RISE PRECAST REINFORCED CONCRETE BOX CULVERT</v>
          </cell>
          <cell r="E1590" t="str">
            <v>LNFT</v>
          </cell>
        </row>
        <row r="1591">
          <cell r="A1591" t="str">
            <v>60220-2800</v>
          </cell>
          <cell r="B1591" t="str">
            <v>2700mm span, 4200mm rise precast reinforced concrete box culvert</v>
          </cell>
          <cell r="C1591" t="str">
            <v>m</v>
          </cell>
          <cell r="D1591" t="str">
            <v>9 FEET SPAN, 14 FEET RISE PRECAST REINFORCED CONCRETE BOX CULVERT</v>
          </cell>
          <cell r="E1591" t="str">
            <v>LNFT</v>
          </cell>
        </row>
        <row r="1592">
          <cell r="A1592" t="str">
            <v>60220-2850</v>
          </cell>
          <cell r="B1592" t="str">
            <v>2700mm span, 4800mm rise precast reinforced concrete box culvert</v>
          </cell>
          <cell r="C1592" t="str">
            <v>m</v>
          </cell>
          <cell r="D1592" t="str">
            <v>9 FEET SPAN, 16 FEET RISE PRECAST REINFORCED CONCRETE BOX CULVERT</v>
          </cell>
          <cell r="E1592" t="str">
            <v>LNFT</v>
          </cell>
        </row>
        <row r="1593">
          <cell r="A1593" t="str">
            <v>60220-2900</v>
          </cell>
          <cell r="B1593" t="str">
            <v>3000mm span, 900mm rise precast reinforced concrete box culvert</v>
          </cell>
          <cell r="C1593" t="str">
            <v>m</v>
          </cell>
          <cell r="D1593" t="str">
            <v>10 FEET SPAN, 3 FEET RISE PRECAST REINFORCED CONCRETE BOX CULVERT</v>
          </cell>
          <cell r="E1593" t="str">
            <v>LNFT</v>
          </cell>
        </row>
        <row r="1594">
          <cell r="A1594" t="str">
            <v>60220-2950</v>
          </cell>
          <cell r="B1594" t="str">
            <v>3000mm span, 1200mm rise precast reinforced concrete box culvert</v>
          </cell>
          <cell r="C1594" t="str">
            <v>m</v>
          </cell>
          <cell r="D1594" t="str">
            <v>10 FEET SPAN, 4 FEET RISE PRECAST REINFORCED CONCRETE BOX CULVERT</v>
          </cell>
          <cell r="E1594" t="str">
            <v>LNFT</v>
          </cell>
        </row>
        <row r="1595">
          <cell r="A1595" t="str">
            <v>60220-3000</v>
          </cell>
          <cell r="B1595" t="str">
            <v>3000mm span, 1500mm rise precast reinforced concrete box culvert</v>
          </cell>
          <cell r="C1595" t="str">
            <v>m</v>
          </cell>
          <cell r="D1595" t="str">
            <v>10 FEET SPAN, 5 FEET RISE PRECAST REINFORCED CONCRETE BOX CULVERT</v>
          </cell>
          <cell r="E1595" t="str">
            <v>LNFT</v>
          </cell>
        </row>
        <row r="1596">
          <cell r="A1596" t="str">
            <v>60220-3050</v>
          </cell>
          <cell r="B1596" t="str">
            <v>3000mm span, 1800mm rise precast reinforced concrete box culvert</v>
          </cell>
          <cell r="C1596" t="str">
            <v>m</v>
          </cell>
          <cell r="D1596" t="str">
            <v>10 FEET SPAN, 6 FEET RISE PRECAST REINFORCED CONCRETE BOX CULVERT</v>
          </cell>
          <cell r="E1596" t="str">
            <v>LNFT</v>
          </cell>
        </row>
        <row r="1597">
          <cell r="A1597" t="str">
            <v>60220-3100</v>
          </cell>
          <cell r="B1597" t="str">
            <v>3000mm span, 2100mm rise precast reinforced concrete box culvert</v>
          </cell>
          <cell r="C1597" t="str">
            <v>m</v>
          </cell>
          <cell r="D1597" t="str">
            <v>10 FEET SPAN, 7 FEET RISE PRECAST REINFORCED CONCRETE BOX CULVERT</v>
          </cell>
          <cell r="E1597" t="str">
            <v>LNFT</v>
          </cell>
        </row>
        <row r="1598">
          <cell r="A1598" t="str">
            <v>60220-3150</v>
          </cell>
          <cell r="B1598" t="str">
            <v>3000mm span, 2400mm rise precast reinforced concrete box culvert</v>
          </cell>
          <cell r="C1598" t="str">
            <v>m</v>
          </cell>
          <cell r="D1598" t="str">
            <v>10 FEET SPAN, 8 FEET RISE PRECAST REINFORCED CONCRETE BOX CULVERT</v>
          </cell>
          <cell r="E1598" t="str">
            <v>LNFT</v>
          </cell>
        </row>
        <row r="1599">
          <cell r="A1599" t="str">
            <v>60220-3200</v>
          </cell>
          <cell r="B1599" t="str">
            <v>3000mm span, 2700mm rise precast reinforced concrete box culvert</v>
          </cell>
          <cell r="C1599" t="str">
            <v>m</v>
          </cell>
          <cell r="D1599" t="str">
            <v>10 FEET SPAN, 9 FEET RISE PRECAST REINFORCED CONCRETE BOX CULVERT</v>
          </cell>
          <cell r="E1599" t="str">
            <v>LNFT</v>
          </cell>
        </row>
        <row r="1600">
          <cell r="A1600" t="str">
            <v>60220-3250</v>
          </cell>
          <cell r="B1600" t="str">
            <v>3000mm span, 3000mm rise precast reinforced concrete box culvert</v>
          </cell>
          <cell r="C1600" t="str">
            <v>m</v>
          </cell>
          <cell r="D1600" t="str">
            <v>10 FEET SPAN, 10 FEET RISE PRECAST REINFORCED CONCRETE BOX CULVERT</v>
          </cell>
          <cell r="E1600" t="str">
            <v>LNFT</v>
          </cell>
        </row>
        <row r="1601">
          <cell r="A1601" t="str">
            <v>60220-3300</v>
          </cell>
          <cell r="B1601" t="str">
            <v>3000mm span, 3300mm rise precast reinforced concrete box culvert</v>
          </cell>
          <cell r="C1601" t="str">
            <v>m</v>
          </cell>
          <cell r="D1601" t="str">
            <v>10 FEET SPAN, 11 FEET RISE PRECAST REINFORCED CONCRETE BOX CULVERT</v>
          </cell>
          <cell r="E1601" t="str">
            <v>LNFT</v>
          </cell>
        </row>
        <row r="1602">
          <cell r="A1602" t="str">
            <v>60220-3350</v>
          </cell>
          <cell r="B1602" t="str">
            <v>3000mm span, 3600mm rise precast reinforced concrete box culvert</v>
          </cell>
          <cell r="C1602" t="str">
            <v>m</v>
          </cell>
          <cell r="D1602" t="str">
            <v>10 FEET SPAN, 12 FEET RISE PRECAST REINFORCED CONCRETE BOX CULVERT</v>
          </cell>
          <cell r="E1602" t="str">
            <v>LNFT</v>
          </cell>
        </row>
        <row r="1603">
          <cell r="A1603" t="str">
            <v>60220-3400</v>
          </cell>
          <cell r="B1603" t="str">
            <v>3000mm span, 4200mm rise precast reinforced concrete box culvert</v>
          </cell>
          <cell r="C1603" t="str">
            <v>m</v>
          </cell>
          <cell r="D1603" t="str">
            <v>10 FEET SPAN, 14 FEET RISE PRECAST REINFORCED CONCRETE BOX CULVERT</v>
          </cell>
          <cell r="E1603" t="str">
            <v>LNFT</v>
          </cell>
        </row>
        <row r="1604">
          <cell r="A1604" t="str">
            <v>60220-3450</v>
          </cell>
          <cell r="B1604" t="str">
            <v>3000mm span, 4800mm rise precast reinforced concrete box culvert</v>
          </cell>
          <cell r="C1604" t="str">
            <v>m</v>
          </cell>
          <cell r="D1604" t="str">
            <v>10 FEET SPAN, 16 FEET RISE PRECAST REINFORCED CONCRETE BOX CULVERT</v>
          </cell>
          <cell r="E1604" t="str">
            <v>LNFT</v>
          </cell>
        </row>
        <row r="1605">
          <cell r="A1605" t="str">
            <v>60220-3500</v>
          </cell>
          <cell r="B1605" t="str">
            <v>3300mm span, 1500mm rise precast reinforced concrete box culvert</v>
          </cell>
          <cell r="C1605" t="str">
            <v>m</v>
          </cell>
          <cell r="D1605" t="str">
            <v>11 FEET SPAN, 5 FEET RISE PRECAST REINFORCED CONCRETE BOX CULVERT</v>
          </cell>
          <cell r="E1605" t="str">
            <v>LNFT</v>
          </cell>
        </row>
        <row r="1606">
          <cell r="A1606" t="str">
            <v>60220-3550</v>
          </cell>
          <cell r="B1606" t="str">
            <v>3300mm span, 1800mm rise precast reinforced concrete box culvert</v>
          </cell>
          <cell r="C1606" t="str">
            <v>m</v>
          </cell>
          <cell r="D1606" t="str">
            <v>11 FEET SPAN, 6 FEET RISE PRECAST REINFORCED CONCRETE BOX CULVERT</v>
          </cell>
          <cell r="E1606" t="str">
            <v>LNFT</v>
          </cell>
        </row>
        <row r="1607">
          <cell r="A1607" t="str">
            <v>60220-3600</v>
          </cell>
          <cell r="B1607" t="str">
            <v>3300mm span, 2100mm rise precast reinforced concrete box culvert</v>
          </cell>
          <cell r="C1607" t="str">
            <v>m</v>
          </cell>
          <cell r="D1607" t="str">
            <v>11 FEET SPAN, 7 FEET RISE PRECAST REINFORCED CONCRETE BOX CULVERT</v>
          </cell>
          <cell r="E1607" t="str">
            <v>LNFT</v>
          </cell>
        </row>
        <row r="1608">
          <cell r="A1608" t="str">
            <v>60220-3650</v>
          </cell>
          <cell r="B1608" t="str">
            <v>3300mm span, 2400mm rise precast reinforced concrete box culvert</v>
          </cell>
          <cell r="C1608" t="str">
            <v>m</v>
          </cell>
          <cell r="D1608" t="str">
            <v>11 FEET SPAN, 8 FEET RISE PRECAST REINFORCED CONCRETE BOX CULVERT</v>
          </cell>
          <cell r="E1608" t="str">
            <v>LNFT</v>
          </cell>
        </row>
        <row r="1609">
          <cell r="A1609" t="str">
            <v>60220-3700</v>
          </cell>
          <cell r="B1609" t="str">
            <v>3300mm span, 2700mm rise precast reinforced concrete box culvert</v>
          </cell>
          <cell r="C1609" t="str">
            <v>m</v>
          </cell>
          <cell r="D1609" t="str">
            <v>11 FEET SPAN, 9 FEET RISE PRECAST REINFORCED CONCRETE BOX CULVERT</v>
          </cell>
          <cell r="E1609" t="str">
            <v>LNFT</v>
          </cell>
        </row>
        <row r="1610">
          <cell r="A1610" t="str">
            <v>60220-3750</v>
          </cell>
          <cell r="B1610" t="str">
            <v>3300mm span, 3000mm rise precast reinforced concrete box culvert</v>
          </cell>
          <cell r="C1610" t="str">
            <v>m</v>
          </cell>
          <cell r="D1610" t="str">
            <v>11 FEET SPAN, 10 FEET RISE PRECAST REINFORCED CONCRETE BOX CULVERT</v>
          </cell>
          <cell r="E1610" t="str">
            <v>LNFT</v>
          </cell>
        </row>
        <row r="1611">
          <cell r="A1611" t="str">
            <v>60220-3800</v>
          </cell>
          <cell r="B1611" t="str">
            <v>3300mm span, 3300mm rise precast reinforced concrete box culvert</v>
          </cell>
          <cell r="C1611" t="str">
            <v>m</v>
          </cell>
          <cell r="D1611" t="str">
            <v>11 FEET SPAN, 11 FEET RISE PRECAST REINFORCED CONCRETE BOX CULVERT</v>
          </cell>
          <cell r="E1611" t="str">
            <v>LNFT</v>
          </cell>
        </row>
        <row r="1612">
          <cell r="A1612" t="str">
            <v>60220-3850</v>
          </cell>
          <cell r="B1612" t="str">
            <v>3300mm span, 3600mm rise precast reinforced concrete box culvert</v>
          </cell>
          <cell r="C1612" t="str">
            <v>m</v>
          </cell>
          <cell r="D1612" t="str">
            <v>11 FEET SPAN, 12 FEET RISE PRECAST REINFORCED CONCRETE BOX CULVERT</v>
          </cell>
          <cell r="E1612" t="str">
            <v>LNFT</v>
          </cell>
        </row>
        <row r="1613">
          <cell r="A1613" t="str">
            <v>60220-3900</v>
          </cell>
          <cell r="B1613" t="str">
            <v>3300mm span, 4200mm rise precast reinforced concrete box culvert</v>
          </cell>
          <cell r="C1613" t="str">
            <v>m</v>
          </cell>
          <cell r="D1613" t="str">
            <v>11 FEET SPAN, 14 FEET RISE PRECAST REINFORCED CONCRETE BOX CULVERT</v>
          </cell>
          <cell r="E1613" t="str">
            <v>LNFT</v>
          </cell>
        </row>
        <row r="1614">
          <cell r="A1614" t="str">
            <v>60220-3950</v>
          </cell>
          <cell r="B1614" t="str">
            <v>3300mm span, 4800mm rise precast reinforced concrete box culvert</v>
          </cell>
          <cell r="C1614" t="str">
            <v>m</v>
          </cell>
          <cell r="D1614" t="str">
            <v>11 FEET SPAN, 16 FEET RISE PRECAST REINFORCED CONCRETE BOX CULVERT</v>
          </cell>
          <cell r="E1614" t="str">
            <v>LNFT</v>
          </cell>
        </row>
        <row r="1615">
          <cell r="A1615" t="str">
            <v>60220-3960</v>
          </cell>
          <cell r="B1615" t="str">
            <v>3600mm span, 900mm rise precast reinforced concrete box culvert</v>
          </cell>
          <cell r="C1615" t="str">
            <v>m</v>
          </cell>
          <cell r="D1615" t="str">
            <v>12 FEET SPAN, 3 FEET RISE, PRECAST REINFORCED CONCRETE BOX CULVERT</v>
          </cell>
          <cell r="E1615" t="str">
            <v>LNFT</v>
          </cell>
        </row>
        <row r="1616">
          <cell r="A1616" t="str">
            <v>60220-3965</v>
          </cell>
          <cell r="B1616" t="str">
            <v>3600mm span, 1200mm rise precast reinforced concrete box culvert</v>
          </cell>
          <cell r="C1616" t="str">
            <v>m</v>
          </cell>
          <cell r="D1616" t="str">
            <v>12 FEET SPAN, 4 FEET RISE, PRECAST REINFORCED CONCRETE BOX CULVERT</v>
          </cell>
          <cell r="E1616" t="str">
            <v>LNFT</v>
          </cell>
        </row>
        <row r="1617">
          <cell r="A1617" t="str">
            <v>60220-3970</v>
          </cell>
          <cell r="B1617" t="str">
            <v>3600mm span, 1500mm rise precast reinforced concrete box culvert</v>
          </cell>
          <cell r="C1617" t="str">
            <v>m</v>
          </cell>
          <cell r="D1617" t="str">
            <v>12 FEET SPAN, 5 FEET RISE, PRECAST REINFORCED CONCRETE BOX CULVERT</v>
          </cell>
          <cell r="E1617" t="str">
            <v>LNFT</v>
          </cell>
        </row>
        <row r="1618">
          <cell r="A1618" t="str">
            <v>60220-3975</v>
          </cell>
          <cell r="B1618" t="str">
            <v>3600mm span, 1800mm rise precast reinforced concrete box culvert</v>
          </cell>
          <cell r="C1618" t="str">
            <v>m</v>
          </cell>
          <cell r="D1618" t="str">
            <v>12 FEET SPAN, 6 FEET RISE, PRECAST REINFORCED CONCRETE BOX CULVERT</v>
          </cell>
          <cell r="E1618" t="str">
            <v>LNFT</v>
          </cell>
        </row>
        <row r="1619">
          <cell r="A1619" t="str">
            <v>60220-4000</v>
          </cell>
          <cell r="B1619" t="str">
            <v>3600mm span, 2100mm rise precast reinforced concrete box culvert</v>
          </cell>
          <cell r="C1619" t="str">
            <v>m</v>
          </cell>
          <cell r="D1619" t="str">
            <v>12 FEET SPAN, 7 FEET RISE PRECAST REINFORCED CONCRETE BOX CULVERT</v>
          </cell>
          <cell r="E1619" t="str">
            <v>LNFT</v>
          </cell>
        </row>
        <row r="1620">
          <cell r="A1620" t="str">
            <v>60220-4050</v>
          </cell>
          <cell r="B1620" t="str">
            <v>3600mm span, 2400mm rise precast reinforced concrete box culvert</v>
          </cell>
          <cell r="C1620" t="str">
            <v>m</v>
          </cell>
          <cell r="D1620" t="str">
            <v>12 FEET SPAN, 8 FEET RISE PRECAST REINFORCED CONCRETE BOX CULVERT</v>
          </cell>
          <cell r="E1620" t="str">
            <v>LNFT</v>
          </cell>
        </row>
        <row r="1621">
          <cell r="A1621" t="str">
            <v>60220-4100</v>
          </cell>
          <cell r="B1621" t="str">
            <v>3600mm span, 2700mm rise precast reinforced concrete box culvert</v>
          </cell>
          <cell r="C1621" t="str">
            <v>m</v>
          </cell>
          <cell r="D1621" t="str">
            <v>12 FEET SPAN, 9 FEET RISE PRECAST REINFORCED CONCRETE BOX CULVERT</v>
          </cell>
          <cell r="E1621" t="str">
            <v>LNFT</v>
          </cell>
        </row>
        <row r="1622">
          <cell r="A1622" t="str">
            <v>60220-4150</v>
          </cell>
          <cell r="B1622" t="str">
            <v>3600mm span, 3000mm rise precast reinforced concrete box culvert</v>
          </cell>
          <cell r="C1622" t="str">
            <v>m</v>
          </cell>
          <cell r="D1622" t="str">
            <v>12 FEET SPAN, 10 FEET RISE PRECAST REINFORCED CONCRETE BOX CULVERT</v>
          </cell>
          <cell r="E1622" t="str">
            <v>LNFT</v>
          </cell>
        </row>
        <row r="1623">
          <cell r="A1623" t="str">
            <v>60220-4200</v>
          </cell>
          <cell r="B1623" t="str">
            <v>3600mm span, 3300mm rise precast reinforced concrete box culvert</v>
          </cell>
          <cell r="C1623" t="str">
            <v>m</v>
          </cell>
          <cell r="D1623" t="str">
            <v>12 FEET SPAN, 11 FEET RISE PRECAST REINFORCED CONCRETE BOX CULVERT</v>
          </cell>
          <cell r="E1623" t="str">
            <v>LNFT</v>
          </cell>
        </row>
        <row r="1624">
          <cell r="A1624" t="str">
            <v>60220-4250</v>
          </cell>
          <cell r="B1624" t="str">
            <v>3600mm span, 3600mm rise precast reinforced concrete box culvert</v>
          </cell>
          <cell r="C1624" t="str">
            <v>m</v>
          </cell>
          <cell r="D1624" t="str">
            <v>12 FEET SPAN, 12 FEET RISE PRECAST REINFORCED CONCRETE BOX CULVERT</v>
          </cell>
          <cell r="E1624" t="str">
            <v>LNFT</v>
          </cell>
        </row>
        <row r="1625">
          <cell r="A1625" t="str">
            <v>60220-4300</v>
          </cell>
          <cell r="B1625" t="str">
            <v>3600mm span, 4200mm rise precast reinforced concrete box culvert</v>
          </cell>
          <cell r="C1625" t="str">
            <v>m</v>
          </cell>
          <cell r="D1625" t="str">
            <v>12 FEET SPAN, 14 FEET RISE PRECAST REINFORCED CONCRETE BOX CULVERT</v>
          </cell>
          <cell r="E1625" t="str">
            <v>LNFT</v>
          </cell>
        </row>
        <row r="1626">
          <cell r="A1626" t="str">
            <v>60220-4350</v>
          </cell>
          <cell r="B1626" t="str">
            <v>4200mm span, 1800mm rise precast reinforced concrete box culvert</v>
          </cell>
          <cell r="C1626" t="str">
            <v>m</v>
          </cell>
          <cell r="D1626" t="str">
            <v>14 FEET SPAN, 6 FEET RISE PRECAST REINFORCED CONCRETE BOX CULVERT</v>
          </cell>
          <cell r="E1626" t="str">
            <v>LNFT</v>
          </cell>
        </row>
        <row r="1627">
          <cell r="A1627" t="str">
            <v>60220-4400</v>
          </cell>
          <cell r="B1627" t="str">
            <v>4200mm span, 2100mm rise precast reinforced concrete box culvert</v>
          </cell>
          <cell r="C1627" t="str">
            <v>m</v>
          </cell>
          <cell r="D1627" t="str">
            <v>14 FEET SPAN, 7 FEET RISE PRECAST REINFORCED CONCRETE BOX CULVERT</v>
          </cell>
          <cell r="E1627" t="str">
            <v>LNFT</v>
          </cell>
        </row>
        <row r="1628">
          <cell r="A1628" t="str">
            <v>60220-4450</v>
          </cell>
          <cell r="B1628" t="str">
            <v>4200mm span, 2400mm rise precast reinforced concrete box culvert</v>
          </cell>
          <cell r="C1628" t="str">
            <v>m</v>
          </cell>
          <cell r="D1628" t="str">
            <v>14 FEET SPAN, 8 FEET RISE PRECAST REINFORCED CONCRETE BOX CULVERT</v>
          </cell>
          <cell r="E1628" t="str">
            <v>LNFT</v>
          </cell>
        </row>
        <row r="1629">
          <cell r="A1629" t="str">
            <v>60220-4500</v>
          </cell>
          <cell r="B1629" t="str">
            <v>4200mm span, 2700mm rise precast reinforced concrete box culvert</v>
          </cell>
          <cell r="C1629" t="str">
            <v>m</v>
          </cell>
          <cell r="D1629" t="str">
            <v>14 FEET SPAN, 9 FEET RISE PRECAST REINFORCED CONCRETE BOX CULVERT</v>
          </cell>
          <cell r="E1629" t="str">
            <v>LNFT</v>
          </cell>
        </row>
        <row r="1630">
          <cell r="A1630" t="str">
            <v>60220-4550</v>
          </cell>
          <cell r="B1630" t="str">
            <v>4200mm span, 3000mm rise precast reinforced concrete box culvert</v>
          </cell>
          <cell r="C1630" t="str">
            <v>m</v>
          </cell>
          <cell r="D1630" t="str">
            <v>14 FEET SPAN, 10 FEET RISE PRECAST REINFORCED CONCRETE BOX CULVERT</v>
          </cell>
          <cell r="E1630" t="str">
            <v>LNFT</v>
          </cell>
        </row>
        <row r="1631">
          <cell r="A1631" t="str">
            <v>60220-4600</v>
          </cell>
          <cell r="B1631" t="str">
            <v>4200mm span, 3300mm rise precast reinforced concrete box culvert</v>
          </cell>
          <cell r="C1631" t="str">
            <v>m</v>
          </cell>
          <cell r="D1631" t="str">
            <v>14 FEET SPAN, 11 FEET RISE PRECAST REINFORCED CONCRETE BOX CULVERT</v>
          </cell>
          <cell r="E1631" t="str">
            <v>LNFT</v>
          </cell>
        </row>
        <row r="1632">
          <cell r="A1632" t="str">
            <v>60220-4650</v>
          </cell>
          <cell r="B1632" t="str">
            <v>4200mm span, 3600mm rise precast reinforced concrete box culvert</v>
          </cell>
          <cell r="C1632" t="str">
            <v>m</v>
          </cell>
          <cell r="D1632" t="str">
            <v>14 FEET SPAN, 12 FEET RISE PRECAST REINFORCED CONCRETE BOX CULVERT</v>
          </cell>
          <cell r="E1632" t="str">
            <v>LNFT</v>
          </cell>
        </row>
        <row r="1633">
          <cell r="A1633" t="str">
            <v>60220-4700</v>
          </cell>
          <cell r="B1633" t="str">
            <v>4200mm span, 4200mm rise precast reinforced concrete box culvert</v>
          </cell>
          <cell r="C1633" t="str">
            <v>m</v>
          </cell>
          <cell r="D1633" t="str">
            <v>14 FEET SPAN, 14 FEET RISE PRECAST REINFORCED CONCRETE BOX CULVERT</v>
          </cell>
          <cell r="E1633" t="str">
            <v>LNFT</v>
          </cell>
        </row>
        <row r="1634">
          <cell r="A1634" t="str">
            <v>60220-4750</v>
          </cell>
          <cell r="B1634" t="str">
            <v>4200mm span, 4800mm rise precast reinforced concrete box culvert</v>
          </cell>
          <cell r="C1634" t="str">
            <v>m</v>
          </cell>
          <cell r="D1634" t="str">
            <v>14 FEET SPAN, 16 FEET RISE PRECAST REINFORCED CONCRETE BOX CULVERT</v>
          </cell>
          <cell r="E1634" t="str">
            <v>LNFT</v>
          </cell>
        </row>
        <row r="1635">
          <cell r="A1635" t="str">
            <v>60220-4755</v>
          </cell>
          <cell r="B1635" t="str">
            <v>4500mm span, 2400mm rise precast reinforced concrete box culvert</v>
          </cell>
          <cell r="C1635" t="str">
            <v>m</v>
          </cell>
          <cell r="D1635" t="str">
            <v>15 FEET SPAN, 8 FEET RISE PRECAST REINFORCED CONCRETE BOX CULVERT</v>
          </cell>
          <cell r="E1635" t="str">
            <v>LNFT</v>
          </cell>
        </row>
        <row r="1636">
          <cell r="A1636" t="str">
            <v>60220-4760</v>
          </cell>
          <cell r="B1636" t="str">
            <v>4800mm span, 2400mm rise precast reinforced concrete box culvert</v>
          </cell>
          <cell r="C1636" t="str">
            <v>m</v>
          </cell>
          <cell r="D1636" t="str">
            <v>16 FEET SPAN, 8 FEET RISE PRECAST REINFORCED CONCRETE BOX CULVERT</v>
          </cell>
          <cell r="E1636" t="str">
            <v>LNFT</v>
          </cell>
        </row>
        <row r="1637">
          <cell r="A1637" t="str">
            <v>60220-4780</v>
          </cell>
          <cell r="B1637" t="str">
            <v>5100mm span, 2400mm rise precast reinforced concrete box culvert</v>
          </cell>
          <cell r="C1637" t="str">
            <v>m</v>
          </cell>
          <cell r="D1637" t="str">
            <v>17 FEET SPAN, 8 FEET RISE PRECAST REINFORCED CONCRETE BOX CULVERT</v>
          </cell>
          <cell r="E1637" t="str">
            <v>LNFT</v>
          </cell>
        </row>
        <row r="1638">
          <cell r="A1638" t="str">
            <v>60220-4800</v>
          </cell>
          <cell r="B1638" t="str">
            <v>7200mm span, 2400mm rise precast reinforced concrete box culvert</v>
          </cell>
          <cell r="C1638" t="str">
            <v>m</v>
          </cell>
          <cell r="D1638" t="str">
            <v>24 FEET SPAN, 8 FEET RISE PRECAST REINFORCED CONCRETE BOX CULVERT</v>
          </cell>
          <cell r="E1638" t="str">
            <v>LNFT</v>
          </cell>
        </row>
        <row r="1639">
          <cell r="A1639" t="str">
            <v>60220-4850</v>
          </cell>
          <cell r="B1639" t="str">
            <v>9200mm span, 2400mm rise precast reinforced concrete box culvert</v>
          </cell>
          <cell r="C1639" t="str">
            <v>m</v>
          </cell>
          <cell r="D1639" t="str">
            <v>30 FEET SPAN, 8 FEET RISE PRECAST REINFORCED CONCRETE BOX CULVERT</v>
          </cell>
          <cell r="E1639" t="str">
            <v>LNFT</v>
          </cell>
        </row>
        <row r="1640">
          <cell r="A1640" t="str">
            <v>60221-0100</v>
          </cell>
          <cell r="B1640" t="str">
            <v>900mm span, 900mm rise reinforced concrete box culvert, single barrel</v>
          </cell>
          <cell r="C1640" t="str">
            <v>m</v>
          </cell>
          <cell r="D1640" t="str">
            <v>3 FEET SPAN, 3 FEET RISE REINFORCED CONCRETE BOX CULVERT, SINGLE BARREL</v>
          </cell>
          <cell r="E1640" t="str">
            <v>LNFT</v>
          </cell>
        </row>
        <row r="1641">
          <cell r="A1641" t="str">
            <v>60221-0150</v>
          </cell>
          <cell r="B1641" t="str">
            <v>900mm span, 1200mm rise reinforced concrete box culvert, single barrel</v>
          </cell>
          <cell r="C1641" t="str">
            <v>m</v>
          </cell>
          <cell r="D1641" t="str">
            <v>3 FEET SPAN, 4 FEET RISE REINFORCED CONCRETE BOX CULVERT, SINGLE BARREL</v>
          </cell>
          <cell r="E1641" t="str">
            <v>LNFT</v>
          </cell>
        </row>
        <row r="1642">
          <cell r="A1642" t="str">
            <v>60221-0200</v>
          </cell>
          <cell r="B1642" t="str">
            <v>900mm span, 1500mm rise reinforced concrete box culvert, single barrel</v>
          </cell>
          <cell r="C1642" t="str">
            <v>m</v>
          </cell>
          <cell r="D1642" t="str">
            <v>3 FEET SPAN, 5 FEET RISE REINFORCED CONCRETE BOX CULVERT, SINGLE BARREL</v>
          </cell>
          <cell r="E1642" t="str">
            <v>LNFT</v>
          </cell>
        </row>
        <row r="1643">
          <cell r="A1643" t="str">
            <v>60221-0250</v>
          </cell>
          <cell r="B1643" t="str">
            <v>900mm span, 1800mm rise reinforced concrete box culvert, single barrel</v>
          </cell>
          <cell r="C1643" t="str">
            <v>m</v>
          </cell>
          <cell r="D1643" t="str">
            <v>3 FEET SPAN, 6 FEET RISE REINFORCED CONCRETE BOX CULVERT, SINGLE BARREL</v>
          </cell>
          <cell r="E1643" t="str">
            <v>LNFT</v>
          </cell>
        </row>
        <row r="1644">
          <cell r="A1644" t="str">
            <v>60221-0300</v>
          </cell>
          <cell r="B1644" t="str">
            <v>1200mm span, 900mm rise reinforced concrete box culvert, single barrel</v>
          </cell>
          <cell r="C1644" t="str">
            <v>m</v>
          </cell>
          <cell r="D1644" t="str">
            <v>4 FEET SPAN, 3 FEET RISE REINFORCED CONCRETE BOX CULVERT, SINGLE BARREL</v>
          </cell>
          <cell r="E1644" t="str">
            <v>LNFT</v>
          </cell>
        </row>
        <row r="1645">
          <cell r="A1645" t="str">
            <v>60221-0350</v>
          </cell>
          <cell r="B1645" t="str">
            <v>1200mm span, 1200mm rise reinforced concrete box culvert, single barrel</v>
          </cell>
          <cell r="C1645" t="str">
            <v>m</v>
          </cell>
          <cell r="D1645" t="str">
            <v>4 FEET SPAN, 4 FEET RISE REINFORCED CONCRETE BOX CULVERT, SINGLE BARREL</v>
          </cell>
          <cell r="E1645" t="str">
            <v>LNFT</v>
          </cell>
        </row>
        <row r="1646">
          <cell r="A1646" t="str">
            <v>60221-0400</v>
          </cell>
          <cell r="B1646" t="str">
            <v>1200mm span, 1500mm rise reinforced concrete box culvert, single barrel</v>
          </cell>
          <cell r="C1646" t="str">
            <v>m</v>
          </cell>
          <cell r="D1646" t="str">
            <v>4 FEET SPAN, 5 FEET RISE REINFORCED CONCRETE BOX CULVERT, SINGLE BARREL</v>
          </cell>
          <cell r="E1646" t="str">
            <v>LNFT</v>
          </cell>
        </row>
        <row r="1647">
          <cell r="A1647" t="str">
            <v>60221-0450</v>
          </cell>
          <cell r="B1647" t="str">
            <v>1200mm span, 1800mm rise reinforced concrete box culvert, single barrel</v>
          </cell>
          <cell r="C1647" t="str">
            <v>m</v>
          </cell>
          <cell r="D1647" t="str">
            <v>4 FEET SPAN, 6 FEET RISE REINFORCED CONCRETE BOX CULVERT, SINGLE BARREL</v>
          </cell>
          <cell r="E1647" t="str">
            <v>LNFT</v>
          </cell>
        </row>
        <row r="1648">
          <cell r="A1648" t="str">
            <v>60221-0500</v>
          </cell>
          <cell r="B1648" t="str">
            <v>1200mm span, 2100mm rise reinforced concrete box culvert, single barrel</v>
          </cell>
          <cell r="C1648" t="str">
            <v>m</v>
          </cell>
          <cell r="D1648" t="str">
            <v>4 FEET SPAN, 7 FEET RISE REINFORCED CONCRETE BOX CULVERT, SINGLE BARREL</v>
          </cell>
          <cell r="E1648" t="str">
            <v>LNFT</v>
          </cell>
        </row>
        <row r="1649">
          <cell r="A1649" t="str">
            <v>60221-0550</v>
          </cell>
          <cell r="B1649" t="str">
            <v>1500mm span, 900mm rise reinforced concrete box culvert, single barrel</v>
          </cell>
          <cell r="C1649" t="str">
            <v>m</v>
          </cell>
          <cell r="D1649" t="str">
            <v>5 FEET SPAN, 3 FEET RISE REINFORCED CONCRETE BOX CULVERT, SINGLE BARREL</v>
          </cell>
          <cell r="E1649" t="str">
            <v>LNFT</v>
          </cell>
        </row>
        <row r="1650">
          <cell r="A1650" t="str">
            <v>60221-0600</v>
          </cell>
          <cell r="B1650" t="str">
            <v>1500mm span, 1200mm rise reinforced concrete box culvert, single barrel</v>
          </cell>
          <cell r="C1650" t="str">
            <v>m</v>
          </cell>
          <cell r="D1650" t="str">
            <v>5 FEET SPAN, 4 FEET RISE REINFORCED CONCRETE BOX CULVERT, SINGLE BARREL</v>
          </cell>
          <cell r="E1650" t="str">
            <v>LNFT</v>
          </cell>
        </row>
        <row r="1651">
          <cell r="A1651" t="str">
            <v>60221-0650</v>
          </cell>
          <cell r="B1651" t="str">
            <v>1500mm span, 1500mm rise reinforced concrete box culvert, single barrel</v>
          </cell>
          <cell r="C1651" t="str">
            <v>m</v>
          </cell>
          <cell r="D1651" t="str">
            <v>5 FEET SPAN, 5 FEET RISE REINFORCED CONCRETE BOX CULVERT, SINGLE BARREL</v>
          </cell>
          <cell r="E1651" t="str">
            <v>LNFT</v>
          </cell>
        </row>
        <row r="1652">
          <cell r="A1652" t="str">
            <v>60221-0700</v>
          </cell>
          <cell r="B1652" t="str">
            <v>1500mm span, 1800mm rise reinforced concrete box culvert, single barrel</v>
          </cell>
          <cell r="C1652" t="str">
            <v>m</v>
          </cell>
          <cell r="D1652" t="str">
            <v>5 FEET SPAN, 6 FEET RISE REINFORCED CONCRETE BOX CULVERT, SINGLE BARREL</v>
          </cell>
          <cell r="E1652" t="str">
            <v>LNFT</v>
          </cell>
        </row>
        <row r="1653">
          <cell r="A1653" t="str">
            <v>60221-0750</v>
          </cell>
          <cell r="B1653" t="str">
            <v>1500mm span, 2100mm rise reinforced concrete box culvert, single barrel</v>
          </cell>
          <cell r="C1653" t="str">
            <v>m</v>
          </cell>
          <cell r="D1653" t="str">
            <v>5 FEET SPAN, 7 FEET RISE REINFORCED CONCRETE BOX CULVERT, SINGLE BARREL</v>
          </cell>
          <cell r="E1653" t="str">
            <v>LNFT</v>
          </cell>
        </row>
        <row r="1654">
          <cell r="A1654" t="str">
            <v>60221-0800</v>
          </cell>
          <cell r="B1654" t="str">
            <v>1500mm span, 2400mm rise reinforced concrete box culvert, single barrel</v>
          </cell>
          <cell r="C1654" t="str">
            <v>m</v>
          </cell>
          <cell r="D1654" t="str">
            <v>5 FEET SPAN, 8 FEET RISE REINFORCED CONCRETE BOX CULVERT, SINGLE BARREL</v>
          </cell>
          <cell r="E1654" t="str">
            <v>LNFT</v>
          </cell>
        </row>
        <row r="1655">
          <cell r="A1655" t="str">
            <v>60221-0850</v>
          </cell>
          <cell r="B1655" t="str">
            <v>1500mm span, 2700mm rise reinforced concrete box culvert, single barrel</v>
          </cell>
          <cell r="C1655" t="str">
            <v>m</v>
          </cell>
          <cell r="D1655" t="str">
            <v>5 FEET SPAN, 9 FEET RISE REINFORCED CONCRETE BOX CULVERT, SINGLE BARREL</v>
          </cell>
          <cell r="E1655" t="str">
            <v>LNFT</v>
          </cell>
        </row>
        <row r="1656">
          <cell r="A1656" t="str">
            <v>60221-0900</v>
          </cell>
          <cell r="B1656" t="str">
            <v>1500mm span, 3000mm rise reinforced concrete box culvert, single barrel</v>
          </cell>
          <cell r="C1656" t="str">
            <v>m</v>
          </cell>
          <cell r="D1656" t="str">
            <v>5 FEET SPAN, 10 FEET RISE REINFORCED CONCRETE BOX CULVERT, SINGLE BARREL</v>
          </cell>
          <cell r="E1656" t="str">
            <v>LNFT</v>
          </cell>
        </row>
        <row r="1657">
          <cell r="A1657" t="str">
            <v>60221-0950</v>
          </cell>
          <cell r="B1657" t="str">
            <v>1500mm span, 3300mm rise reinforced concrete box culvert, single barrel</v>
          </cell>
          <cell r="C1657" t="str">
            <v>m</v>
          </cell>
          <cell r="D1657" t="str">
            <v>5 FEET SPAN, 11 FEET RISE REINFORCED CONCRETE BOX CULVERT, SINGLE BARREL</v>
          </cell>
          <cell r="E1657" t="str">
            <v>LNFT</v>
          </cell>
        </row>
        <row r="1658">
          <cell r="A1658" t="str">
            <v>60221-1000</v>
          </cell>
          <cell r="B1658" t="str">
            <v>1500mm span, 3600mm rise reinforced concrete box culvert, single barrel</v>
          </cell>
          <cell r="C1658" t="str">
            <v>m</v>
          </cell>
          <cell r="D1658" t="str">
            <v>5 FEET SPAN, 12 FEET RISE REINFORCED CONCRETE BOX CULVERT, SINGLE BARREL</v>
          </cell>
          <cell r="E1658" t="str">
            <v>LNFT</v>
          </cell>
        </row>
        <row r="1659">
          <cell r="A1659" t="str">
            <v>60221-1050</v>
          </cell>
          <cell r="B1659" t="str">
            <v>1500mm span, 4200mm rise reinforced concrete box culvert, single barrel</v>
          </cell>
          <cell r="C1659" t="str">
            <v>m</v>
          </cell>
          <cell r="D1659" t="str">
            <v>5 FEET SPAN, 14 FEET RISE REINFORCED CONCRETE BOX CULVERT, SINGLE BARREL</v>
          </cell>
          <cell r="E1659" t="str">
            <v>LNFT</v>
          </cell>
        </row>
        <row r="1660">
          <cell r="A1660" t="str">
            <v>60221-1100</v>
          </cell>
          <cell r="B1660" t="str">
            <v>1500mm span, 4800mm rise reinforced concrete box culvert, single barrel</v>
          </cell>
          <cell r="C1660" t="str">
            <v>m</v>
          </cell>
          <cell r="D1660" t="str">
            <v>5 FEET SPAN, 16 FEET RISE REINFORCED CONCRETE BOX CULVERT, SINGLE BARREL</v>
          </cell>
          <cell r="E1660" t="str">
            <v>LNFT</v>
          </cell>
        </row>
        <row r="1661">
          <cell r="A1661" t="str">
            <v>60221-1150</v>
          </cell>
          <cell r="B1661" t="str">
            <v>1800mm span, 900mm rise reinforced concrete box culvert, single barrel</v>
          </cell>
          <cell r="C1661" t="str">
            <v>m</v>
          </cell>
          <cell r="D1661" t="str">
            <v>6 FEET SPAN, 3 FEET RISE REINFORCED CONCRETE BOX CULVERT, SINGLE BARREL</v>
          </cell>
          <cell r="E1661" t="str">
            <v>LNFT</v>
          </cell>
        </row>
        <row r="1662">
          <cell r="A1662" t="str">
            <v>60221-1200</v>
          </cell>
          <cell r="B1662" t="str">
            <v>1800mm span, 1200mm rise reinforced concrete box culvert, single barrel</v>
          </cell>
          <cell r="C1662" t="str">
            <v>m</v>
          </cell>
          <cell r="D1662" t="str">
            <v>6 FEET SPAN, 4 FEET RISE REINFORCED CONCRETE BOX CULVERT, SINGLE BARREL</v>
          </cell>
          <cell r="E1662" t="str">
            <v>LNFT</v>
          </cell>
        </row>
        <row r="1663">
          <cell r="A1663" t="str">
            <v>60221-1250</v>
          </cell>
          <cell r="B1663" t="str">
            <v>1800mm span, 1500mm rise reinforced concrete box culvert, single barrel</v>
          </cell>
          <cell r="C1663" t="str">
            <v>m</v>
          </cell>
          <cell r="D1663" t="str">
            <v>6 FEET SPAN, 5 FEET RISE REINFORCED CONCRETE BOX CULVERT, SINGLE BARREL</v>
          </cell>
          <cell r="E1663" t="str">
            <v>LNFT</v>
          </cell>
        </row>
        <row r="1664">
          <cell r="A1664" t="str">
            <v>60221-1300</v>
          </cell>
          <cell r="B1664" t="str">
            <v>1800mm span, 1800mm rise reinforced concrete box culvert, single barrel</v>
          </cell>
          <cell r="C1664" t="str">
            <v>m</v>
          </cell>
          <cell r="D1664" t="str">
            <v>6 FEET SPAN, 6 FEET RISE REINFORCED CONCRETE BOX CULVERT, SINGLE BARREL</v>
          </cell>
          <cell r="E1664" t="str">
            <v>LNFT</v>
          </cell>
        </row>
        <row r="1665">
          <cell r="A1665" t="str">
            <v>60221-1350</v>
          </cell>
          <cell r="B1665" t="str">
            <v>1800mm span, 2100mm rise reinforced concrete box culvert, single barrel</v>
          </cell>
          <cell r="C1665" t="str">
            <v>m</v>
          </cell>
          <cell r="D1665" t="str">
            <v>6 FEET SPAN, 7 FEET RISE REINFORCED CONCRETE BOX CULVERT, SINGLE BARREL</v>
          </cell>
          <cell r="E1665" t="str">
            <v>LNFT</v>
          </cell>
        </row>
        <row r="1666">
          <cell r="A1666" t="str">
            <v>60221-1400</v>
          </cell>
          <cell r="B1666" t="str">
            <v>1800mm span, 2400mm rise reinforced concrete box culvert, single barrel</v>
          </cell>
          <cell r="C1666" t="str">
            <v>m</v>
          </cell>
          <cell r="D1666" t="str">
            <v>6 FEET SPAN, 8 FEET RISE REINFORCED CONCRETE BOX CULVERT, SINGLE BARREL</v>
          </cell>
          <cell r="E1666" t="str">
            <v>LNFT</v>
          </cell>
        </row>
        <row r="1667">
          <cell r="A1667" t="str">
            <v>60221-1450</v>
          </cell>
          <cell r="B1667" t="str">
            <v>1800mm span, 2700mm rise reinforced concrete box culvert, single barrel</v>
          </cell>
          <cell r="C1667" t="str">
            <v>m</v>
          </cell>
          <cell r="D1667" t="str">
            <v>6 FEET SPAN, 9 FEET RISE REINFORCED CONCRETE BOX CULVERT, SINGLE BARREL</v>
          </cell>
          <cell r="E1667" t="str">
            <v>LNFT</v>
          </cell>
        </row>
        <row r="1668">
          <cell r="A1668" t="str">
            <v>60221-1500</v>
          </cell>
          <cell r="B1668" t="str">
            <v>1800mm span, 3000mm rise reinforced concrete box culvert, single barrel</v>
          </cell>
          <cell r="C1668" t="str">
            <v>m</v>
          </cell>
          <cell r="D1668" t="str">
            <v>6 FEET SPAN, 10 FEET RISE REINFORCED CONCRETE BOX CULVERT, SINGLE BARREL</v>
          </cell>
          <cell r="E1668" t="str">
            <v>LNFT</v>
          </cell>
        </row>
        <row r="1669">
          <cell r="A1669" t="str">
            <v>60221-1550</v>
          </cell>
          <cell r="B1669" t="str">
            <v>1800mm span, 3300mm rise reinforced concrete box culvert, single barrel</v>
          </cell>
          <cell r="C1669" t="str">
            <v>m</v>
          </cell>
          <cell r="D1669" t="str">
            <v>6 FEET SPAN, 11 FEET RISE REINFORCED CONCRETE BOX CULVERT, SINGLE BARREL</v>
          </cell>
          <cell r="E1669" t="str">
            <v>LNFT</v>
          </cell>
        </row>
        <row r="1670">
          <cell r="A1670" t="str">
            <v>60221-1600</v>
          </cell>
          <cell r="B1670" t="str">
            <v>1800mm span, 3600mm rise reinforced concrete box culvert, single barrel</v>
          </cell>
          <cell r="C1670" t="str">
            <v>m</v>
          </cell>
          <cell r="D1670" t="str">
            <v>6 FEET SPAN, 12 FEET RISE REINFORCED CONCRETE BOX CULVERT, SINGLE BARREL</v>
          </cell>
          <cell r="E1670" t="str">
            <v>LNFT</v>
          </cell>
        </row>
        <row r="1671">
          <cell r="A1671" t="str">
            <v>60221-1650</v>
          </cell>
          <cell r="B1671" t="str">
            <v>1800mm span, 4200mm rise reinforced concrete box culvert, single barrel</v>
          </cell>
          <cell r="C1671" t="str">
            <v>m</v>
          </cell>
          <cell r="D1671" t="str">
            <v>6 FEET SPAN, 14 FEET RISE REINFORCED CONCRETE BOX CULVERT, SINGLE BARREL</v>
          </cell>
          <cell r="E1671" t="str">
            <v>LNFT</v>
          </cell>
        </row>
        <row r="1672">
          <cell r="A1672" t="str">
            <v>60221-1700</v>
          </cell>
          <cell r="B1672" t="str">
            <v>1800mm span, 4800mm rise reinforced concrete box culvert, single barrel</v>
          </cell>
          <cell r="C1672" t="str">
            <v>m</v>
          </cell>
          <cell r="D1672" t="str">
            <v>6 FEET SPAN, 16 FEET RISE REINFORCED CONCRETE BOX CULVERT, SINGLE BARREL</v>
          </cell>
          <cell r="E1672" t="str">
            <v>LNFT</v>
          </cell>
        </row>
        <row r="1673">
          <cell r="A1673" t="str">
            <v>60221-1750</v>
          </cell>
          <cell r="B1673" t="str">
            <v>2400mm span, 900mm rise reinforced concrete box culvert, single barrel</v>
          </cell>
          <cell r="C1673" t="str">
            <v>m</v>
          </cell>
          <cell r="D1673" t="str">
            <v>8 FEET SPAN, 3 FEET RISE REINFORCED CONCRETE BOX CULVERT, SINGLE BARREL</v>
          </cell>
          <cell r="E1673" t="str">
            <v>LNFT</v>
          </cell>
        </row>
        <row r="1674">
          <cell r="A1674" t="str">
            <v>60221-1800</v>
          </cell>
          <cell r="B1674" t="str">
            <v>2400mm span, 1200mm rise reinforced concrete box culvert, single barrel</v>
          </cell>
          <cell r="C1674" t="str">
            <v>m</v>
          </cell>
          <cell r="D1674" t="str">
            <v>8 FEET SPAN, 4 FEET RISE REINFORCED CONCRETE BOX CULVERT, SINGLE BARREL</v>
          </cell>
          <cell r="E1674" t="str">
            <v>LNFT</v>
          </cell>
        </row>
        <row r="1675">
          <cell r="A1675" t="str">
            <v>60221-1850</v>
          </cell>
          <cell r="B1675" t="str">
            <v>2400mm span, 1500mm rise reinforced concrete box culvert, single barrel</v>
          </cell>
          <cell r="C1675" t="str">
            <v>m</v>
          </cell>
          <cell r="D1675" t="str">
            <v>8 FEET SPAN, 5 FEET RISE REINFORCED CONCRETE BOX CULVERT, SINGLE BARREL</v>
          </cell>
          <cell r="E1675" t="str">
            <v>LNFT</v>
          </cell>
        </row>
        <row r="1676">
          <cell r="A1676" t="str">
            <v>60221-1900</v>
          </cell>
          <cell r="B1676" t="str">
            <v>2400mm span, 1800mm rise reinforced concrete box culvert, single barrel</v>
          </cell>
          <cell r="C1676" t="str">
            <v>m</v>
          </cell>
          <cell r="D1676" t="str">
            <v>8 FEET SPAN, 6 FEET RISE REINFORCED CONCRETE BOX CULVERT, SINGLE BARREL</v>
          </cell>
          <cell r="E1676" t="str">
            <v>LNFT</v>
          </cell>
        </row>
        <row r="1677">
          <cell r="A1677" t="str">
            <v>60221-1950</v>
          </cell>
          <cell r="B1677" t="str">
            <v>2400mm span, 2100mm rise reinforced concrete box culvert, single barrel</v>
          </cell>
          <cell r="C1677" t="str">
            <v>m</v>
          </cell>
          <cell r="D1677" t="str">
            <v>8 FEET SPAN, 7 FEET RISE REINFORCED CONCRETE BOX CULVERT, SINGLE BARREL</v>
          </cell>
          <cell r="E1677" t="str">
            <v>LNFT</v>
          </cell>
        </row>
        <row r="1678">
          <cell r="A1678" t="str">
            <v>60221-2000</v>
          </cell>
          <cell r="B1678" t="str">
            <v>2400mm span, 2400mm rise reinforced concrete box culvert, single barrel</v>
          </cell>
          <cell r="C1678" t="str">
            <v>m</v>
          </cell>
          <cell r="D1678" t="str">
            <v>8 FEET SPAN, 8 FEET RISE REINFORCED CONCRETE BOX CULVERT, SINGLE BARREL</v>
          </cell>
          <cell r="E1678" t="str">
            <v>LNFT</v>
          </cell>
        </row>
        <row r="1679">
          <cell r="A1679" t="str">
            <v>60221-2050</v>
          </cell>
          <cell r="B1679" t="str">
            <v>2400mm span, 2700mm rise reinforced concrete box culvert, single barrel</v>
          </cell>
          <cell r="C1679" t="str">
            <v>m</v>
          </cell>
          <cell r="D1679" t="str">
            <v>8 FEET SPAN, 9 FEET RISE REINFORCED CONCRETE BOX CULVERT, SINGLE BARREL</v>
          </cell>
          <cell r="E1679" t="str">
            <v>LNFT</v>
          </cell>
        </row>
        <row r="1680">
          <cell r="A1680" t="str">
            <v>60221-2100</v>
          </cell>
          <cell r="B1680" t="str">
            <v>2400mm span, 3000mm rise reinforced concrete box culvert, single barrel</v>
          </cell>
          <cell r="C1680" t="str">
            <v>m</v>
          </cell>
          <cell r="D1680" t="str">
            <v>8 FEET SPAN, 10 FEET RISE REINFORCED CONCRETE BOX CULVERT, SINGLE BARREL</v>
          </cell>
          <cell r="E1680" t="str">
            <v>LNFT</v>
          </cell>
        </row>
        <row r="1681">
          <cell r="A1681" t="str">
            <v>60221-2150</v>
          </cell>
          <cell r="B1681" t="str">
            <v>2400mm span, 3300mm rise reinforced concrete box culvert, single barrel</v>
          </cell>
          <cell r="C1681" t="str">
            <v>m</v>
          </cell>
          <cell r="D1681" t="str">
            <v>8 FEET SPAN, 11 FEET RISE REINFORCED CONCRETE BOX CULVERT, SINGLE BARREL</v>
          </cell>
          <cell r="E1681" t="str">
            <v>LNFT</v>
          </cell>
        </row>
        <row r="1682">
          <cell r="A1682" t="str">
            <v>60221-2200</v>
          </cell>
          <cell r="B1682" t="str">
            <v>2400mm span, 3600mm rise reinforced concrete box culvert, single barrel</v>
          </cell>
          <cell r="C1682" t="str">
            <v>m</v>
          </cell>
          <cell r="D1682" t="str">
            <v>8 FEET SPAN, 12 FEET RISE REINFORCED CONCRETE BOX CULVERT, SINGLE BARREL</v>
          </cell>
          <cell r="E1682" t="str">
            <v>LNFT</v>
          </cell>
        </row>
        <row r="1683">
          <cell r="A1683" t="str">
            <v>60221-2250</v>
          </cell>
          <cell r="B1683" t="str">
            <v>2400mm span, 4200mm rise reinforced concrete box culvert, single barrel</v>
          </cell>
          <cell r="C1683" t="str">
            <v>m</v>
          </cell>
          <cell r="D1683" t="str">
            <v>8 FEET SPAN, 14 FEET RISE REINFORCED CONCRETE BOX CULVERT, SINGLE BARREL</v>
          </cell>
          <cell r="E1683" t="str">
            <v>LNFT</v>
          </cell>
        </row>
        <row r="1684">
          <cell r="A1684" t="str">
            <v>60221-2300</v>
          </cell>
          <cell r="B1684" t="str">
            <v>2700mm span, 900mm rise reinforced concrete box culvert, single barrel</v>
          </cell>
          <cell r="C1684" t="str">
            <v>m</v>
          </cell>
          <cell r="D1684" t="str">
            <v>9 FEET SPAN, 3 FEET RISE REINFORCED CONCRETE BOX CULVERT, SINGLE BARREL</v>
          </cell>
          <cell r="E1684" t="str">
            <v>LNFT</v>
          </cell>
        </row>
        <row r="1685">
          <cell r="A1685" t="str">
            <v>60221-2350</v>
          </cell>
          <cell r="B1685" t="str">
            <v>2700mm span, 1200mm rise reinforced concrete box culvert, single barrel</v>
          </cell>
          <cell r="C1685" t="str">
            <v>m</v>
          </cell>
          <cell r="D1685" t="str">
            <v>9 FEET SPAN, 4 FEET RISE REINFORCED CONCRETE BOX CULVERT, SINGLE BARREL</v>
          </cell>
          <cell r="E1685" t="str">
            <v>LNFT</v>
          </cell>
        </row>
        <row r="1686">
          <cell r="A1686" t="str">
            <v>60221-2400</v>
          </cell>
          <cell r="B1686" t="str">
            <v>2700mm span, 1500mm rise reinforced concrete box culvert, single barrel</v>
          </cell>
          <cell r="C1686" t="str">
            <v>m</v>
          </cell>
          <cell r="D1686" t="str">
            <v>9 FEET SPAN, 5 FEET RISE REINFORCED CONCRETE BOX CULVERT, SINGLE BARREL</v>
          </cell>
          <cell r="E1686" t="str">
            <v>LNFT</v>
          </cell>
        </row>
        <row r="1687">
          <cell r="A1687" t="str">
            <v>60221-2450</v>
          </cell>
          <cell r="B1687" t="str">
            <v>2700mm span, 1800mm rise reinforced concrete box culvert, single barrel</v>
          </cell>
          <cell r="C1687" t="str">
            <v>m</v>
          </cell>
          <cell r="D1687" t="str">
            <v>9 FEET SPAN, 6 FEET RISE REINFORCED CONCRETE BOX CULVERT, SINGLE BARREL</v>
          </cell>
          <cell r="E1687" t="str">
            <v>LNFT</v>
          </cell>
        </row>
        <row r="1688">
          <cell r="A1688" t="str">
            <v>60221-2500</v>
          </cell>
          <cell r="B1688" t="str">
            <v>2700mm span, 2100mm rise reinforced concrete box culvert, single barrel</v>
          </cell>
          <cell r="C1688" t="str">
            <v>m</v>
          </cell>
          <cell r="D1688" t="str">
            <v>9 FEET SPAN, 7 FEET RISE REINFORCED CONCRETE BOX CULVERT, SINGLE BARREL</v>
          </cell>
          <cell r="E1688" t="str">
            <v>LNFT</v>
          </cell>
        </row>
        <row r="1689">
          <cell r="A1689" t="str">
            <v>60221-2550</v>
          </cell>
          <cell r="B1689" t="str">
            <v>2700mm span, 2400mm rise reinforced concrete box culvert, single barrel</v>
          </cell>
          <cell r="C1689" t="str">
            <v>m</v>
          </cell>
          <cell r="D1689" t="str">
            <v>9 FEET SPAN, 8 FEET RISE REINFORCED CONCRETE BOX CULVERT, SINGLE BARREL</v>
          </cell>
          <cell r="E1689" t="str">
            <v>LNFT</v>
          </cell>
        </row>
        <row r="1690">
          <cell r="A1690" t="str">
            <v>60221-2600</v>
          </cell>
          <cell r="B1690" t="str">
            <v>2700mm span, 2700mm rise reinforced concrete box culvert, single barrel</v>
          </cell>
          <cell r="C1690" t="str">
            <v>m</v>
          </cell>
          <cell r="D1690" t="str">
            <v>9 FEET SPAN, 9 FEET RISE REINFORCED CONCRETE BOX CULVERT, SINGLE BARREL</v>
          </cell>
          <cell r="E1690" t="str">
            <v>LNFT</v>
          </cell>
        </row>
        <row r="1691">
          <cell r="A1691" t="str">
            <v>60221-2650</v>
          </cell>
          <cell r="B1691" t="str">
            <v>2700mm span, 3000mm rise reinforced concrete box culvert, single barrel</v>
          </cell>
          <cell r="C1691" t="str">
            <v>m</v>
          </cell>
          <cell r="D1691" t="str">
            <v>9 FEET SPAN, 10 FEET RISE REINFORCED CONCRETE BOX CULVERT, SINGLE BARREL</v>
          </cell>
          <cell r="E1691" t="str">
            <v>LNFT</v>
          </cell>
        </row>
        <row r="1692">
          <cell r="A1692" t="str">
            <v>60221-2700</v>
          </cell>
          <cell r="B1692" t="str">
            <v>2700mm span, 3300mm rise reinforced concrete box culvert, single barrel</v>
          </cell>
          <cell r="C1692" t="str">
            <v>m</v>
          </cell>
          <cell r="D1692" t="str">
            <v>9 FEET SPAN, 11 FEET RISE REINFORCED CONCRETE BOX CULVERT, SINGLE BARREL</v>
          </cell>
          <cell r="E1692" t="str">
            <v>LNFT</v>
          </cell>
        </row>
        <row r="1693">
          <cell r="A1693" t="str">
            <v>60221-2750</v>
          </cell>
          <cell r="B1693" t="str">
            <v>2700mm span, 3600mm rise reinforced concrete box culvert, single barrel</v>
          </cell>
          <cell r="C1693" t="str">
            <v>m</v>
          </cell>
          <cell r="D1693" t="str">
            <v>9 FEET SPAN, 12 FEET RISE REINFORCED CONCRETE BOX CULVERT, SINGLE BARREL</v>
          </cell>
          <cell r="E1693" t="str">
            <v>LNFT</v>
          </cell>
        </row>
        <row r="1694">
          <cell r="A1694" t="str">
            <v>60221-2800</v>
          </cell>
          <cell r="B1694" t="str">
            <v>2700mm span, 4200mm rise reinforced concrete box culvert, single barrel</v>
          </cell>
          <cell r="C1694" t="str">
            <v>m</v>
          </cell>
          <cell r="D1694" t="str">
            <v>9 FEET SPAN, 14 FEET RISE REINFORCED CONCRETE BOX CULVERT, SINGLE BARREL</v>
          </cell>
          <cell r="E1694" t="str">
            <v>LNFT</v>
          </cell>
        </row>
        <row r="1695">
          <cell r="A1695" t="str">
            <v>60221-2850</v>
          </cell>
          <cell r="B1695" t="str">
            <v>2700mm span, 4800mm rise reinforced concrete box culvert, single barrel</v>
          </cell>
          <cell r="C1695" t="str">
            <v>m</v>
          </cell>
          <cell r="D1695" t="str">
            <v>9 FEET SPAN, 16 FEET RISE REINFORCED CONCRETE BOX CULVERT, SINGLE BARREL</v>
          </cell>
          <cell r="E1695" t="str">
            <v>LNFT</v>
          </cell>
        </row>
        <row r="1696">
          <cell r="A1696" t="str">
            <v>60221-2900</v>
          </cell>
          <cell r="B1696" t="str">
            <v>3000mm span, 900mm rise reinforced concrete box culvert, single barrel</v>
          </cell>
          <cell r="C1696" t="str">
            <v>m</v>
          </cell>
          <cell r="D1696" t="str">
            <v>10 FEET SPAN, 3 FEET RISE REINFORCED CONCRETE BOX CULVERT, SINGLE BARREL</v>
          </cell>
          <cell r="E1696" t="str">
            <v>LNFT</v>
          </cell>
        </row>
        <row r="1697">
          <cell r="A1697" t="str">
            <v>60221-2950</v>
          </cell>
          <cell r="B1697" t="str">
            <v>3000mm span, 1200mm rise reinforced concrete box culvert, single barrel</v>
          </cell>
          <cell r="C1697" t="str">
            <v>m</v>
          </cell>
          <cell r="D1697" t="str">
            <v>10 FEET SPAN, 4 FEET RISE REINFORCED CONCRETE BOX CULVERT, SINGLE BARREL</v>
          </cell>
          <cell r="E1697" t="str">
            <v>LNFT</v>
          </cell>
        </row>
        <row r="1698">
          <cell r="A1698" t="str">
            <v>60221-3000</v>
          </cell>
          <cell r="B1698" t="str">
            <v>3000mm span, 1500mm rise reinforced concrete box culvert, single barrel</v>
          </cell>
          <cell r="C1698" t="str">
            <v>m</v>
          </cell>
          <cell r="D1698" t="str">
            <v>10 FEET SPAN, 5 FEET RISE REINFORCED CONCRETE BOX CULVERT, SINGLE BARREL</v>
          </cell>
          <cell r="E1698" t="str">
            <v>LNFT</v>
          </cell>
        </row>
        <row r="1699">
          <cell r="A1699" t="str">
            <v>60221-3050</v>
          </cell>
          <cell r="B1699" t="str">
            <v>3000mm span, 1800mm rise reinforced concrete box culvert, single barrel</v>
          </cell>
          <cell r="C1699" t="str">
            <v>m</v>
          </cell>
          <cell r="D1699" t="str">
            <v>10 FEET SPAN, 6 FEET RISE REINFORCED CONCRETE BOX CULVERT, SINGLE BARREL</v>
          </cell>
          <cell r="E1699" t="str">
            <v>LNFT</v>
          </cell>
        </row>
        <row r="1700">
          <cell r="A1700" t="str">
            <v>60221-3100</v>
          </cell>
          <cell r="B1700" t="str">
            <v>3000mm span, 2100mm rise reinforced concrete box culvert, single barrel</v>
          </cell>
          <cell r="C1700" t="str">
            <v>m</v>
          </cell>
          <cell r="D1700" t="str">
            <v>10 FEET SPAN, 7 FEET RISE REINFORCED CONCRETE BOX CULVERT, SINGLE BARREL</v>
          </cell>
          <cell r="E1700" t="str">
            <v>LNFT</v>
          </cell>
        </row>
        <row r="1701">
          <cell r="A1701" t="str">
            <v>60221-3150</v>
          </cell>
          <cell r="B1701" t="str">
            <v>3000mm span, 2400mm rise reinforced concrete box culvert, single barrel</v>
          </cell>
          <cell r="C1701" t="str">
            <v>m</v>
          </cell>
          <cell r="D1701" t="str">
            <v>10 FEET SPAN, 8 FEET RISE REINFORCED CONCRETE BOX CULVERT, SINGLE BARREL</v>
          </cell>
          <cell r="E1701" t="str">
            <v>LNFT</v>
          </cell>
        </row>
        <row r="1702">
          <cell r="A1702" t="str">
            <v>60221-3200</v>
          </cell>
          <cell r="B1702" t="str">
            <v>3000mm span, 2700mm rise reinforced concrete box culvert, single barrel</v>
          </cell>
          <cell r="C1702" t="str">
            <v>m</v>
          </cell>
          <cell r="D1702" t="str">
            <v>10 FEET SPAN, 9 FEET RISE REINFORCED CONCRETE BOX CULVERT, SINGLE BARREL</v>
          </cell>
          <cell r="E1702" t="str">
            <v>LNFT</v>
          </cell>
        </row>
        <row r="1703">
          <cell r="A1703" t="str">
            <v>60221-3250</v>
          </cell>
          <cell r="B1703" t="str">
            <v>3000mm span, 3000mm rise reinforced concrete box culvert, single barrel</v>
          </cell>
          <cell r="C1703" t="str">
            <v>m</v>
          </cell>
          <cell r="D1703" t="str">
            <v>10 FEET SPAN, 10 FEET RISE REINFORCED CONCRETE BOX CULVERT, SINGLE BARREL</v>
          </cell>
          <cell r="E1703" t="str">
            <v>LNFT</v>
          </cell>
        </row>
        <row r="1704">
          <cell r="A1704" t="str">
            <v>60221-3300</v>
          </cell>
          <cell r="B1704" t="str">
            <v>3000mm span, 3300mm rise reinforced concrete box culvert, single barrel</v>
          </cell>
          <cell r="C1704" t="str">
            <v>m</v>
          </cell>
          <cell r="D1704" t="str">
            <v>10 FEET SPAN, 11 FEET RISE REINFORCED CONCRETE BOX CULVERT, SINGLE BARREL</v>
          </cell>
          <cell r="E1704" t="str">
            <v>LNFT</v>
          </cell>
        </row>
        <row r="1705">
          <cell r="A1705" t="str">
            <v>60221-3350</v>
          </cell>
          <cell r="B1705" t="str">
            <v>3000mm span, 3600mm rise reinforced concrete box culvert, single barrel</v>
          </cell>
          <cell r="C1705" t="str">
            <v>m</v>
          </cell>
          <cell r="D1705" t="str">
            <v>10 FEET SPAN, 12 FEET RISE REINFORCED CONCRETE BOX CULVERT, SINGLE BARREL</v>
          </cell>
          <cell r="E1705" t="str">
            <v>LNFT</v>
          </cell>
        </row>
        <row r="1706">
          <cell r="A1706" t="str">
            <v>60221-3400</v>
          </cell>
          <cell r="B1706" t="str">
            <v>3000mm span, 4200mm rise reinforced concrete box culvert, single barrel</v>
          </cell>
          <cell r="C1706" t="str">
            <v>m</v>
          </cell>
          <cell r="D1706" t="str">
            <v>10 FEET SPAN, 14 FEET RISE REINFORCED CONCRETE BOX CULVERT, SINGLE BARREL</v>
          </cell>
          <cell r="E1706" t="str">
            <v>LNFT</v>
          </cell>
        </row>
        <row r="1707">
          <cell r="A1707" t="str">
            <v>60221-3450</v>
          </cell>
          <cell r="B1707" t="str">
            <v>3000mm span, 4800mm rise reinforced concrete box culvert, single barrel</v>
          </cell>
          <cell r="C1707" t="str">
            <v>m</v>
          </cell>
          <cell r="D1707" t="str">
            <v>10 FEET SPAN, 16 FEET RISE REINFORCED CONCRETE BOX CULVERT, SINGLE BARREL</v>
          </cell>
          <cell r="E1707" t="str">
            <v>LNFT</v>
          </cell>
        </row>
        <row r="1708">
          <cell r="A1708" t="str">
            <v>60221-3500</v>
          </cell>
          <cell r="B1708" t="str">
            <v>3300mm span, 1500mm rise reinforced concrete box culvert, single barrel</v>
          </cell>
          <cell r="C1708" t="str">
            <v>m</v>
          </cell>
          <cell r="D1708" t="str">
            <v>11 FEET SPAN, 5 FEET RISE REINFORCED CONCRETE BOX CULVERT, SINGLE BARREL</v>
          </cell>
          <cell r="E1708" t="str">
            <v>LNFT</v>
          </cell>
        </row>
        <row r="1709">
          <cell r="A1709" t="str">
            <v>60221-3550</v>
          </cell>
          <cell r="B1709" t="str">
            <v>3300mm span, 1800mm rise reinforced concrete box culvert, single barrel</v>
          </cell>
          <cell r="C1709" t="str">
            <v>m</v>
          </cell>
          <cell r="D1709" t="str">
            <v>11 FEET SPAN, 6 FEET RISE REINFORCED CONCRETE BOX CULVERT, SINGLE BARREL</v>
          </cell>
          <cell r="E1709" t="str">
            <v>LNFT</v>
          </cell>
        </row>
        <row r="1710">
          <cell r="A1710" t="str">
            <v>60221-3600</v>
          </cell>
          <cell r="B1710" t="str">
            <v>3300mm span, 2100mm rise reinforced concrete box culvert, single barrel</v>
          </cell>
          <cell r="C1710" t="str">
            <v>m</v>
          </cell>
          <cell r="D1710" t="str">
            <v>11 FEET SPAN, 7 FEET RISE REINFORCED CONCRETE BOX CULVERT, SINGLE BARREL</v>
          </cell>
          <cell r="E1710" t="str">
            <v>LNFT</v>
          </cell>
        </row>
        <row r="1711">
          <cell r="A1711" t="str">
            <v>60221-3650</v>
          </cell>
          <cell r="B1711" t="str">
            <v>3300mm span, 2400mm rise reinforced concrete box culvert, single barrel</v>
          </cell>
          <cell r="C1711" t="str">
            <v>m</v>
          </cell>
          <cell r="D1711" t="str">
            <v>11 FEET SPAN, 8 FEET RISE REINFORCED CONCRETE BOX CULVERT, SINGLE BARREL</v>
          </cell>
          <cell r="E1711" t="str">
            <v>LNFT</v>
          </cell>
        </row>
        <row r="1712">
          <cell r="A1712" t="str">
            <v>60221-3700</v>
          </cell>
          <cell r="B1712" t="str">
            <v>3300mm span, 2700mm rise reinforced concrete box culvert, single barrel</v>
          </cell>
          <cell r="C1712" t="str">
            <v>m</v>
          </cell>
          <cell r="D1712" t="str">
            <v>11 FEET SPAN, 9 FEET RISE REINFORCED CONCRETE BOX CULVERT, SINGLE BARREL</v>
          </cell>
          <cell r="E1712" t="str">
            <v>LNFT</v>
          </cell>
        </row>
        <row r="1713">
          <cell r="A1713" t="str">
            <v>60221-3750</v>
          </cell>
          <cell r="B1713" t="str">
            <v>3300mm span, 3000mm rise reinforced concrete box culvert, single barrel</v>
          </cell>
          <cell r="C1713" t="str">
            <v>m</v>
          </cell>
          <cell r="D1713" t="str">
            <v>11 FEET SPAN, 10 FEET RISE REINFORCED CONCRETE BOX CULVERT, SINGLE BARREL</v>
          </cell>
          <cell r="E1713" t="str">
            <v>LNFT</v>
          </cell>
        </row>
        <row r="1714">
          <cell r="A1714" t="str">
            <v>60221-3800</v>
          </cell>
          <cell r="B1714" t="str">
            <v>3300mm span, 3300mm rise reinforced concrete box culvert, single barrel</v>
          </cell>
          <cell r="C1714" t="str">
            <v>m</v>
          </cell>
          <cell r="D1714" t="str">
            <v>11 FEET SPAN, 11 FEET RISE REINFORCED CONCRETE BOX CULVERT, SINGLE BARREL</v>
          </cell>
          <cell r="E1714" t="str">
            <v>LNFT</v>
          </cell>
        </row>
        <row r="1715">
          <cell r="A1715" t="str">
            <v>60221-3850</v>
          </cell>
          <cell r="B1715" t="str">
            <v>3300mm span, 3600mm rise reinforced concrete box culvert, single barrel</v>
          </cell>
          <cell r="C1715" t="str">
            <v>m</v>
          </cell>
          <cell r="D1715" t="str">
            <v>11 FEET SPAN, 12 FEET RISE REINFORCED CONCRETE BOX CULVERT, SINGLE BARREL</v>
          </cell>
          <cell r="E1715" t="str">
            <v>LNFT</v>
          </cell>
        </row>
        <row r="1716">
          <cell r="A1716" t="str">
            <v>60221-3900</v>
          </cell>
          <cell r="B1716" t="str">
            <v>3300mm span, 4200mm rise reinforced concrete box culvert, single barrel</v>
          </cell>
          <cell r="C1716" t="str">
            <v>m</v>
          </cell>
          <cell r="D1716" t="str">
            <v>11 FEET SPAN, 14 FEET RISE REINFORCED CONCRETE BOX CULVERT, SINGLE BARREL</v>
          </cell>
          <cell r="E1716" t="str">
            <v>LNFT</v>
          </cell>
        </row>
        <row r="1717">
          <cell r="A1717" t="str">
            <v>60221-3950</v>
          </cell>
          <cell r="B1717" t="str">
            <v>3300mm span, 4800mm rise reinforced concrete box culvert, single barrel</v>
          </cell>
          <cell r="C1717" t="str">
            <v>m</v>
          </cell>
          <cell r="D1717" t="str">
            <v>11 FEET SPAN, 16 FEET RISE REINFORCED CONCRETE BOX CULVERT, SINGLE BARREL</v>
          </cell>
          <cell r="E1717" t="str">
            <v>LNFT</v>
          </cell>
        </row>
        <row r="1718">
          <cell r="A1718" t="str">
            <v>60221-3990</v>
          </cell>
          <cell r="B1718" t="str">
            <v>3600mm span, 1200mm rise reinforced concrete box culvert, single barrel</v>
          </cell>
          <cell r="C1718" t="str">
            <v>m</v>
          </cell>
          <cell r="D1718" t="str">
            <v>12 FEET SPAN, 4 FEET RISE REINFORCED CONCRETE BOX CULVERT, SINGLE BARREL</v>
          </cell>
          <cell r="E1718" t="str">
            <v>LNFT</v>
          </cell>
        </row>
        <row r="1719">
          <cell r="A1719" t="str">
            <v>60221-3996</v>
          </cell>
          <cell r="B1719" t="str">
            <v>3600mm span, 1800mm rise reinforced concrete box culvert, single barrel</v>
          </cell>
          <cell r="C1719" t="str">
            <v>m</v>
          </cell>
          <cell r="D1719" t="str">
            <v>12 FEET SPAN, 6 FEET RISE REINFORCED CONCRETE BOX CULVERT, SINGLE BARREL</v>
          </cell>
          <cell r="E1719" t="str">
            <v>LNFT</v>
          </cell>
        </row>
        <row r="1720">
          <cell r="A1720" t="str">
            <v>60221-4000</v>
          </cell>
          <cell r="B1720" t="str">
            <v>3600mm span, 2100mm rise reinforced concrete box culvert, single barrel</v>
          </cell>
          <cell r="C1720" t="str">
            <v>m</v>
          </cell>
          <cell r="D1720" t="str">
            <v>12 FEET SPAN, 7 FEET RISE REINFORCED CONCRETE BOX CULVERT, SINGLE BARREL</v>
          </cell>
          <cell r="E1720" t="str">
            <v>LNFT</v>
          </cell>
        </row>
        <row r="1721">
          <cell r="A1721" t="str">
            <v>60221-4050</v>
          </cell>
          <cell r="B1721" t="str">
            <v>3600mm span, 2400mm rise reinforced concrete box culvert, single barrel</v>
          </cell>
          <cell r="C1721" t="str">
            <v>m</v>
          </cell>
          <cell r="D1721" t="str">
            <v>12 FEET SPAN, 8 FEET RISE REINFORCED CONCRETE BOX CULVERT, SINGLE BARREL</v>
          </cell>
          <cell r="E1721" t="str">
            <v>LNFT</v>
          </cell>
        </row>
        <row r="1722">
          <cell r="A1722" t="str">
            <v>60221-4100</v>
          </cell>
          <cell r="B1722" t="str">
            <v>3600mm span, 2700mm rise reinforced concrete box culvert, single barrel</v>
          </cell>
          <cell r="C1722" t="str">
            <v>m</v>
          </cell>
          <cell r="D1722" t="str">
            <v>12 FEET SPAN, 9 FEET RISE REINFORCED CONCRETE BOX CULVERT, SINGLE BARREL</v>
          </cell>
          <cell r="E1722" t="str">
            <v>LNFT</v>
          </cell>
        </row>
        <row r="1723">
          <cell r="A1723" t="str">
            <v>60221-4150</v>
          </cell>
          <cell r="B1723" t="str">
            <v>3600mm span, 3000mm rise reinforced concrete box culvert, single barrel</v>
          </cell>
          <cell r="C1723" t="str">
            <v>m</v>
          </cell>
          <cell r="D1723" t="str">
            <v>12 FEET SPAN, 10 FEET RISE REINFORCED CONCRETE BOX CULVERT, SINGLE BARREL</v>
          </cell>
          <cell r="E1723" t="str">
            <v>LNFT</v>
          </cell>
        </row>
        <row r="1724">
          <cell r="A1724" t="str">
            <v>60221-4200</v>
          </cell>
          <cell r="B1724" t="str">
            <v>3600mm span, 3300mm rise reinforced concrete box culvert, single barrel</v>
          </cell>
          <cell r="C1724" t="str">
            <v>m</v>
          </cell>
          <cell r="D1724" t="str">
            <v>12 FEET SPAN, 11 FEET RISE REINFORCED CONCRETE BOX CULVERT, SINGLE BARREL</v>
          </cell>
          <cell r="E1724" t="str">
            <v>LNFT</v>
          </cell>
        </row>
        <row r="1725">
          <cell r="A1725" t="str">
            <v>60221-4250</v>
          </cell>
          <cell r="B1725" t="str">
            <v>3600mm span, 3600mm rise reinforced concrete box culvert, single barrel</v>
          </cell>
          <cell r="C1725" t="str">
            <v>m</v>
          </cell>
          <cell r="D1725" t="str">
            <v>12 FEET SPAN, 12 FEET RISE REINFORCED CONCRETE BOX CULVERT, SINGLE BARREL</v>
          </cell>
          <cell r="E1725" t="str">
            <v>LNFT</v>
          </cell>
        </row>
        <row r="1726">
          <cell r="A1726" t="str">
            <v>60221-4300</v>
          </cell>
          <cell r="B1726" t="str">
            <v>3600mm span, 4200mm rise reinforced concrete box culvert, single barrel</v>
          </cell>
          <cell r="C1726" t="str">
            <v>m</v>
          </cell>
          <cell r="D1726" t="str">
            <v>12 FEET SPAN, 14 FEET RISE REINFORCED CONCRETE BOX CULVERT, SINGLE BARREL</v>
          </cell>
          <cell r="E1726" t="str">
            <v>LNFT</v>
          </cell>
        </row>
        <row r="1727">
          <cell r="A1727" t="str">
            <v>60221-4350</v>
          </cell>
          <cell r="B1727" t="str">
            <v>4200mm span, 1800mm rise reinforced concrete box culvert, single barrel</v>
          </cell>
          <cell r="C1727" t="str">
            <v>m</v>
          </cell>
          <cell r="D1727" t="str">
            <v>14 FEET SPAN, 6 FEET RISE REINFORCED CONCRETE BOX CULVERT, SINGLE BARREL</v>
          </cell>
          <cell r="E1727" t="str">
            <v>LNFT</v>
          </cell>
        </row>
        <row r="1728">
          <cell r="A1728" t="str">
            <v>60221-4400</v>
          </cell>
          <cell r="B1728" t="str">
            <v>4200mm span, 2100mm rise reinforced concrete box culvert, single barrel</v>
          </cell>
          <cell r="C1728" t="str">
            <v>m</v>
          </cell>
          <cell r="D1728" t="str">
            <v>14 FEET SPAN, 7 FEET RISE REINFORCED CONCRETE BOX CULVERT, SINGLE BARREL</v>
          </cell>
          <cell r="E1728" t="str">
            <v>LNFT</v>
          </cell>
        </row>
        <row r="1729">
          <cell r="A1729" t="str">
            <v>60221-4450</v>
          </cell>
          <cell r="B1729" t="str">
            <v>4200mm span, 2400mm rise reinforced concrete box culvert, single barrel</v>
          </cell>
          <cell r="C1729" t="str">
            <v>m</v>
          </cell>
          <cell r="D1729" t="str">
            <v>14 FEET SPAN, 8 FEET RISE REINFORCED CONCRETE BOX CULVERT, SINGLE BARREL</v>
          </cell>
          <cell r="E1729" t="str">
            <v>LNFT</v>
          </cell>
        </row>
        <row r="1730">
          <cell r="A1730" t="str">
            <v>60221-4500</v>
          </cell>
          <cell r="B1730" t="str">
            <v>4200mm span, 2700mm rise reinforced concrete box culvert, single barrel</v>
          </cell>
          <cell r="C1730" t="str">
            <v>m</v>
          </cell>
          <cell r="D1730" t="str">
            <v>14 FEET SPAN, 9 FEET RISE REINFORCED CONCRETE BOX CULVERT, SINGLE BARREL</v>
          </cell>
          <cell r="E1730" t="str">
            <v>LNFT</v>
          </cell>
        </row>
        <row r="1731">
          <cell r="A1731" t="str">
            <v>60221-4550</v>
          </cell>
          <cell r="B1731" t="str">
            <v>4200mm span, 3000mm rise reinforced concrete box culvert, single barrel</v>
          </cell>
          <cell r="C1731" t="str">
            <v>m</v>
          </cell>
          <cell r="D1731" t="str">
            <v>14 FEET SPAN, 10 FEET RISE REINFORCED CONCRETE BOX CULVERT, SINGLE BARREL</v>
          </cell>
          <cell r="E1731" t="str">
            <v>LNFT</v>
          </cell>
        </row>
        <row r="1732">
          <cell r="A1732" t="str">
            <v>60221-4600</v>
          </cell>
          <cell r="B1732" t="str">
            <v>4200mm span, 3300mm rise reinforced concrete box culvert, single barrel</v>
          </cell>
          <cell r="C1732" t="str">
            <v>m</v>
          </cell>
          <cell r="D1732" t="str">
            <v>14 FEET SPAN, 11 FEET RISE REINFORCED CONCRETE BOX CULVERT, SINGLE BARREL</v>
          </cell>
          <cell r="E1732" t="str">
            <v>LNFT</v>
          </cell>
        </row>
        <row r="1733">
          <cell r="A1733" t="str">
            <v>60221-4650</v>
          </cell>
          <cell r="B1733" t="str">
            <v>4200mm span, 3600mm rise reinforced concrete box culvert, single barrel</v>
          </cell>
          <cell r="C1733" t="str">
            <v>m</v>
          </cell>
          <cell r="D1733" t="str">
            <v>14 FEET SPAN, 12 FEET RISE REINFORCED CONCRETE BOX CULVERT, SINGLE BARREL</v>
          </cell>
          <cell r="E1733" t="str">
            <v>LNFT</v>
          </cell>
        </row>
        <row r="1734">
          <cell r="A1734" t="str">
            <v>60221-4700</v>
          </cell>
          <cell r="B1734" t="str">
            <v>4200mm span, 4200mm rise reinforced concrete box culvert, single barrel</v>
          </cell>
          <cell r="C1734" t="str">
            <v>m</v>
          </cell>
          <cell r="D1734" t="str">
            <v>14 FEET SPAN, 14 FEET RISE REINFORCED CONCRETE BOX CULVERT, SINGLE BARREL</v>
          </cell>
          <cell r="E1734" t="str">
            <v>LNFT</v>
          </cell>
        </row>
        <row r="1735">
          <cell r="A1735" t="str">
            <v>60221-4750</v>
          </cell>
          <cell r="B1735" t="str">
            <v>4200mm span, 4800mm rise reinforced concrete box culvert, single barrel</v>
          </cell>
          <cell r="C1735" t="str">
            <v>m</v>
          </cell>
          <cell r="D1735" t="str">
            <v>14 FEET SPAN, 16 FEET RISE REINFORCED CONCRETE BOX CULVERT, SINGLE BARREL</v>
          </cell>
          <cell r="E1735" t="str">
            <v>LNFT</v>
          </cell>
        </row>
        <row r="1736">
          <cell r="A1736" t="str">
            <v>60221-4770</v>
          </cell>
          <cell r="B1736" t="str">
            <v>4800mm span, 3000mm rise reinforced concrete box culvert, single barrel</v>
          </cell>
          <cell r="C1736" t="str">
            <v>m</v>
          </cell>
          <cell r="D1736" t="str">
            <v>16 FEET SPAN, 10 FEET RISE REINFORCED CONCRETE BOX CULVERT, SINGLE BARREL</v>
          </cell>
          <cell r="E1736" t="str">
            <v>LNFT</v>
          </cell>
        </row>
        <row r="1737">
          <cell r="A1737" t="str">
            <v>60221-4800</v>
          </cell>
          <cell r="B1737" t="str">
            <v>7200mm span, 2400mm rise reinforced concrete box culvert, single barrel</v>
          </cell>
          <cell r="C1737" t="str">
            <v>m</v>
          </cell>
          <cell r="D1737" t="str">
            <v>24 FEET SPAN, 8 FEET RISE REINFORCED CONCRETE BOX CULVERT, SINGLE BARREL</v>
          </cell>
          <cell r="E1737" t="str">
            <v>LNFT</v>
          </cell>
        </row>
        <row r="1738">
          <cell r="A1738" t="str">
            <v>60222-0100</v>
          </cell>
          <cell r="B1738" t="str">
            <v>900mm span, 900mm rise reinforced concrete box culvert, double barrel</v>
          </cell>
          <cell r="C1738" t="str">
            <v>m</v>
          </cell>
          <cell r="D1738" t="str">
            <v>3 FEET SPAN, 3 FEET RISE REINFORCED CONCRETE BOX CULVERT, DOUBLE BARREL</v>
          </cell>
          <cell r="E1738" t="str">
            <v>LNFT</v>
          </cell>
        </row>
        <row r="1739">
          <cell r="A1739" t="str">
            <v>60222-0150</v>
          </cell>
          <cell r="B1739" t="str">
            <v>900mm span, 1200mm rise reinforced concrete box culvert, double barrel</v>
          </cell>
          <cell r="C1739" t="str">
            <v>m</v>
          </cell>
          <cell r="D1739" t="str">
            <v>3 FEET SPAN, 4 FEET RISE REINFORCED CONCRETE BOX CULVERT, DOUBLE BARREL</v>
          </cell>
          <cell r="E1739" t="str">
            <v>LNFT</v>
          </cell>
        </row>
        <row r="1740">
          <cell r="A1740" t="str">
            <v>60222-0200</v>
          </cell>
          <cell r="B1740" t="str">
            <v>900mm span, 1500mm rise reinforced concrete box culvert, double barrel</v>
          </cell>
          <cell r="C1740" t="str">
            <v>m</v>
          </cell>
          <cell r="D1740" t="str">
            <v>3 FEET SPAN, 5 FEET RISE REINFORCED CONCRETE BOX CULVERT, DOUBLE BARREL</v>
          </cell>
          <cell r="E1740" t="str">
            <v>LNFT</v>
          </cell>
        </row>
        <row r="1741">
          <cell r="A1741" t="str">
            <v>60222-0250</v>
          </cell>
          <cell r="B1741" t="str">
            <v>900mm span, 1800mm rise reinforced concrete box culvert, double barrel</v>
          </cell>
          <cell r="C1741" t="str">
            <v>m</v>
          </cell>
          <cell r="D1741" t="str">
            <v>3 FEET SPAN, 6 FEET RISE REINFORCED CONCRETE BOX CULVERT, DOUBLE BARREL</v>
          </cell>
          <cell r="E1741" t="str">
            <v>LNFT</v>
          </cell>
        </row>
        <row r="1742">
          <cell r="A1742" t="str">
            <v>60222-0300</v>
          </cell>
          <cell r="B1742" t="str">
            <v>1200mm span, 900mm rise reinforced concrete box culvert, double barrel</v>
          </cell>
          <cell r="C1742" t="str">
            <v>m</v>
          </cell>
          <cell r="D1742" t="str">
            <v>4 FEET SPAN, 3 FEET RISE REINFORCED CONCRETE BOX CULVERT, DOUBLE BARREL</v>
          </cell>
          <cell r="E1742" t="str">
            <v>LNFT</v>
          </cell>
        </row>
        <row r="1743">
          <cell r="A1743" t="str">
            <v>60222-0350</v>
          </cell>
          <cell r="B1743" t="str">
            <v>1200mm span, 1200mm rise reinforced concrete box culvert, double barrel</v>
          </cell>
          <cell r="C1743" t="str">
            <v>m</v>
          </cell>
          <cell r="D1743" t="str">
            <v>4 FEET SPAN, 4 FEET RISE REINFORCED CONCRETE BOX CULVERT, DOUBLE BARREL</v>
          </cell>
          <cell r="E1743" t="str">
            <v>LNFT</v>
          </cell>
        </row>
        <row r="1744">
          <cell r="A1744" t="str">
            <v>60222-0400</v>
          </cell>
          <cell r="B1744" t="str">
            <v>1200mm span, 1500mm rise reinforced concrete box culvert, double barrel</v>
          </cell>
          <cell r="C1744" t="str">
            <v>m</v>
          </cell>
          <cell r="D1744" t="str">
            <v>4 FEET SPAN, 5 FEET RISE REINFORCED CONCRETE BOX CULVERT, DOUBLE BARREL</v>
          </cell>
          <cell r="E1744" t="str">
            <v>LNFT</v>
          </cell>
        </row>
        <row r="1745">
          <cell r="A1745" t="str">
            <v>60222-0450</v>
          </cell>
          <cell r="B1745" t="str">
            <v>1200mm span, 1800mm rise reinforced concrete box culvert, double barrel</v>
          </cell>
          <cell r="C1745" t="str">
            <v>m</v>
          </cell>
          <cell r="D1745" t="str">
            <v>4 FEET SPAN, 6 FEET RISE REINFORCED CONCRETE BOX CULVERT, DOUBLE BARREL</v>
          </cell>
          <cell r="E1745" t="str">
            <v>LNFT</v>
          </cell>
        </row>
        <row r="1746">
          <cell r="A1746" t="str">
            <v>60222-0500</v>
          </cell>
          <cell r="B1746" t="str">
            <v>1200mm span, 2100mm rise reinforced concrete box culvert, double barrel</v>
          </cell>
          <cell r="C1746" t="str">
            <v>m</v>
          </cell>
          <cell r="D1746" t="str">
            <v>4 FEET SPAN, 7 FEET RISE REINFORCED CONCRETE BOX CULVERT, DOUBLE BARREL</v>
          </cell>
          <cell r="E1746" t="str">
            <v>LNFT</v>
          </cell>
        </row>
        <row r="1747">
          <cell r="A1747" t="str">
            <v>60222-0550</v>
          </cell>
          <cell r="B1747" t="str">
            <v>1500mm span, 900mm rise reinforced concrete box culvert, double barrel</v>
          </cell>
          <cell r="C1747" t="str">
            <v>m</v>
          </cell>
          <cell r="D1747" t="str">
            <v>5 FEET SPAN, 3 FEET RISE REINFORCED CONCRETE BOX CULVERT, DOUBLE BARREL</v>
          </cell>
          <cell r="E1747" t="str">
            <v>LNFT</v>
          </cell>
        </row>
        <row r="1748">
          <cell r="A1748" t="str">
            <v>60222-0600</v>
          </cell>
          <cell r="B1748" t="str">
            <v>1500mm span, 1200mm rise reinforced concrete box culvert, double barrel</v>
          </cell>
          <cell r="C1748" t="str">
            <v>m</v>
          </cell>
          <cell r="D1748" t="str">
            <v>5 FEET SPAN, 4 FEET RISE REINFORCED CONCRETE BOX CULVERT, DOUBLE BARREL</v>
          </cell>
          <cell r="E1748" t="str">
            <v>LNFT</v>
          </cell>
        </row>
        <row r="1749">
          <cell r="A1749" t="str">
            <v>60222-0650</v>
          </cell>
          <cell r="B1749" t="str">
            <v>1500mm span, 1500mm rise reinforced concrete box culvert, double barrel</v>
          </cell>
          <cell r="C1749" t="str">
            <v>m</v>
          </cell>
          <cell r="D1749" t="str">
            <v>5 FEET SPAN, 5 FEET RISE REINFORCED CONCRETE BOX CULVERT, DOUBLE BARREL</v>
          </cell>
          <cell r="E1749" t="str">
            <v>LNFT</v>
          </cell>
        </row>
        <row r="1750">
          <cell r="A1750" t="str">
            <v>60222-0700</v>
          </cell>
          <cell r="B1750" t="str">
            <v>1500mm span, 1800mm rise reinforced concrete box culvert, double barrel</v>
          </cell>
          <cell r="C1750" t="str">
            <v>m</v>
          </cell>
          <cell r="D1750" t="str">
            <v>5 FEET SPAN, 6 FEET RISE REINFORCED CONCRETE BOX CULVERT, DOUBLE BARREL</v>
          </cell>
          <cell r="E1750" t="str">
            <v>LNFT</v>
          </cell>
        </row>
        <row r="1751">
          <cell r="A1751" t="str">
            <v>60222-0750</v>
          </cell>
          <cell r="B1751" t="str">
            <v>1500mm span, 2100mm rise reinforced concrete box culvert, double barrel</v>
          </cell>
          <cell r="C1751" t="str">
            <v>m</v>
          </cell>
          <cell r="D1751" t="str">
            <v>5 FEET SPAN, 7 FEET RISE REINFORCED CONCRETE BOX CULVERT, DOUBLE BARREL</v>
          </cell>
          <cell r="E1751" t="str">
            <v>LNFT</v>
          </cell>
        </row>
        <row r="1752">
          <cell r="A1752" t="str">
            <v>60222-0800</v>
          </cell>
          <cell r="B1752" t="str">
            <v>1500mm span, 2400mm rise reinforced concrete box culvert, double barrel</v>
          </cell>
          <cell r="C1752" t="str">
            <v>m</v>
          </cell>
          <cell r="D1752" t="str">
            <v>5 FEET SPAN, 8 FEET RISE REINFORCED CONCRETE BOX CULVERT, DOUBLE BARREL</v>
          </cell>
          <cell r="E1752" t="str">
            <v>LNFT</v>
          </cell>
        </row>
        <row r="1753">
          <cell r="A1753" t="str">
            <v>60222-0850</v>
          </cell>
          <cell r="B1753" t="str">
            <v>1500mm span, 2700mm rise reinforced concrete box culvert, double barrel</v>
          </cell>
          <cell r="C1753" t="str">
            <v>m</v>
          </cell>
          <cell r="D1753" t="str">
            <v>5 FEET SPAN, 9 FEET RISE REINFORCED CONCRETE BOX CULVERT, DOUBLE BARREL</v>
          </cell>
          <cell r="E1753" t="str">
            <v>LNFT</v>
          </cell>
        </row>
        <row r="1754">
          <cell r="A1754" t="str">
            <v>60222-0900</v>
          </cell>
          <cell r="B1754" t="str">
            <v>1500mm span, 3000mm rise reinforced concrete box culvert, double barrel</v>
          </cell>
          <cell r="C1754" t="str">
            <v>m</v>
          </cell>
          <cell r="D1754" t="str">
            <v>5 FEET SPAN, 10 FEET RISE REINFORCED CONCRETE BOX CULVERT, DOUBLE BARREL</v>
          </cell>
          <cell r="E1754" t="str">
            <v>LNFT</v>
          </cell>
        </row>
        <row r="1755">
          <cell r="A1755" t="str">
            <v>60222-0950</v>
          </cell>
          <cell r="B1755" t="str">
            <v>1500mm span, 3300mm rise reinforced concrete box culvert, double barrel</v>
          </cell>
          <cell r="C1755" t="str">
            <v>m</v>
          </cell>
          <cell r="D1755" t="str">
            <v>5 FEET SPAN, 11 FEET RISE REINFORCED CONCRETE BOX CULVERT, DOUBLE BARREL</v>
          </cell>
          <cell r="E1755" t="str">
            <v>LNFT</v>
          </cell>
        </row>
        <row r="1756">
          <cell r="A1756" t="str">
            <v>60222-1000</v>
          </cell>
          <cell r="B1756" t="str">
            <v>1500mm span, 3600mm rise reinforced concrete box culvert, double barrel</v>
          </cell>
          <cell r="C1756" t="str">
            <v>m</v>
          </cell>
          <cell r="D1756" t="str">
            <v>5 FEET SPAN, 12 FEET RISE REINFORCED CONCRETE BOX CULVERT, DOUBLE BARREL</v>
          </cell>
          <cell r="E1756" t="str">
            <v>LNFT</v>
          </cell>
        </row>
        <row r="1757">
          <cell r="A1757" t="str">
            <v>60222-1050</v>
          </cell>
          <cell r="B1757" t="str">
            <v>1500mm span, 4200mm rise reinforced concrete box culvert, double barrel</v>
          </cell>
          <cell r="C1757" t="str">
            <v>m</v>
          </cell>
          <cell r="D1757" t="str">
            <v>5 FEET SPAN, 14 FEET RISE REINFORCED CONCRETE BOX CULVERT, DOUBLE BARREL</v>
          </cell>
          <cell r="E1757" t="str">
            <v>LNFT</v>
          </cell>
        </row>
        <row r="1758">
          <cell r="A1758" t="str">
            <v>60222-1100</v>
          </cell>
          <cell r="B1758" t="str">
            <v>1500mm span, 4800mm rise reinforced concrete box culvert, double barrel</v>
          </cell>
          <cell r="C1758" t="str">
            <v>m</v>
          </cell>
          <cell r="D1758" t="str">
            <v>5 FEET SPAN, 16 FEET RISE REINFORCED CONCRETE BOX CULVERT, DOUBLE BARREL</v>
          </cell>
          <cell r="E1758" t="str">
            <v>LNFT</v>
          </cell>
        </row>
        <row r="1759">
          <cell r="A1759" t="str">
            <v>60222-1150</v>
          </cell>
          <cell r="B1759" t="str">
            <v>1800mm span, 900mm rise reinforced concrete box culvert, double barrel</v>
          </cell>
          <cell r="C1759" t="str">
            <v>m</v>
          </cell>
          <cell r="D1759" t="str">
            <v>6 FEET SPAN, 3 FEET RISE REINFORCED CONCRETE BOX CULVERT, DOUBLE BARREL</v>
          </cell>
          <cell r="E1759" t="str">
            <v>LNFT</v>
          </cell>
        </row>
        <row r="1760">
          <cell r="A1760" t="str">
            <v>60222-1200</v>
          </cell>
          <cell r="B1760" t="str">
            <v>1800mm span, 1200mm rise reinforced concrete box culvert, double barrel</v>
          </cell>
          <cell r="C1760" t="str">
            <v>m</v>
          </cell>
          <cell r="D1760" t="str">
            <v>6 FEET SPAN, 4 FEET RISE REINFORCED CONCRETE BOX CULVERT, DOUBLE BARREL</v>
          </cell>
          <cell r="E1760" t="str">
            <v>LNFT</v>
          </cell>
        </row>
        <row r="1761">
          <cell r="A1761" t="str">
            <v>60222-1250</v>
          </cell>
          <cell r="B1761" t="str">
            <v>1800mm span, 1500mm rise reinforced concrete box culvert, double barrel</v>
          </cell>
          <cell r="C1761" t="str">
            <v>m</v>
          </cell>
          <cell r="D1761" t="str">
            <v>6 FEET SPAN, 5 FEET RISE REINFORCED CONCRETE BOX CULVERT, DOUBLE BARREL</v>
          </cell>
          <cell r="E1761" t="str">
            <v>LNFT</v>
          </cell>
        </row>
        <row r="1762">
          <cell r="A1762" t="str">
            <v>60222-1300</v>
          </cell>
          <cell r="B1762" t="str">
            <v>1800mm span, 1800mm rise reinforced concrete box culvert, double barrel</v>
          </cell>
          <cell r="C1762" t="str">
            <v>m</v>
          </cell>
          <cell r="D1762" t="str">
            <v>6 FEET SPAN, 6 FEET RISE REINFORCED CONCRETE BOX CULVERT, DOUBLE BARREL</v>
          </cell>
          <cell r="E1762" t="str">
            <v>LNFT</v>
          </cell>
        </row>
        <row r="1763">
          <cell r="A1763" t="str">
            <v>60222-1350</v>
          </cell>
          <cell r="B1763" t="str">
            <v>1800mm span, 2100mm rise reinforced concrete box culvert, double barrel</v>
          </cell>
          <cell r="C1763" t="str">
            <v>m</v>
          </cell>
          <cell r="D1763" t="str">
            <v>6 FEET SPAN, 7 FEET RISE REINFORCED CONCRETE BOX CULVERT, DOUBLE BARREL</v>
          </cell>
          <cell r="E1763" t="str">
            <v>LNFT</v>
          </cell>
        </row>
        <row r="1764">
          <cell r="A1764" t="str">
            <v>60222-1400</v>
          </cell>
          <cell r="B1764" t="str">
            <v>1800mm span, 2400mm rise reinforced concrete box culvert, double barrel</v>
          </cell>
          <cell r="C1764" t="str">
            <v>m</v>
          </cell>
          <cell r="D1764" t="str">
            <v>6 FEET SPAN, 8 FEET RISE REINFORCED CONCRETE BOX CULVERT, DOUBLE BARREL</v>
          </cell>
          <cell r="E1764" t="str">
            <v>LNFT</v>
          </cell>
        </row>
        <row r="1765">
          <cell r="A1765" t="str">
            <v>60222-1450</v>
          </cell>
          <cell r="B1765" t="str">
            <v>1800mm span, 2700mm rise reinforced concrete box culvert, double barrel</v>
          </cell>
          <cell r="C1765" t="str">
            <v>m</v>
          </cell>
          <cell r="D1765" t="str">
            <v>6 FEET SPAN, 9 FEET RISE REINFORCED CONCRETE BOX CULVERT, DOUBLE BARREL</v>
          </cell>
          <cell r="E1765" t="str">
            <v>LNFT</v>
          </cell>
        </row>
        <row r="1766">
          <cell r="A1766" t="str">
            <v>60222-1500</v>
          </cell>
          <cell r="B1766" t="str">
            <v>1800mm span, 3000mm rise reinforced concrete box culvert, double barrel</v>
          </cell>
          <cell r="C1766" t="str">
            <v>m</v>
          </cell>
          <cell r="D1766" t="str">
            <v>6 FEET SPAN, 10 FEET RISE REINFORCED CONCRETE BOX CULVERT, DOUBLE BARREL</v>
          </cell>
          <cell r="E1766" t="str">
            <v>LNFT</v>
          </cell>
        </row>
        <row r="1767">
          <cell r="A1767" t="str">
            <v>60222-1550</v>
          </cell>
          <cell r="B1767" t="str">
            <v>1800mm span, 3300mm rise reinforced concrete box culvert, double barrel</v>
          </cell>
          <cell r="C1767" t="str">
            <v>m</v>
          </cell>
          <cell r="D1767" t="str">
            <v>6 FEET SPAN, 11 FEET RISE REINFORCED CONCRETE BOX CULVERT, DOUBLE BARREL</v>
          </cell>
          <cell r="E1767" t="str">
            <v>LNFT</v>
          </cell>
        </row>
        <row r="1768">
          <cell r="A1768" t="str">
            <v>60222-1600</v>
          </cell>
          <cell r="B1768" t="str">
            <v>1800mm span, 3600mm rise reinforced concrete box culvert, double barrel</v>
          </cell>
          <cell r="C1768" t="str">
            <v>m</v>
          </cell>
          <cell r="D1768" t="str">
            <v>6 FEET SPAN, 12 FEET RISE REINFORCED CONCRETE BOX CULVERT, DOUBLE BARREL</v>
          </cell>
          <cell r="E1768" t="str">
            <v>LNFT</v>
          </cell>
        </row>
        <row r="1769">
          <cell r="A1769" t="str">
            <v>60222-1650</v>
          </cell>
          <cell r="B1769" t="str">
            <v>1800mm span, 4200mm rise reinforced concrete box culvert, double barrel</v>
          </cell>
          <cell r="C1769" t="str">
            <v>m</v>
          </cell>
          <cell r="D1769" t="str">
            <v>6 FEET SPAN, 14 FEET RISE REINFORCED CONCRETE BOX CULVERT, DOUBLE BARREL</v>
          </cell>
          <cell r="E1769" t="str">
            <v>LNFT</v>
          </cell>
        </row>
        <row r="1770">
          <cell r="A1770" t="str">
            <v>60222-1700</v>
          </cell>
          <cell r="B1770" t="str">
            <v>1800mm span, 4800mm rise reinforced concrete box culvert, double barrel</v>
          </cell>
          <cell r="C1770" t="str">
            <v>m</v>
          </cell>
          <cell r="D1770" t="str">
            <v>6 FEET SPAN, 16 FEET RISE REINFORCED CONCRETE BOX CULVERT, DOUBLE BARREL</v>
          </cell>
          <cell r="E1770" t="str">
            <v>LNFT</v>
          </cell>
        </row>
        <row r="1771">
          <cell r="A1771" t="str">
            <v>60222-1750</v>
          </cell>
          <cell r="B1771" t="str">
            <v>2400mm span, 900mm rise reinforced concrete box culvert, double barrel</v>
          </cell>
          <cell r="C1771" t="str">
            <v>m</v>
          </cell>
          <cell r="D1771" t="str">
            <v>8 FEET SPAN, 3 FEET RISE REINFORCED CONCRETE BOX CULVERT, DOUBLE BARREL</v>
          </cell>
          <cell r="E1771" t="str">
            <v>LNFT</v>
          </cell>
        </row>
        <row r="1772">
          <cell r="A1772" t="str">
            <v>60222-1800</v>
          </cell>
          <cell r="B1772" t="str">
            <v>2400mm span, 1200mm rise reinforced concrete box culvert, double barrel</v>
          </cell>
          <cell r="C1772" t="str">
            <v>m</v>
          </cell>
          <cell r="D1772" t="str">
            <v>8 FEET SPAN, 4 FEET RISE REINFORCED CONCRETE BOX CULVERT, DOUBLE BARREL</v>
          </cell>
          <cell r="E1772" t="str">
            <v>LNFT</v>
          </cell>
        </row>
        <row r="1773">
          <cell r="A1773" t="str">
            <v>60222-1850</v>
          </cell>
          <cell r="B1773" t="str">
            <v>2400mm span, 1500mm rise reinforced concrete box culvert, double barrel</v>
          </cell>
          <cell r="C1773" t="str">
            <v>m</v>
          </cell>
          <cell r="D1773" t="str">
            <v>8 FEET SPAN, 5 FEET RISE REINFORCED CONCRETE BOX CULVERT, DOUBLE BARREL</v>
          </cell>
          <cell r="E1773" t="str">
            <v>LNFT</v>
          </cell>
        </row>
        <row r="1774">
          <cell r="A1774" t="str">
            <v>60222-1900</v>
          </cell>
          <cell r="B1774" t="str">
            <v>2400mm span, 1800mm rise reinforced concrete box culvert, double barrel</v>
          </cell>
          <cell r="C1774" t="str">
            <v>m</v>
          </cell>
          <cell r="D1774" t="str">
            <v>8 FEET SPAN, 6 FEET RISE REINFORCED CONCRETE BOX CULVERT, DOUBLE BARREL</v>
          </cell>
          <cell r="E1774" t="str">
            <v>LNFT</v>
          </cell>
        </row>
        <row r="1775">
          <cell r="A1775" t="str">
            <v>60222-1950</v>
          </cell>
          <cell r="B1775" t="str">
            <v>2400mm span, 2100mm rise reinforced concrete box culvert, double barrel</v>
          </cell>
          <cell r="C1775" t="str">
            <v>m</v>
          </cell>
          <cell r="D1775" t="str">
            <v>8 FEET SPAN, 7 FEET RISE REINFORCED CONCRETE BOX CULVERT, DOUBLE BARREL</v>
          </cell>
          <cell r="E1775" t="str">
            <v>LNFT</v>
          </cell>
        </row>
        <row r="1776">
          <cell r="A1776" t="str">
            <v>60222-2000</v>
          </cell>
          <cell r="B1776" t="str">
            <v>2400mm span, 2400mm rise reinforced concrete box culvert, double barrel</v>
          </cell>
          <cell r="C1776" t="str">
            <v>m</v>
          </cell>
          <cell r="D1776" t="str">
            <v>8 FEET SPAN, 8 FEET RISE REINFORCED CONCRETE BOX CULVERT, DOUBLE BARREL</v>
          </cell>
          <cell r="E1776" t="str">
            <v>LNFT</v>
          </cell>
        </row>
        <row r="1777">
          <cell r="A1777" t="str">
            <v>60222-2050</v>
          </cell>
          <cell r="B1777" t="str">
            <v>2400mm span, 2700mm rise reinforced concrete box culvert, double barrel</v>
          </cell>
          <cell r="C1777" t="str">
            <v>m</v>
          </cell>
          <cell r="D1777" t="str">
            <v>8 FEET SPAN, 9 FEET RISE REINFORCED CONCRETE BOX CULVERT, DOUBLE BARREL</v>
          </cell>
          <cell r="E1777" t="str">
            <v>LNFT</v>
          </cell>
        </row>
        <row r="1778">
          <cell r="A1778" t="str">
            <v>60222-2100</v>
          </cell>
          <cell r="B1778" t="str">
            <v>2400mm span, 3000mm rise reinforced concrete box culvert, double barrel</v>
          </cell>
          <cell r="C1778" t="str">
            <v>m</v>
          </cell>
          <cell r="D1778" t="str">
            <v>8 FEET SPAN, 10 FEET RISE REINFORCED CONCRETE BOX CULVERT, DOUBLE BARREL</v>
          </cell>
          <cell r="E1778" t="str">
            <v>LNFT</v>
          </cell>
        </row>
        <row r="1779">
          <cell r="A1779" t="str">
            <v>60222-2150</v>
          </cell>
          <cell r="B1779" t="str">
            <v>2400mm span, 3300mm rise reinforced concrete box culvert, double barrel</v>
          </cell>
          <cell r="C1779" t="str">
            <v>m</v>
          </cell>
          <cell r="D1779" t="str">
            <v>8 FEET SPAN, 11 FEET RISE REINFORCED CONCRETE BOX CULVERT, DOUBLE BARREL</v>
          </cell>
          <cell r="E1779" t="str">
            <v>LNFT</v>
          </cell>
        </row>
        <row r="1780">
          <cell r="A1780" t="str">
            <v>60222-2200</v>
          </cell>
          <cell r="B1780" t="str">
            <v>2400mm span, 3600mm rise reinforced concrete box culvert, double barrel</v>
          </cell>
          <cell r="C1780" t="str">
            <v>m</v>
          </cell>
          <cell r="D1780" t="str">
            <v>8 FEET SPAN, 12 FEET RISE REINFORCED CONCRETE BOX CULVERT, DOUBLE BARREL</v>
          </cell>
          <cell r="E1780" t="str">
            <v>LNFT</v>
          </cell>
        </row>
        <row r="1781">
          <cell r="A1781" t="str">
            <v>60222-2250</v>
          </cell>
          <cell r="B1781" t="str">
            <v>2400mm span, 4200mm rise reinforced concrete box culvert, double barrel</v>
          </cell>
          <cell r="C1781" t="str">
            <v>m</v>
          </cell>
          <cell r="D1781" t="str">
            <v>8 FEET SPAN, 14 FEET RISE REINFORCED CONCRETE BOX CULVERT, DOUBLE BARREL</v>
          </cell>
          <cell r="E1781" t="str">
            <v>LNFT</v>
          </cell>
        </row>
        <row r="1782">
          <cell r="A1782" t="str">
            <v>60222-2300</v>
          </cell>
          <cell r="B1782" t="str">
            <v>2700mm span, 900mm rise reinforced concrete box culvert, double barrel</v>
          </cell>
          <cell r="C1782" t="str">
            <v>m</v>
          </cell>
          <cell r="D1782" t="str">
            <v>9 FEET SPAN, 3 FEET RISE REINFORCED CONCRETE BOX CULVERT, DOUBLE BARREL</v>
          </cell>
          <cell r="E1782" t="str">
            <v>LNFT</v>
          </cell>
        </row>
        <row r="1783">
          <cell r="A1783" t="str">
            <v>60222-2350</v>
          </cell>
          <cell r="B1783" t="str">
            <v>2700mm span, 1200mm rise reinforced concrete box culvert, double barrel</v>
          </cell>
          <cell r="C1783" t="str">
            <v>m</v>
          </cell>
          <cell r="D1783" t="str">
            <v>9 FEET SPAN, 4 FEET RISE REINFORCED CONCRETE BOX CULVERT, DOUBLE BARREL</v>
          </cell>
          <cell r="E1783" t="str">
            <v>LNFT</v>
          </cell>
        </row>
        <row r="1784">
          <cell r="A1784" t="str">
            <v>60222-2400</v>
          </cell>
          <cell r="B1784" t="str">
            <v>2700mm span, 1500mm rise reinforced concrete box culvert, double barrel</v>
          </cell>
          <cell r="C1784" t="str">
            <v>m</v>
          </cell>
          <cell r="D1784" t="str">
            <v>9 FEET SPAN, 5 FEET RISE REINFORCED CONCRETE BOX CULVERT, DOUBLE BARREL</v>
          </cell>
          <cell r="E1784" t="str">
            <v>LNFT</v>
          </cell>
        </row>
        <row r="1785">
          <cell r="A1785" t="str">
            <v>60222-2450</v>
          </cell>
          <cell r="B1785" t="str">
            <v>2700mm span, 1800mm rise reinforced concrete box culvert, double barrel</v>
          </cell>
          <cell r="C1785" t="str">
            <v>m</v>
          </cell>
          <cell r="D1785" t="str">
            <v>9 FEET SPAN, 6 FEET RISE REINFORCED CONCRETE BOX CULVERT, DOUBLE BARREL</v>
          </cell>
          <cell r="E1785" t="str">
            <v>LNFT</v>
          </cell>
        </row>
        <row r="1786">
          <cell r="A1786" t="str">
            <v>60222-2500</v>
          </cell>
          <cell r="B1786" t="str">
            <v>2700mm span, 2100mm rise reinforced concrete box culvert, double barrel</v>
          </cell>
          <cell r="C1786" t="str">
            <v>m</v>
          </cell>
          <cell r="D1786" t="str">
            <v>9 FEET SPAN, 7 FEET RISE REINFORCED CONCRETE BOX CULVERT, DOUBLE BARREL</v>
          </cell>
          <cell r="E1786" t="str">
            <v>LNFT</v>
          </cell>
        </row>
        <row r="1787">
          <cell r="A1787" t="str">
            <v>60222-2550</v>
          </cell>
          <cell r="B1787" t="str">
            <v>2700mm span, 2400mm rise reinforced concrete box culvert, double barrel</v>
          </cell>
          <cell r="C1787" t="str">
            <v>m</v>
          </cell>
          <cell r="D1787" t="str">
            <v>9 FEET SPAN, 8 FEET RISE REINFORCED CONCRETE BOX CULVERT, DOUBLE BARREL</v>
          </cell>
          <cell r="E1787" t="str">
            <v>LNFT</v>
          </cell>
        </row>
        <row r="1788">
          <cell r="A1788" t="str">
            <v>60222-2600</v>
          </cell>
          <cell r="B1788" t="str">
            <v>2700mm span, 2700mm rise reinforced concrete box culvert, double barrel</v>
          </cell>
          <cell r="C1788" t="str">
            <v>m</v>
          </cell>
          <cell r="D1788" t="str">
            <v>9 FEET SPAN, 9 FEET RISE REINFORCED CONCRETE BOX CULVERT, DOUBLE BARREL</v>
          </cell>
          <cell r="E1788" t="str">
            <v>LNFT</v>
          </cell>
        </row>
        <row r="1789">
          <cell r="A1789" t="str">
            <v>60222-2650</v>
          </cell>
          <cell r="B1789" t="str">
            <v>2700mm span, 3000mm rise reinforced concrete box culvert, double barrel</v>
          </cell>
          <cell r="C1789" t="str">
            <v>m</v>
          </cell>
          <cell r="D1789" t="str">
            <v>9 FEET SPAN, 10 FEET RISE REINFORCED CONCRETE BOX CULVERT, DOUBLE BARREL</v>
          </cell>
          <cell r="E1789" t="str">
            <v>LNFT</v>
          </cell>
        </row>
        <row r="1790">
          <cell r="A1790" t="str">
            <v>60222-2700</v>
          </cell>
          <cell r="B1790" t="str">
            <v>2700mm span, 3300mm rise reinforced concrete box culvert, double barrel</v>
          </cell>
          <cell r="C1790" t="str">
            <v>m</v>
          </cell>
          <cell r="D1790" t="str">
            <v>9 FEET SPAN, 11 FEET RISE REINFORCED CONCRETE BOX CULVERT, DOUBLE BARREL</v>
          </cell>
          <cell r="E1790" t="str">
            <v>LNFT</v>
          </cell>
        </row>
        <row r="1791">
          <cell r="A1791" t="str">
            <v>60222-2750</v>
          </cell>
          <cell r="B1791" t="str">
            <v>2700mm span, 3600mm rise reinforced concrete box culvert, double barrel</v>
          </cell>
          <cell r="C1791" t="str">
            <v>m</v>
          </cell>
          <cell r="D1791" t="str">
            <v>9 FEET SPAN, 12 FEET RISE REINFORCED CONCRETE BOX CULVERT, DOUBLE BARREL</v>
          </cell>
          <cell r="E1791" t="str">
            <v>LNFT</v>
          </cell>
        </row>
        <row r="1792">
          <cell r="A1792" t="str">
            <v>60222-2800</v>
          </cell>
          <cell r="B1792" t="str">
            <v>2700mm span, 4200mm rise reinforced concrete box culvert, double barrel</v>
          </cell>
          <cell r="C1792" t="str">
            <v>m</v>
          </cell>
          <cell r="D1792" t="str">
            <v>9 FEET SPAN, 14 FEET RISE REINFORCED CONCRETE BOX CULVERT, DOUBLE BARREL</v>
          </cell>
          <cell r="E1792" t="str">
            <v>LNFT</v>
          </cell>
        </row>
        <row r="1793">
          <cell r="A1793" t="str">
            <v>60222-2850</v>
          </cell>
          <cell r="B1793" t="str">
            <v>2700mm span, 4800mm rise reinforced concrete box culvert, double barrel</v>
          </cell>
          <cell r="C1793" t="str">
            <v>m</v>
          </cell>
          <cell r="D1793" t="str">
            <v>9 FEET SPAN, 16 FEET RISE REINFORCED CONCRETE BOX CULVERT, DOUBLE BARREL</v>
          </cell>
          <cell r="E1793" t="str">
            <v>LNFT</v>
          </cell>
        </row>
        <row r="1794">
          <cell r="A1794" t="str">
            <v>60222-2900</v>
          </cell>
          <cell r="B1794" t="str">
            <v>3000mm span, 900mm rise reinforced concrete box culvert, double barrel</v>
          </cell>
          <cell r="C1794" t="str">
            <v>m</v>
          </cell>
          <cell r="D1794" t="str">
            <v>10 FEET SPAN, 3 FEET RISE REINFORCED CONCRETE BOX CULVERT, DOUBLE BARREL</v>
          </cell>
          <cell r="E1794" t="str">
            <v>LNFT</v>
          </cell>
        </row>
        <row r="1795">
          <cell r="A1795" t="str">
            <v>60222-2950</v>
          </cell>
          <cell r="B1795" t="str">
            <v>3000mm span, 1200mm rise reinforced concrete box culvert, double barrel</v>
          </cell>
          <cell r="C1795" t="str">
            <v>m</v>
          </cell>
          <cell r="D1795" t="str">
            <v>10 FEET SPAN, 4 FEET RISE REINFORCED CONCRETE BOX CULVERT, DOUBLE BARREL</v>
          </cell>
          <cell r="E1795" t="str">
            <v>LNFT</v>
          </cell>
        </row>
        <row r="1796">
          <cell r="A1796" t="str">
            <v>60222-3000</v>
          </cell>
          <cell r="B1796" t="str">
            <v>3000mm span, 1500mm rise reinforced concrete box culvert, double barrel</v>
          </cell>
          <cell r="C1796" t="str">
            <v>m</v>
          </cell>
          <cell r="D1796" t="str">
            <v>10 FEET SPAN, 5 FEET RISE REINFORCED CONCRETE BOX CULVERT, DOUBLE BARREL</v>
          </cell>
          <cell r="E1796" t="str">
            <v>LNFT</v>
          </cell>
        </row>
        <row r="1797">
          <cell r="A1797" t="str">
            <v>60222-3050</v>
          </cell>
          <cell r="B1797" t="str">
            <v>3000mm span, 1800mm rise reinforced concrete box culvert, double barrel</v>
          </cell>
          <cell r="C1797" t="str">
            <v>m</v>
          </cell>
          <cell r="D1797" t="str">
            <v>10 FEET SPAN, 6 FEET RISE REINFORCED CONCRETE BOX CULVERT, DOUBLE BARREL</v>
          </cell>
          <cell r="E1797" t="str">
            <v>LNFT</v>
          </cell>
        </row>
        <row r="1798">
          <cell r="A1798" t="str">
            <v>60222-3100</v>
          </cell>
          <cell r="B1798" t="str">
            <v>3000mm span, 2100mm rise reinforced concrete box culvert, double barrel</v>
          </cell>
          <cell r="C1798" t="str">
            <v>m</v>
          </cell>
          <cell r="D1798" t="str">
            <v>10 FEET SPAN, 7 FEET RISE REINFORCED CONCRETE BOX CULVERT, DOUBLE BARREL</v>
          </cell>
          <cell r="E1798" t="str">
            <v>LNFT</v>
          </cell>
        </row>
        <row r="1799">
          <cell r="A1799" t="str">
            <v>60222-3150</v>
          </cell>
          <cell r="B1799" t="str">
            <v>3000mm span, 2400mm rise reinforced concrete box culvert, double barrel</v>
          </cell>
          <cell r="C1799" t="str">
            <v>m</v>
          </cell>
          <cell r="D1799" t="str">
            <v>10 FEET SPAN, 8 FEET RISE REINFORCED CONCRETE BOX CULVERT, DOUBLE BARREL</v>
          </cell>
          <cell r="E1799" t="str">
            <v>LNFT</v>
          </cell>
        </row>
        <row r="1800">
          <cell r="A1800" t="str">
            <v>60222-3200</v>
          </cell>
          <cell r="B1800" t="str">
            <v>3000mm span, 2700mm rise reinforced concrete box culvert, double barrel</v>
          </cell>
          <cell r="C1800" t="str">
            <v>m</v>
          </cell>
          <cell r="D1800" t="str">
            <v>10 FEET SPAN, 9 FEET RISE REINFORCED CONCRETE BOX CULVERT, DOUBLE BARREL</v>
          </cell>
          <cell r="E1800" t="str">
            <v>LNFT</v>
          </cell>
        </row>
        <row r="1801">
          <cell r="A1801" t="str">
            <v>60222-3250</v>
          </cell>
          <cell r="B1801" t="str">
            <v>3000mm span, 3000mm rise reinforced concrete box culvert, double barrel</v>
          </cell>
          <cell r="C1801" t="str">
            <v>m</v>
          </cell>
          <cell r="D1801" t="str">
            <v>10 FEET SPAN, 10 FEET RISE REINFORCED CONCRETE BOX CULVERT, DOUBLE BARREL</v>
          </cell>
          <cell r="E1801" t="str">
            <v>LNFT</v>
          </cell>
        </row>
        <row r="1802">
          <cell r="A1802" t="str">
            <v>60222-3300</v>
          </cell>
          <cell r="B1802" t="str">
            <v>3000mm span, 3300mm rise reinforced concrete box culvert, double barrel</v>
          </cell>
          <cell r="C1802" t="str">
            <v>m</v>
          </cell>
          <cell r="D1802" t="str">
            <v>10 FEET SPAN, 11 FEET RISE REINFORCED CONCRETE BOX CULVERT, DOUBLE BARREL</v>
          </cell>
          <cell r="E1802" t="str">
            <v>LNFT</v>
          </cell>
        </row>
        <row r="1803">
          <cell r="A1803" t="str">
            <v>60222-3350</v>
          </cell>
          <cell r="B1803" t="str">
            <v>3000mm span, 3600mm rise reinforced concrete box culvert, double barrel</v>
          </cell>
          <cell r="C1803" t="str">
            <v>m</v>
          </cell>
          <cell r="D1803" t="str">
            <v>10 FEET SPAN, 12 FEET RISE REINFORCED CONCRETE BOX CULVERT, DOUBLE BARREL</v>
          </cell>
          <cell r="E1803" t="str">
            <v>LNFT</v>
          </cell>
        </row>
        <row r="1804">
          <cell r="A1804" t="str">
            <v>60222-3400</v>
          </cell>
          <cell r="B1804" t="str">
            <v>3000mm span, 4200mm rise reinforced concrete box culvert, double barrel</v>
          </cell>
          <cell r="C1804" t="str">
            <v>m</v>
          </cell>
          <cell r="D1804" t="str">
            <v>10 FEET SPAN, 14 FEET RISE REINFORCED CONCRETE BOX CULVERT, DOUBLE BARREL</v>
          </cell>
          <cell r="E1804" t="str">
            <v>LNFT</v>
          </cell>
        </row>
        <row r="1805">
          <cell r="A1805" t="str">
            <v>60222-3450</v>
          </cell>
          <cell r="B1805" t="str">
            <v>3000mm span, 4800mm rise reinforced concrete box culvert, double barrel</v>
          </cell>
          <cell r="C1805" t="str">
            <v>m</v>
          </cell>
          <cell r="D1805" t="str">
            <v>10 FEET SPAN, 16 FEET RISE REINFORCED CONCRETE BOX CULVERT, DOUBLE BARREL</v>
          </cell>
          <cell r="E1805" t="str">
            <v>LNFT</v>
          </cell>
        </row>
        <row r="1806">
          <cell r="A1806" t="str">
            <v>60222-3500</v>
          </cell>
          <cell r="B1806" t="str">
            <v>3300mm span, 1500mm rise reinforced concrete box culvert, double barrel</v>
          </cell>
          <cell r="C1806" t="str">
            <v>m</v>
          </cell>
          <cell r="D1806" t="str">
            <v>11 FEET SPAN, 5 FEET RISE REINFORCED CONCRETE BOX CULVERT, DOUBLE BARREL</v>
          </cell>
          <cell r="E1806" t="str">
            <v>LNFT</v>
          </cell>
        </row>
        <row r="1807">
          <cell r="A1807" t="str">
            <v>60222-3550</v>
          </cell>
          <cell r="B1807" t="str">
            <v>3300mm span, 1800mm rise reinforced concrete box culvert, double barrel</v>
          </cell>
          <cell r="C1807" t="str">
            <v>m</v>
          </cell>
          <cell r="D1807" t="str">
            <v>11 FEET SPAN, 6 FEET RISE REINFORCED CONCRETE BOX CULVERT, DOUBLE BARREL</v>
          </cell>
          <cell r="E1807" t="str">
            <v>LNFT</v>
          </cell>
        </row>
        <row r="1808">
          <cell r="A1808" t="str">
            <v>60222-3600</v>
          </cell>
          <cell r="B1808" t="str">
            <v>3300mm span, 2100mm rise reinforced concrete box culvert, double barrel</v>
          </cell>
          <cell r="C1808" t="str">
            <v>m</v>
          </cell>
          <cell r="D1808" t="str">
            <v>11 FEET SPAN, 7 FEET RISE REINFORCED CONCRETE BOX CULVERT, DOUBLE BARREL</v>
          </cell>
          <cell r="E1808" t="str">
            <v>LNFT</v>
          </cell>
        </row>
        <row r="1809">
          <cell r="A1809" t="str">
            <v>60222-3650</v>
          </cell>
          <cell r="B1809" t="str">
            <v>3300mm span, 2400mm rise reinforced concrete box culvert, double barrel</v>
          </cell>
          <cell r="C1809" t="str">
            <v>m</v>
          </cell>
          <cell r="D1809" t="str">
            <v>11 FEET SPAN, 8 FEET RISE REINFORCED CONCRETE BOX CULVERT, DOUBLE BARREL</v>
          </cell>
          <cell r="E1809" t="str">
            <v>LNFT</v>
          </cell>
        </row>
        <row r="1810">
          <cell r="A1810" t="str">
            <v>60222-3700</v>
          </cell>
          <cell r="B1810" t="str">
            <v>3300mm span, 2700mm rise reinforced concrete box culvert, double barrel</v>
          </cell>
          <cell r="C1810" t="str">
            <v>m</v>
          </cell>
          <cell r="D1810" t="str">
            <v>11 FEET SPAN, 9 FEET RISE REINFORCED CONCRETE BOX CULVERT, DOUBLE BARREL</v>
          </cell>
          <cell r="E1810" t="str">
            <v>LNFT</v>
          </cell>
        </row>
        <row r="1811">
          <cell r="A1811" t="str">
            <v>60222-3750</v>
          </cell>
          <cell r="B1811" t="str">
            <v>3300mm span, 3000mm rise reinforced concrete box culvert, double barrel</v>
          </cell>
          <cell r="C1811" t="str">
            <v>m</v>
          </cell>
          <cell r="D1811" t="str">
            <v>11 FEET SPAN, 10 FEET RISE REINFORCED CONCRETE BOX CULVERT, DOUBLE BARREL</v>
          </cell>
          <cell r="E1811" t="str">
            <v>LNFT</v>
          </cell>
        </row>
        <row r="1812">
          <cell r="A1812" t="str">
            <v>60222-3800</v>
          </cell>
          <cell r="B1812" t="str">
            <v>3300mm span, 3300mm rise reinforced concrete box culvert, double barrel</v>
          </cell>
          <cell r="C1812" t="str">
            <v>m</v>
          </cell>
          <cell r="D1812" t="str">
            <v>11 FEET SPAN, 11 FEET RISE REINFORCED CONCRETE BOX CULVERT, DOUBLE BARREL</v>
          </cell>
          <cell r="E1812" t="str">
            <v>LNFT</v>
          </cell>
        </row>
        <row r="1813">
          <cell r="A1813" t="str">
            <v>60222-3850</v>
          </cell>
          <cell r="B1813" t="str">
            <v>3300mm span, 3600mm rise reinforced concrete box culvert, double barrel</v>
          </cell>
          <cell r="C1813" t="str">
            <v>m</v>
          </cell>
          <cell r="D1813" t="str">
            <v>11 FEET SPAN, 12 FEET RISE REINFORCED CONCRETE BOX CULVERT, DOUBLE BARREL</v>
          </cell>
          <cell r="E1813" t="str">
            <v>LNFT</v>
          </cell>
        </row>
        <row r="1814">
          <cell r="A1814" t="str">
            <v>60222-3900</v>
          </cell>
          <cell r="B1814" t="str">
            <v>3300mm span, 4200mm rise reinforced concrete box culvert, double barrel</v>
          </cell>
          <cell r="C1814" t="str">
            <v>m</v>
          </cell>
          <cell r="D1814" t="str">
            <v>11 FEET SPAN, 14 FEET RISE REINFORCED CONCRETE BOX CULVERT, DOUBLE BARREL</v>
          </cell>
          <cell r="E1814" t="str">
            <v>LNFT</v>
          </cell>
        </row>
        <row r="1815">
          <cell r="A1815" t="str">
            <v>60222-3950</v>
          </cell>
          <cell r="B1815" t="str">
            <v>3300mm span, 4800mm rise reinforced concrete box culvert, double barrel</v>
          </cell>
          <cell r="C1815" t="str">
            <v>m</v>
          </cell>
          <cell r="D1815" t="str">
            <v>11 FEET SPAN, 16 FEET RISE REINFORCED CONCRETE BOX CULVERT, DOUBLE BARREL</v>
          </cell>
          <cell r="E1815" t="str">
            <v>LNFT</v>
          </cell>
        </row>
        <row r="1816">
          <cell r="A1816" t="str">
            <v>60222-4000</v>
          </cell>
          <cell r="B1816" t="str">
            <v>3600mm span, 2100mm rise reinforced concrete box culvert, double barrel</v>
          </cell>
          <cell r="C1816" t="str">
            <v>m</v>
          </cell>
          <cell r="D1816" t="str">
            <v>12 FEET SPAN, 7 FEET RISE REINFORCED CONCRETE BOX CULVERT, DOUBLE BARREL</v>
          </cell>
          <cell r="E1816" t="str">
            <v>LNFT</v>
          </cell>
        </row>
        <row r="1817">
          <cell r="A1817" t="str">
            <v>60222-4050</v>
          </cell>
          <cell r="B1817" t="str">
            <v>3600mm span, 2400mm rise reinforced concrete box culvert, double barrel</v>
          </cell>
          <cell r="C1817" t="str">
            <v>m</v>
          </cell>
          <cell r="D1817" t="str">
            <v>12 FEET SPAN, 8 FEET RISE REINFORCED CONCRETE BOX CULVERT, DOUBLE BARREL</v>
          </cell>
          <cell r="E1817" t="str">
            <v>LNFT</v>
          </cell>
        </row>
        <row r="1818">
          <cell r="A1818" t="str">
            <v>60222-4100</v>
          </cell>
          <cell r="B1818" t="str">
            <v>3600mm span, 2700mm rise reinforced concrete box culvert, double barrel</v>
          </cell>
          <cell r="C1818" t="str">
            <v>m</v>
          </cell>
          <cell r="D1818" t="str">
            <v>12 FEET SPAN, 9 FEET RISE REINFORCED CONCRETE BOX CULVERT, DOUBLE BARREL</v>
          </cell>
          <cell r="E1818" t="str">
            <v>LNFT</v>
          </cell>
        </row>
        <row r="1819">
          <cell r="A1819" t="str">
            <v>60222-4150</v>
          </cell>
          <cell r="B1819" t="str">
            <v>3600mm span, 3000mm rise reinforced concrete box culvert, double barrel</v>
          </cell>
          <cell r="C1819" t="str">
            <v>m</v>
          </cell>
          <cell r="D1819" t="str">
            <v>12 FEET SPAN, 10 FEET RISE REINFORCED CONCRETE BOX CULVERT, DOUBLE BARREL</v>
          </cell>
          <cell r="E1819" t="str">
            <v>LNFT</v>
          </cell>
        </row>
        <row r="1820">
          <cell r="A1820" t="str">
            <v>60222-4200</v>
          </cell>
          <cell r="B1820" t="str">
            <v>3600mm span, 3300mm rise reinforced concrete box culvert, double barrel</v>
          </cell>
          <cell r="C1820" t="str">
            <v>m</v>
          </cell>
          <cell r="D1820" t="str">
            <v>12 FEET SPAN, 11 FEET RISE REINFORCED CONCRETE BOX CULVERT, DOUBLE BARREL</v>
          </cell>
          <cell r="E1820" t="str">
            <v>LNFT</v>
          </cell>
        </row>
        <row r="1821">
          <cell r="A1821" t="str">
            <v>60222-4250</v>
          </cell>
          <cell r="B1821" t="str">
            <v>3600mm span, 3600mm rise reinforced concrete box culvert, double barrel</v>
          </cell>
          <cell r="C1821" t="str">
            <v>m</v>
          </cell>
          <cell r="D1821" t="str">
            <v>12 FEET SPAN, 12 FEET RISE REINFORCED CONCRETE BOX CULVERT, DOUBLE BARREL</v>
          </cell>
          <cell r="E1821" t="str">
            <v>LNFT</v>
          </cell>
        </row>
        <row r="1822">
          <cell r="A1822" t="str">
            <v>60222-4300</v>
          </cell>
          <cell r="B1822" t="str">
            <v>3600mm span, 4200mm rise reinforced concrete box culvert, double barrel</v>
          </cell>
          <cell r="C1822" t="str">
            <v>m</v>
          </cell>
          <cell r="D1822" t="str">
            <v>12 FEET SPAN, 14 FEET RISE REINFORCED CONCRETE BOX CULVERT, DOUBLE BARREL</v>
          </cell>
          <cell r="E1822" t="str">
            <v>LNFT</v>
          </cell>
        </row>
        <row r="1823">
          <cell r="A1823" t="str">
            <v>60222-4350</v>
          </cell>
          <cell r="B1823" t="str">
            <v>4200mm span, 1800mm rise reinforced concrete box culvert, double barrel</v>
          </cell>
          <cell r="C1823" t="str">
            <v>m</v>
          </cell>
          <cell r="D1823" t="str">
            <v>14 FEET SPAN, 6 FEET RISE REINFORCED CONCRETE BOX CULVERT, DOUBLE BARREL</v>
          </cell>
          <cell r="E1823" t="str">
            <v>LNFT</v>
          </cell>
        </row>
        <row r="1824">
          <cell r="A1824" t="str">
            <v>60222-4400</v>
          </cell>
          <cell r="B1824" t="str">
            <v>4200mm span, 2100mm rise reinforced concrete box culvert, double barrel</v>
          </cell>
          <cell r="C1824" t="str">
            <v>m</v>
          </cell>
          <cell r="D1824" t="str">
            <v>14 FEET SPAN, 7 FEET RISE REINFORCED CONCRETE BOX CULVERT, DOUBLE BARREL</v>
          </cell>
          <cell r="E1824" t="str">
            <v>LNFT</v>
          </cell>
        </row>
        <row r="1825">
          <cell r="A1825" t="str">
            <v>60222-4450</v>
          </cell>
          <cell r="B1825" t="str">
            <v>4200mm span, 2400mm rise reinforced concrete box culvert, double barrel</v>
          </cell>
          <cell r="C1825" t="str">
            <v>m</v>
          </cell>
          <cell r="D1825" t="str">
            <v>14 FEET SPAN, 8 FEET RISE REINFORCED CONCRETE BOX CULVERT, DOUBLE BARREL</v>
          </cell>
          <cell r="E1825" t="str">
            <v>LNFT</v>
          </cell>
        </row>
        <row r="1826">
          <cell r="A1826" t="str">
            <v>60222-4500</v>
          </cell>
          <cell r="B1826" t="str">
            <v>4200mm span, 2700mm rise reinforced concrete box culvert, double barrel</v>
          </cell>
          <cell r="C1826" t="str">
            <v>m</v>
          </cell>
          <cell r="D1826" t="str">
            <v>14 FEET SPAN, 9 FEET RISE REINFORCED CONCRETE BOX CULVERT, DOUBLE BARREL</v>
          </cell>
          <cell r="E1826" t="str">
            <v>LNFT</v>
          </cell>
        </row>
        <row r="1827">
          <cell r="A1827" t="str">
            <v>60222-4550</v>
          </cell>
          <cell r="B1827" t="str">
            <v>4200mm span, 3000mm rise reinforced concrete box culvert, double barrel</v>
          </cell>
          <cell r="C1827" t="str">
            <v>m</v>
          </cell>
          <cell r="D1827" t="str">
            <v>14 FEET SPAN, 10 FEET RISE REINFORCED CONCRETE BOX CULVERT, DOUBLE BARREL</v>
          </cell>
          <cell r="E1827" t="str">
            <v>LNFT</v>
          </cell>
        </row>
        <row r="1828">
          <cell r="A1828" t="str">
            <v>60222-4600</v>
          </cell>
          <cell r="B1828" t="str">
            <v>4200mm span, 3300mm rise reinforced concrete box culvert, double barrel</v>
          </cell>
          <cell r="C1828" t="str">
            <v>m</v>
          </cell>
          <cell r="D1828" t="str">
            <v>14 FEET SPAN, 11 FEET RISE REINFORCED CONCRETE BOX CULVERT, DOUBLE BARREL</v>
          </cell>
          <cell r="E1828" t="str">
            <v>LNFT</v>
          </cell>
        </row>
        <row r="1829">
          <cell r="A1829" t="str">
            <v>60222-4650</v>
          </cell>
          <cell r="B1829" t="str">
            <v>4200mm span, 3600mm rise reinforced concrete box culvert, double barrel</v>
          </cell>
          <cell r="C1829" t="str">
            <v>m</v>
          </cell>
          <cell r="D1829" t="str">
            <v>14 FEET SPAN, 12 FEET RISE REINFORCED CONCRETE BOX CULVERT, DOUBLE BARREL</v>
          </cell>
          <cell r="E1829" t="str">
            <v>LNFT</v>
          </cell>
        </row>
        <row r="1830">
          <cell r="A1830" t="str">
            <v>60222-4700</v>
          </cell>
          <cell r="B1830" t="str">
            <v>4200mm span, 4200mm rise reinforced concrete box culvert, double barrel</v>
          </cell>
          <cell r="C1830" t="str">
            <v>m</v>
          </cell>
          <cell r="D1830" t="str">
            <v>14 FEET SPAN, 14 FEET RISE REINFORCED CONCRETE BOX CULVERT, DOUBLE BARREL</v>
          </cell>
          <cell r="E1830" t="str">
            <v>LNFT</v>
          </cell>
        </row>
        <row r="1831">
          <cell r="A1831" t="str">
            <v>60222-4750</v>
          </cell>
          <cell r="B1831" t="str">
            <v>4200mm span, 4800mm rise reinforced concrete box culvert, double barrel</v>
          </cell>
          <cell r="C1831" t="str">
            <v>m</v>
          </cell>
          <cell r="D1831" t="str">
            <v>14 FEET SPAN, 16 FEET RISE REINFORCED CONCRETE BOX CULVERT, DOUBLE BARREL</v>
          </cell>
          <cell r="E1831" t="str">
            <v>LNFT</v>
          </cell>
        </row>
        <row r="1832">
          <cell r="A1832" t="str">
            <v>60222-4800</v>
          </cell>
          <cell r="B1832" t="str">
            <v>7200mm span, 2400mm rise reinforced concrete box culvert, double barrel</v>
          </cell>
          <cell r="C1832" t="str">
            <v>m</v>
          </cell>
          <cell r="D1832" t="str">
            <v>24 FEET SPAN, 8 FEET RISE REINFORCED CONCRETE BOX CULVERT, DOUBLE BARREL</v>
          </cell>
          <cell r="E1832" t="str">
            <v>LNFT</v>
          </cell>
        </row>
        <row r="1833">
          <cell r="A1833" t="str">
            <v>60223-0100</v>
          </cell>
          <cell r="B1833" t="str">
            <v>900mm span, 900mm rise reinforced concrete box culvert, triple barrel</v>
          </cell>
          <cell r="C1833" t="str">
            <v>m</v>
          </cell>
          <cell r="D1833" t="str">
            <v>3 FEET SPAN, 3 FEET RISE REINFORCED CONCRETE BOX CULVERT, TRIPLE BARREL</v>
          </cell>
          <cell r="E1833" t="str">
            <v>LNFT</v>
          </cell>
        </row>
        <row r="1834">
          <cell r="A1834" t="str">
            <v>60223-0150</v>
          </cell>
          <cell r="B1834" t="str">
            <v>900mm span, 1200mm rise reinforced concrete box culvert, triple barrel</v>
          </cell>
          <cell r="C1834" t="str">
            <v>m</v>
          </cell>
          <cell r="D1834" t="str">
            <v>3 FEET SPAN, 4 FEET RISE REINFORCED CONCRETE BOX CULVERT, TRIPLE BARREL</v>
          </cell>
          <cell r="E1834" t="str">
            <v>LNFT</v>
          </cell>
        </row>
        <row r="1835">
          <cell r="A1835" t="str">
            <v>60223-0200</v>
          </cell>
          <cell r="B1835" t="str">
            <v>900mm span, 1500mm rise reinforced concrete box culvert, triple barrel</v>
          </cell>
          <cell r="C1835" t="str">
            <v>m</v>
          </cell>
          <cell r="D1835" t="str">
            <v>3 FEET SPAN, 5 FEET RISE REINFORCED CONCRETE BOX CULVERT, TRIPLE BARREL</v>
          </cell>
          <cell r="E1835" t="str">
            <v>LNFT</v>
          </cell>
        </row>
        <row r="1836">
          <cell r="A1836" t="str">
            <v>60223-0250</v>
          </cell>
          <cell r="B1836" t="str">
            <v>900mm span, 1800mm rise reinforced concrete box culvert, triple barrel</v>
          </cell>
          <cell r="C1836" t="str">
            <v>m</v>
          </cell>
          <cell r="D1836" t="str">
            <v>3 FEET SPAN, 6 FEET RISE REINFORCED CONCRETE BOX CULVERT, TRIPLE BARREL</v>
          </cell>
          <cell r="E1836" t="str">
            <v>LNFT</v>
          </cell>
        </row>
        <row r="1837">
          <cell r="A1837" t="str">
            <v>60223-0300</v>
          </cell>
          <cell r="B1837" t="str">
            <v>1200mm span, 900mm rise reinforced concrete box culvert, triple barrel</v>
          </cell>
          <cell r="C1837" t="str">
            <v>m</v>
          </cell>
          <cell r="D1837" t="str">
            <v>4 FEET SPAN, 3 FEET RISE REINFORCED CONCRETE BOX CULVERT, TRIPLE BARREL</v>
          </cell>
          <cell r="E1837" t="str">
            <v>LNFT</v>
          </cell>
        </row>
        <row r="1838">
          <cell r="A1838" t="str">
            <v>60223-0350</v>
          </cell>
          <cell r="B1838" t="str">
            <v>1200mm span, 1200mm rise reinforced concrete box culvert, triple barrel</v>
          </cell>
          <cell r="C1838" t="str">
            <v>m</v>
          </cell>
          <cell r="D1838" t="str">
            <v>4 FEET SPAN, 4 FEET RISE REINFORCED CONCRETE BOX CULVERT, TRIPLE BARREL</v>
          </cell>
          <cell r="E1838" t="str">
            <v>LNFT</v>
          </cell>
        </row>
        <row r="1839">
          <cell r="A1839" t="str">
            <v>60223-0400</v>
          </cell>
          <cell r="B1839" t="str">
            <v>1200mm span, 1500mm rise reinforced concrete box culvert, triple barrel</v>
          </cell>
          <cell r="C1839" t="str">
            <v>m</v>
          </cell>
          <cell r="D1839" t="str">
            <v>4 FEET SPAN, 5 FEET RISE REINFORCED CONCRETE BOX CULVERT, TRIPLE BARREL</v>
          </cell>
          <cell r="E1839" t="str">
            <v>LNFT</v>
          </cell>
        </row>
        <row r="1840">
          <cell r="A1840" t="str">
            <v>60223-0450</v>
          </cell>
          <cell r="B1840" t="str">
            <v>1200mm span, 1800mm rise reinforced concrete box culvert, triple barrel</v>
          </cell>
          <cell r="C1840" t="str">
            <v>m</v>
          </cell>
          <cell r="D1840" t="str">
            <v>4 FEET SPAN, 6 FEET RISE REINFORCED CONCRETE BOX CULVERT, TRIPLE BARREL</v>
          </cell>
          <cell r="E1840" t="str">
            <v>LNFT</v>
          </cell>
        </row>
        <row r="1841">
          <cell r="A1841" t="str">
            <v>60223-0500</v>
          </cell>
          <cell r="B1841" t="str">
            <v>1200mm span, 2100mm rise reinforced concrete box culvert, triple barrel</v>
          </cell>
          <cell r="C1841" t="str">
            <v>m</v>
          </cell>
          <cell r="D1841" t="str">
            <v>4 FEET SPAN, 7 FEET RISE REINFORCED CONCRETE BOX CULVERT, TRIPLE BARREL</v>
          </cell>
          <cell r="E1841" t="str">
            <v>LNFT</v>
          </cell>
        </row>
        <row r="1842">
          <cell r="A1842" t="str">
            <v>60223-0550</v>
          </cell>
          <cell r="B1842" t="str">
            <v>1500mm span, 900mm rise reinforced concrete box culvert, triple barrel</v>
          </cell>
          <cell r="C1842" t="str">
            <v>m</v>
          </cell>
          <cell r="D1842" t="str">
            <v>5 FEET SPAN, 3 FEET RISE REINFORCED CONCRETE BOX CULVERT, TRIPLE BARREL</v>
          </cell>
          <cell r="E1842" t="str">
            <v>LNFT</v>
          </cell>
        </row>
        <row r="1843">
          <cell r="A1843" t="str">
            <v>60223-0600</v>
          </cell>
          <cell r="B1843" t="str">
            <v>1500mm span, 1200mm rise reinforced concrete box culvert, triple barrel</v>
          </cell>
          <cell r="C1843" t="str">
            <v>m</v>
          </cell>
          <cell r="D1843" t="str">
            <v>5 FEET SPAN, 4 FEET RISE REINFORCED CONCRETE BOX CULVERT, TRIPLE BARREL</v>
          </cell>
          <cell r="E1843" t="str">
            <v>LNFT</v>
          </cell>
        </row>
        <row r="1844">
          <cell r="A1844" t="str">
            <v>60223-0650</v>
          </cell>
          <cell r="B1844" t="str">
            <v>1500mm span, 1500mm rise reinforced concrete box culvert, triple barrel</v>
          </cell>
          <cell r="C1844" t="str">
            <v>m</v>
          </cell>
          <cell r="D1844" t="str">
            <v>5 FEET SPAN, 5 FEET RISE REINFORCED CONCRETE BOX CULVERT, TRIPLE BARREL</v>
          </cell>
          <cell r="E1844" t="str">
            <v>LNFT</v>
          </cell>
        </row>
        <row r="1845">
          <cell r="A1845" t="str">
            <v>60223-0700</v>
          </cell>
          <cell r="B1845" t="str">
            <v>1500mm span, 1800mm rise reinforced concrete box culvert, triple barrel</v>
          </cell>
          <cell r="C1845" t="str">
            <v>m</v>
          </cell>
          <cell r="D1845" t="str">
            <v>5 FEET SPAN, 6 FEET RISE REINFORCED CONCRETE BOX CULVERT, TRIPLE BARREL</v>
          </cell>
          <cell r="E1845" t="str">
            <v>LNFT</v>
          </cell>
        </row>
        <row r="1846">
          <cell r="A1846" t="str">
            <v>60223-0750</v>
          </cell>
          <cell r="B1846" t="str">
            <v>1500mm span, 2100mm rise reinforced concrete box culvert, triple barrel</v>
          </cell>
          <cell r="C1846" t="str">
            <v>m</v>
          </cell>
          <cell r="D1846" t="str">
            <v>5 FEET SPAN, 7 FEET RISE REINFORCED CONCRETE BOX CULVERT, TRIPLE BARREL</v>
          </cell>
          <cell r="E1846" t="str">
            <v>LNFT</v>
          </cell>
        </row>
        <row r="1847">
          <cell r="A1847" t="str">
            <v>60223-0800</v>
          </cell>
          <cell r="B1847" t="str">
            <v>1500mm span, 2400mm rise reinforced concrete box culvert, triple barrel</v>
          </cell>
          <cell r="C1847" t="str">
            <v>m</v>
          </cell>
          <cell r="D1847" t="str">
            <v>5 FEET SPAN, 8 FEET RISE REINFORCED CONCRETE BOX CULVERT, TRIPLE BARREL</v>
          </cell>
          <cell r="E1847" t="str">
            <v>LNFT</v>
          </cell>
        </row>
        <row r="1848">
          <cell r="A1848" t="str">
            <v>60223-0850</v>
          </cell>
          <cell r="B1848" t="str">
            <v>1500mm span, 2700mm rise reinforced concrete box culvert, triple barrel</v>
          </cell>
          <cell r="C1848" t="str">
            <v>m</v>
          </cell>
          <cell r="D1848" t="str">
            <v>5 FEET SPAN, 9 FEET RISE REINFORCED CONCRETE BOX CULVERT, TRIPLE BARREL</v>
          </cell>
          <cell r="E1848" t="str">
            <v>LNFT</v>
          </cell>
        </row>
        <row r="1849">
          <cell r="A1849" t="str">
            <v>60223-0900</v>
          </cell>
          <cell r="B1849" t="str">
            <v>1500mm span, 3000mm rise reinforced concrete box culvert, triple barrel</v>
          </cell>
          <cell r="C1849" t="str">
            <v>m</v>
          </cell>
          <cell r="D1849" t="str">
            <v>5 FEET SPAN, 10 FEET RISE REINFORCED CONCRETE BOX CULVERT, TRIPLE BARREL</v>
          </cell>
          <cell r="E1849" t="str">
            <v>LNFT</v>
          </cell>
        </row>
        <row r="1850">
          <cell r="A1850" t="str">
            <v>60223-0950</v>
          </cell>
          <cell r="B1850" t="str">
            <v>1500mm span, 3300mm rise reinforced concrete box culvert, triple barrel</v>
          </cell>
          <cell r="C1850" t="str">
            <v>m</v>
          </cell>
          <cell r="D1850" t="str">
            <v>5 FEET SPAN, 11 FEET RISE REINFORCED CONCRETE BOX CULVERT, TRIPLE BARREL</v>
          </cell>
          <cell r="E1850" t="str">
            <v>LNFT</v>
          </cell>
        </row>
        <row r="1851">
          <cell r="A1851" t="str">
            <v>60223-1000</v>
          </cell>
          <cell r="B1851" t="str">
            <v>1500mm span, 3600mm rise reinforced concrete box culvert, triple barrel</v>
          </cell>
          <cell r="C1851" t="str">
            <v>m</v>
          </cell>
          <cell r="D1851" t="str">
            <v>5 FEET SPAN, 12 FEET RISE REINFORCED CONCRETE BOX CULVERT, TRIPLE BARREL</v>
          </cell>
          <cell r="E1851" t="str">
            <v>LNFT</v>
          </cell>
        </row>
        <row r="1852">
          <cell r="A1852" t="str">
            <v>60223-1050</v>
          </cell>
          <cell r="B1852" t="str">
            <v>1500mm span, 4200mm rise reinforced concrete box culvert, triple barrel</v>
          </cell>
          <cell r="C1852" t="str">
            <v>m</v>
          </cell>
          <cell r="D1852" t="str">
            <v>5 FEET SPAN, 14 FEET RISE REINFORCED CONCRETE BOX CULVERT, TRIPLE BARREL</v>
          </cell>
          <cell r="E1852" t="str">
            <v>LNFT</v>
          </cell>
        </row>
        <row r="1853">
          <cell r="A1853" t="str">
            <v>60223-1100</v>
          </cell>
          <cell r="B1853" t="str">
            <v>1500mm span, 4800mm rise reinforced concrete box culvert, triple barrel</v>
          </cell>
          <cell r="C1853" t="str">
            <v>m</v>
          </cell>
          <cell r="D1853" t="str">
            <v>5 FEET SPAN, 16 FEET RISE REINFORCED CONCRETE BOX CULVERT, TRIPLE BARREL</v>
          </cell>
          <cell r="E1853" t="str">
            <v>LNFT</v>
          </cell>
        </row>
        <row r="1854">
          <cell r="A1854" t="str">
            <v>60223-1150</v>
          </cell>
          <cell r="B1854" t="str">
            <v>1800mm span, 900mm rise reinforced concrete box culvert, triple barrel</v>
          </cell>
          <cell r="C1854" t="str">
            <v>m</v>
          </cell>
          <cell r="D1854" t="str">
            <v>6 FEET SPAN, 3 FEET RISE REINFORCED CONCRETE BOX CULVERT, TRIPLE BARREL</v>
          </cell>
          <cell r="E1854" t="str">
            <v>LNFT</v>
          </cell>
        </row>
        <row r="1855">
          <cell r="A1855" t="str">
            <v>60223-1200</v>
          </cell>
          <cell r="B1855" t="str">
            <v>1800mm span, 1200mm rise reinforced concrete box culvert, triple barrel</v>
          </cell>
          <cell r="C1855" t="str">
            <v>m</v>
          </cell>
          <cell r="D1855" t="str">
            <v>6 FEET SPAN, 4 FEET RISE REINFORCED CONCRETE BOX CULVERT, TRIPLE BARREL</v>
          </cell>
          <cell r="E1855" t="str">
            <v>LNFT</v>
          </cell>
        </row>
        <row r="1856">
          <cell r="A1856" t="str">
            <v>60223-1250</v>
          </cell>
          <cell r="B1856" t="str">
            <v>1800mm span, 1500mm rise reinforced concrete box culvert, triple barrel</v>
          </cell>
          <cell r="C1856" t="str">
            <v>m</v>
          </cell>
          <cell r="D1856" t="str">
            <v>6 FEET SPAN, 5 FEET RISE REINFORCED CONCRETE BOX CULVERT, TRIPLE BARREL</v>
          </cell>
          <cell r="E1856" t="str">
            <v>LNFT</v>
          </cell>
        </row>
        <row r="1857">
          <cell r="A1857" t="str">
            <v>60223-1300</v>
          </cell>
          <cell r="B1857" t="str">
            <v>1800mm span, 1800mm rise reinforced concrete box culvert, triple barrel</v>
          </cell>
          <cell r="C1857" t="str">
            <v>m</v>
          </cell>
          <cell r="D1857" t="str">
            <v>6 FEET SPAN, 6 FEET RISE REINFORCED CONCRETE BOX CULVERT, TRIPLE BARREL</v>
          </cell>
          <cell r="E1857" t="str">
            <v>LNFT</v>
          </cell>
        </row>
        <row r="1858">
          <cell r="A1858" t="str">
            <v>60223-1350</v>
          </cell>
          <cell r="B1858" t="str">
            <v>1800mm span, 2100mm rise reinforced concrete box culvert, triple barrel</v>
          </cell>
          <cell r="C1858" t="str">
            <v>m</v>
          </cell>
          <cell r="D1858" t="str">
            <v>6 FEET SPAN, 7 FEET RISE REINFORCED CONCRETE BOX CULVERT, TRIPLE BARREL</v>
          </cell>
          <cell r="E1858" t="str">
            <v>LNFT</v>
          </cell>
        </row>
        <row r="1859">
          <cell r="A1859" t="str">
            <v>60223-1400</v>
          </cell>
          <cell r="B1859" t="str">
            <v>1800mm span, 2400mm rise reinforced concrete box culvert, triple barrel</v>
          </cell>
          <cell r="C1859" t="str">
            <v>m</v>
          </cell>
          <cell r="D1859" t="str">
            <v>6 FEET SPAN, 8 FEET RISE REINFORCED CONCRETE BOX CULVERT, TRIPLE BARREL</v>
          </cell>
          <cell r="E1859" t="str">
            <v>LNFT</v>
          </cell>
        </row>
        <row r="1860">
          <cell r="A1860" t="str">
            <v>60223-1450</v>
          </cell>
          <cell r="B1860" t="str">
            <v>1800mm span, 2700mm rise reinforced concrete box culvert, triple barrel</v>
          </cell>
          <cell r="C1860" t="str">
            <v>m</v>
          </cell>
          <cell r="D1860" t="str">
            <v>6 FEET SPAN, 9 FEET RISE REINFORCED CONCRETE BOX CULVERT, TRIPLE BARREL</v>
          </cell>
          <cell r="E1860" t="str">
            <v>LNFT</v>
          </cell>
        </row>
        <row r="1861">
          <cell r="A1861" t="str">
            <v>60223-1500</v>
          </cell>
          <cell r="B1861" t="str">
            <v>1800mm span, 3000mm rise reinforced concrete box culvert, triple barrel</v>
          </cell>
          <cell r="C1861" t="str">
            <v>m</v>
          </cell>
          <cell r="D1861" t="str">
            <v>6 FEET SPAN, 10 FEET RISE REINFORCED CONCRETE BOX CULVERT, TRIPLE BARREL</v>
          </cell>
          <cell r="E1861" t="str">
            <v>LNFT</v>
          </cell>
        </row>
        <row r="1862">
          <cell r="A1862" t="str">
            <v>60223-1550</v>
          </cell>
          <cell r="B1862" t="str">
            <v>1800mm span, 3300mm rise reinforced concrete box culvert, triple barrel</v>
          </cell>
          <cell r="C1862" t="str">
            <v>m</v>
          </cell>
          <cell r="D1862" t="str">
            <v>6 FEET SPAN, 11 FEET RISE REINFORCED CONCRETE BOX CULVERT, TRIPLE BARREL</v>
          </cell>
          <cell r="E1862" t="str">
            <v>LNFT</v>
          </cell>
        </row>
        <row r="1863">
          <cell r="A1863" t="str">
            <v>60223-1600</v>
          </cell>
          <cell r="B1863" t="str">
            <v>1800mm span, 3600mm rise reinforced concrete box culvert, triple barrel</v>
          </cell>
          <cell r="C1863" t="str">
            <v>m</v>
          </cell>
          <cell r="D1863" t="str">
            <v>6 FEET SPAN, 12 FEET RISE REINFORCED CONCRETE BOX CULVERT, TRIPLE BARREL</v>
          </cell>
          <cell r="E1863" t="str">
            <v>LNFT</v>
          </cell>
        </row>
        <row r="1864">
          <cell r="A1864" t="str">
            <v>60223-1650</v>
          </cell>
          <cell r="B1864" t="str">
            <v>1800mm span, 4200mm rise reinforced concrete box culvert, triple barrel</v>
          </cell>
          <cell r="C1864" t="str">
            <v>m</v>
          </cell>
          <cell r="D1864" t="str">
            <v>6 FEET SPAN, 14 FEET RISE REINFORCED CONCRETE BOX CULVERT, TRIPLE BARREL</v>
          </cell>
          <cell r="E1864" t="str">
            <v>LNFT</v>
          </cell>
        </row>
        <row r="1865">
          <cell r="A1865" t="str">
            <v>60223-1700</v>
          </cell>
          <cell r="B1865" t="str">
            <v>1800mm span, 4800mm rise reinforced concrete box culvert, triple barrel</v>
          </cell>
          <cell r="C1865" t="str">
            <v>m</v>
          </cell>
          <cell r="D1865" t="str">
            <v>6 FEET SPAN, 16 FEET RISE REINFORCED CONCRETE BOX CULVERT, TRIPLE BARREL</v>
          </cell>
          <cell r="E1865" t="str">
            <v>LNFT</v>
          </cell>
        </row>
        <row r="1866">
          <cell r="A1866" t="str">
            <v>60223-1750</v>
          </cell>
          <cell r="B1866" t="str">
            <v>2400mm span, 900mm rise reinforced concrete box culvert, triple barrel</v>
          </cell>
          <cell r="C1866" t="str">
            <v>m</v>
          </cell>
          <cell r="D1866" t="str">
            <v>8 FEET SPAN, 3 FEET RISE REINFORCED CONCRETE BOX CULVERT, TRIPLE BARREL</v>
          </cell>
          <cell r="E1866" t="str">
            <v>LNFT</v>
          </cell>
        </row>
        <row r="1867">
          <cell r="A1867" t="str">
            <v>60223-1800</v>
          </cell>
          <cell r="B1867" t="str">
            <v>2400mm span, 1200mm rise reinforced concrete box culvert, triple barrel</v>
          </cell>
          <cell r="C1867" t="str">
            <v>m</v>
          </cell>
          <cell r="D1867" t="str">
            <v>8 FEET SPAN, 4 FEET RISE REINFORCED CONCRETE BOX CULVERT, TRIPLE BARREL</v>
          </cell>
          <cell r="E1867" t="str">
            <v>LNFT</v>
          </cell>
        </row>
        <row r="1868">
          <cell r="A1868" t="str">
            <v>60223-1850</v>
          </cell>
          <cell r="B1868" t="str">
            <v>2400mm span, 1500mm rise reinforced concrete box culvert, triple barrel</v>
          </cell>
          <cell r="C1868" t="str">
            <v>m</v>
          </cell>
          <cell r="D1868" t="str">
            <v>8 FEET SPAN, 5 FEET RISE REINFORCED CONCRETE BOX CULVERT, TRIPLE BARREL</v>
          </cell>
          <cell r="E1868" t="str">
            <v>LNFT</v>
          </cell>
        </row>
        <row r="1869">
          <cell r="A1869" t="str">
            <v>60223-1900</v>
          </cell>
          <cell r="B1869" t="str">
            <v>2400mm span, 1800mm rise reinforced concrete box culvert, triple barrel</v>
          </cell>
          <cell r="C1869" t="str">
            <v>m</v>
          </cell>
          <cell r="D1869" t="str">
            <v>8 FEET SPAN, 6 FEET RISE REINFORCED CONCRETE BOX CULVERT, TRIPLE BARREL</v>
          </cell>
          <cell r="E1869" t="str">
            <v>LNFT</v>
          </cell>
        </row>
        <row r="1870">
          <cell r="A1870" t="str">
            <v>60223-1950</v>
          </cell>
          <cell r="B1870" t="str">
            <v>2400mm span, 2100mm rise reinforced concrete box culvert, triple barrel</v>
          </cell>
          <cell r="C1870" t="str">
            <v>m</v>
          </cell>
          <cell r="D1870" t="str">
            <v>8 FEET SPAN, 7 FEET RISE REINFORCED CONCRETE BOX CULVERT, TRIPLE BARREL</v>
          </cell>
          <cell r="E1870" t="str">
            <v>LNFT</v>
          </cell>
        </row>
        <row r="1871">
          <cell r="A1871" t="str">
            <v>60223-2000</v>
          </cell>
          <cell r="B1871" t="str">
            <v>2400mm span, 2400mm rise reinforced concrete box culvert, triple barrel</v>
          </cell>
          <cell r="C1871" t="str">
            <v>m</v>
          </cell>
          <cell r="D1871" t="str">
            <v>8 FEET SPAN, 8 FEET RISE REINFORCED CONCRETE BOX CULVERT, TRIPLE BARREL</v>
          </cell>
          <cell r="E1871" t="str">
            <v>LNFT</v>
          </cell>
        </row>
        <row r="1872">
          <cell r="A1872" t="str">
            <v>60223-2050</v>
          </cell>
          <cell r="B1872" t="str">
            <v>2400mm span, 2700mm rise reinforced concrete box culvert, triple barrel</v>
          </cell>
          <cell r="C1872" t="str">
            <v>m</v>
          </cell>
          <cell r="D1872" t="str">
            <v>8 FEET SPAN, 9 FEET RISE REINFORCED CONCRETE BOX CULVERT, TRIPLE BARREL</v>
          </cell>
          <cell r="E1872" t="str">
            <v>LNFT</v>
          </cell>
        </row>
        <row r="1873">
          <cell r="A1873" t="str">
            <v>60223-2100</v>
          </cell>
          <cell r="B1873" t="str">
            <v>2400mm span, 3000mm rise reinforced concrete box culvert, triple barrel</v>
          </cell>
          <cell r="C1873" t="str">
            <v>m</v>
          </cell>
          <cell r="D1873" t="str">
            <v>8 FEET SPAN, 10 FEET RISE REINFORCED CONCRETE BOX CULVERT, TRIPLE BARREL</v>
          </cell>
          <cell r="E1873" t="str">
            <v>LNFT</v>
          </cell>
        </row>
        <row r="1874">
          <cell r="A1874" t="str">
            <v>60223-2150</v>
          </cell>
          <cell r="B1874" t="str">
            <v>2400mm span, 3300mm rise reinforced concrete box culvert, triple barrel</v>
          </cell>
          <cell r="C1874" t="str">
            <v>m</v>
          </cell>
          <cell r="D1874" t="str">
            <v>8 FEET SPAN, 11 FEET RISE REINFORCED CONCRETE BOX CULVERT, TRIPLE BARREL</v>
          </cell>
          <cell r="E1874" t="str">
            <v>LNFT</v>
          </cell>
        </row>
        <row r="1875">
          <cell r="A1875" t="str">
            <v>60223-2200</v>
          </cell>
          <cell r="B1875" t="str">
            <v>2400mm span, 3600mm rise reinforced concrete box culvert, triple barrel</v>
          </cell>
          <cell r="C1875" t="str">
            <v>m</v>
          </cell>
          <cell r="D1875" t="str">
            <v>8 FEET SPAN, 12 FEET RISE REINFORCED CONCRETE BOX CULVERT, TRIPLE BARREL</v>
          </cell>
          <cell r="E1875" t="str">
            <v>LNFT</v>
          </cell>
        </row>
        <row r="1876">
          <cell r="A1876" t="str">
            <v>60223-2250</v>
          </cell>
          <cell r="B1876" t="str">
            <v>2400mm span, 4200mm rise reinforced concrete box culvert, triple barrel</v>
          </cell>
          <cell r="C1876" t="str">
            <v>m</v>
          </cell>
          <cell r="D1876" t="str">
            <v>8 FEET SPAN, 14 FEET RISE REINFORCED CONCRETE BOX CULVERT, TRIPLE BARREL</v>
          </cell>
          <cell r="E1876" t="str">
            <v>LNFT</v>
          </cell>
        </row>
        <row r="1877">
          <cell r="A1877" t="str">
            <v>60223-2300</v>
          </cell>
          <cell r="B1877" t="str">
            <v>2700mm span, 900mm rise reinforced concrete box culvert, triple barrel</v>
          </cell>
          <cell r="C1877" t="str">
            <v>m</v>
          </cell>
          <cell r="D1877" t="str">
            <v>9 FEET SPAN, 3 FEET RISE REINFORCED CONCRETE BOX CULVERT, TRIPLE BARREL</v>
          </cell>
          <cell r="E1877" t="str">
            <v>LNFT</v>
          </cell>
        </row>
        <row r="1878">
          <cell r="A1878" t="str">
            <v>60223-2350</v>
          </cell>
          <cell r="B1878" t="str">
            <v>2700mm span, 1200mm rise reinforced concrete box culvert, triple barrel</v>
          </cell>
          <cell r="C1878" t="str">
            <v>m</v>
          </cell>
          <cell r="D1878" t="str">
            <v>9 FEET SPAN, 4 FEET RISE REINFORCED CONCRETE BOX CULVERT, TRIPLE BARREL</v>
          </cell>
          <cell r="E1878" t="str">
            <v>LNFT</v>
          </cell>
        </row>
        <row r="1879">
          <cell r="A1879" t="str">
            <v>60223-2400</v>
          </cell>
          <cell r="B1879" t="str">
            <v>2700mm span, 1500mm rise reinforced concrete box culvert, triple barrel</v>
          </cell>
          <cell r="C1879" t="str">
            <v>m</v>
          </cell>
          <cell r="D1879" t="str">
            <v>9 FEET SPAN, 5 FEET RISE REINFORCED CONCRETE BOX CULVERT, TRIPLE BARREL</v>
          </cell>
          <cell r="E1879" t="str">
            <v>LNFT</v>
          </cell>
        </row>
        <row r="1880">
          <cell r="A1880" t="str">
            <v>60223-2450</v>
          </cell>
          <cell r="B1880" t="str">
            <v>2700mm span, 1800mm rise reinforced concrete box culvert, triple barrel</v>
          </cell>
          <cell r="C1880" t="str">
            <v>m</v>
          </cell>
          <cell r="D1880" t="str">
            <v>9 FEET SPAN, 6 FEET RISE REINFORCED CONCRETE BOX CULVERT, TRIPLE BARREL</v>
          </cell>
          <cell r="E1880" t="str">
            <v>LNFT</v>
          </cell>
        </row>
        <row r="1881">
          <cell r="A1881" t="str">
            <v>60223-2500</v>
          </cell>
          <cell r="B1881" t="str">
            <v>2700mm span, 2100mm rise reinforced concrete box culvert, triple barrel</v>
          </cell>
          <cell r="C1881" t="str">
            <v>m</v>
          </cell>
          <cell r="D1881" t="str">
            <v>9 FEET SPAN, 7 FEET RISE REINFORCED CONCRETE BOX CULVERT, TRIPLE BARREL</v>
          </cell>
          <cell r="E1881" t="str">
            <v>LNFT</v>
          </cell>
        </row>
        <row r="1882">
          <cell r="A1882" t="str">
            <v>60223-2550</v>
          </cell>
          <cell r="B1882" t="str">
            <v>2700mm span, 2400mm rise reinforced concrete box culvert, triple barrel</v>
          </cell>
          <cell r="C1882" t="str">
            <v>m</v>
          </cell>
          <cell r="D1882" t="str">
            <v>9 FEET SPAN, 8 FEET RISE REINFORCED CONCRETE BOX CULVERT, TRIPLE BARREL</v>
          </cell>
          <cell r="E1882" t="str">
            <v>LNFT</v>
          </cell>
        </row>
        <row r="1883">
          <cell r="A1883" t="str">
            <v>60223-2600</v>
          </cell>
          <cell r="B1883" t="str">
            <v>2700mm span, 2700mm rise reinforced concrete box culvert, triple barrel</v>
          </cell>
          <cell r="C1883" t="str">
            <v>m</v>
          </cell>
          <cell r="D1883" t="str">
            <v>9 FEET SPAN, 9 FEET RISE REINFORCED CONCRETE BOX CULVERT, TRIPLE BARREL</v>
          </cell>
          <cell r="E1883" t="str">
            <v>LNFT</v>
          </cell>
        </row>
        <row r="1884">
          <cell r="A1884" t="str">
            <v>60223-2650</v>
          </cell>
          <cell r="B1884" t="str">
            <v>2700mm span, 3000mm rise reinforced concrete box culvert, triple barrel</v>
          </cell>
          <cell r="C1884" t="str">
            <v>m</v>
          </cell>
          <cell r="D1884" t="str">
            <v>9 FEET SPAN, 10 FEET RISE REINFORCED CONCRETE BOX CULVERT, TRIPLE BARREL</v>
          </cell>
          <cell r="E1884" t="str">
            <v>LNFT</v>
          </cell>
        </row>
        <row r="1885">
          <cell r="A1885" t="str">
            <v>60223-2700</v>
          </cell>
          <cell r="B1885" t="str">
            <v>2700mm span, 3300mm rise reinforced concrete box culvert, triple barrel</v>
          </cell>
          <cell r="C1885" t="str">
            <v>m</v>
          </cell>
          <cell r="D1885" t="str">
            <v>9 FEET SPAN, 11 FEET RISE REINFORCED CONCRETE BOX CULVERT, TRIPLE BARREL</v>
          </cell>
          <cell r="E1885" t="str">
            <v>LNFT</v>
          </cell>
        </row>
        <row r="1886">
          <cell r="A1886" t="str">
            <v>60223-2750</v>
          </cell>
          <cell r="B1886" t="str">
            <v>2700mm span, 3600mm rise reinforced concrete box culvert, triple barrel</v>
          </cell>
          <cell r="C1886" t="str">
            <v>m</v>
          </cell>
          <cell r="D1886" t="str">
            <v>9 FEET SPAN, 12 FEET RISE REINFORCED CONCRETE BOX CULVERT, TRIPLE BARREL</v>
          </cell>
          <cell r="E1886" t="str">
            <v>LNFT</v>
          </cell>
        </row>
        <row r="1887">
          <cell r="A1887" t="str">
            <v>60223-2800</v>
          </cell>
          <cell r="B1887" t="str">
            <v>2700mm span, 4200mm rise reinforced concrete box culvert, triple barrel</v>
          </cell>
          <cell r="C1887" t="str">
            <v>m</v>
          </cell>
          <cell r="D1887" t="str">
            <v>9 FEET SPAN, 14 FEET RISE REINFORCED CONCRETE BOX CULVERT, TRIPLE BARREL</v>
          </cell>
          <cell r="E1887" t="str">
            <v>LNFT</v>
          </cell>
        </row>
        <row r="1888">
          <cell r="A1888" t="str">
            <v>60223-2850</v>
          </cell>
          <cell r="B1888" t="str">
            <v>2700mm span, 4800mm rise reinforced concrete box culvert, triple barrel</v>
          </cell>
          <cell r="C1888" t="str">
            <v>m</v>
          </cell>
          <cell r="D1888" t="str">
            <v>9 FEET SPAN, 16 FEET RISE REINFORCED CONCRETE BOX CULVERT, TRIPLE BARREL</v>
          </cell>
          <cell r="E1888" t="str">
            <v>LNFT</v>
          </cell>
        </row>
        <row r="1889">
          <cell r="A1889" t="str">
            <v>60223-2900</v>
          </cell>
          <cell r="B1889" t="str">
            <v>3000mm span, 900mm rise reinforced concrete box culvert, triple barrel</v>
          </cell>
          <cell r="C1889" t="str">
            <v>m</v>
          </cell>
          <cell r="D1889" t="str">
            <v>10 FEET SPAN, 3 FEET RISE REINFORCED CONCRETE BOX CULVERT, TRIPLE BARREL</v>
          </cell>
          <cell r="E1889" t="str">
            <v>LNFT</v>
          </cell>
        </row>
        <row r="1890">
          <cell r="A1890" t="str">
            <v>60223-2950</v>
          </cell>
          <cell r="B1890" t="str">
            <v>3000mm span, 1200mm rise reinforced concrete box culvert, triple barrel</v>
          </cell>
          <cell r="C1890" t="str">
            <v>m</v>
          </cell>
          <cell r="D1890" t="str">
            <v>10 FEET SPAN, 4 FEET RISE REINFORCED CONCRETE BOX CULVERT, TRIPLE BARREL</v>
          </cell>
          <cell r="E1890" t="str">
            <v>LNFT</v>
          </cell>
        </row>
        <row r="1891">
          <cell r="A1891" t="str">
            <v>60223-3000</v>
          </cell>
          <cell r="B1891" t="str">
            <v>3000mm span, 1500mm rise reinforced concrete box culvert, triple barrel</v>
          </cell>
          <cell r="C1891" t="str">
            <v>m</v>
          </cell>
          <cell r="D1891" t="str">
            <v>10 FEET SPAN, 5 FEET RISE REINFORCED CONCRETE BOX CULVERT, TRIPLE BARREL</v>
          </cell>
          <cell r="E1891" t="str">
            <v>LNFT</v>
          </cell>
        </row>
        <row r="1892">
          <cell r="A1892" t="str">
            <v>60223-3050</v>
          </cell>
          <cell r="B1892" t="str">
            <v>3000mm span, 1800mm rise reinforced concrete box culvert, triple barrel</v>
          </cell>
          <cell r="C1892" t="str">
            <v>m</v>
          </cell>
          <cell r="D1892" t="str">
            <v>10 FEET SPAN, 6 FEET RISE REINFORCED CONCRETE BOX CULVERT, TRIPLE BARREL</v>
          </cell>
          <cell r="E1892" t="str">
            <v>LNFT</v>
          </cell>
        </row>
        <row r="1893">
          <cell r="A1893" t="str">
            <v>60223-3100</v>
          </cell>
          <cell r="B1893" t="str">
            <v>3000mm span, 2100mm rise reinforced concrete box culvert, triple barrel</v>
          </cell>
          <cell r="C1893" t="str">
            <v>m</v>
          </cell>
          <cell r="D1893" t="str">
            <v>10 FEET SPAN, 7 FEET RISE REINFORCED CONCRETE BOX CULVERT, TRIPLE BARREL</v>
          </cell>
          <cell r="E1893" t="str">
            <v>LNFT</v>
          </cell>
        </row>
        <row r="1894">
          <cell r="A1894" t="str">
            <v>60223-3150</v>
          </cell>
          <cell r="B1894" t="str">
            <v>3000mm span, 2400mm rise reinforced concrete box culvert, triple barrel</v>
          </cell>
          <cell r="C1894" t="str">
            <v>m</v>
          </cell>
          <cell r="D1894" t="str">
            <v>10 FEET SPAN, 8 FEET RISE REINFORCED CONCRETE BOX CULVERT, TRIPLE BARREL</v>
          </cell>
          <cell r="E1894" t="str">
            <v>LNFT</v>
          </cell>
        </row>
        <row r="1895">
          <cell r="A1895" t="str">
            <v>60223-3200</v>
          </cell>
          <cell r="B1895" t="str">
            <v>3000mm span, 2700mm rise reinforced concrete box culvert, triple barrel</v>
          </cell>
          <cell r="C1895" t="str">
            <v>m</v>
          </cell>
          <cell r="D1895" t="str">
            <v>10 FEET SPAN, 9 FEET RISE REINFORCED CONCRETE BOX CULVERT, TRIPLE BARREL</v>
          </cell>
          <cell r="E1895" t="str">
            <v>LNFT</v>
          </cell>
        </row>
        <row r="1896">
          <cell r="A1896" t="str">
            <v>60223-3250</v>
          </cell>
          <cell r="B1896" t="str">
            <v>3000mm span, 3000mm rise reinforced concrete box culvert, triple barrel</v>
          </cell>
          <cell r="C1896" t="str">
            <v>m</v>
          </cell>
          <cell r="D1896" t="str">
            <v>10 FEET SPAN, 10 FEET RISE REINFORCED CONCRETE BOX CULVERT, TRIPLE BARREL</v>
          </cell>
          <cell r="E1896" t="str">
            <v>LNFT</v>
          </cell>
        </row>
        <row r="1897">
          <cell r="A1897" t="str">
            <v>60223-3300</v>
          </cell>
          <cell r="B1897" t="str">
            <v>3000mm span, 3300mm rise reinforced concrete box culvert, triple barrel</v>
          </cell>
          <cell r="C1897" t="str">
            <v>m</v>
          </cell>
          <cell r="D1897" t="str">
            <v>10 FEET SPAN, 11 FEET RISE REINFORCED CONCRETE BOX CULVERT, TRIPLE BARREL</v>
          </cell>
          <cell r="E1897" t="str">
            <v>LNFT</v>
          </cell>
        </row>
        <row r="1898">
          <cell r="A1898" t="str">
            <v>60223-3350</v>
          </cell>
          <cell r="B1898" t="str">
            <v>3000mm span, 3600mm rise reinforced concrete box culvert, triple barrel</v>
          </cell>
          <cell r="C1898" t="str">
            <v>m</v>
          </cell>
          <cell r="D1898" t="str">
            <v>10 FEET SPAN, 12 FEET RISE REINFORCED CONCRETE BOX CULVERT, TRIPLE BARREL</v>
          </cell>
          <cell r="E1898" t="str">
            <v>LNFT</v>
          </cell>
        </row>
        <row r="1899">
          <cell r="A1899" t="str">
            <v>60223-3400</v>
          </cell>
          <cell r="B1899" t="str">
            <v>3000mm span, 4200mm rise reinforced concrete box culvert, triple barrel</v>
          </cell>
          <cell r="C1899" t="str">
            <v>m</v>
          </cell>
          <cell r="D1899" t="str">
            <v>10 FEET SPAN, 14 FEET RISE REINFORCED CONCRETE BOX CULVERT, TRIPLE BARREL</v>
          </cell>
          <cell r="E1899" t="str">
            <v>LNFT</v>
          </cell>
        </row>
        <row r="1900">
          <cell r="A1900" t="str">
            <v>60223-3450</v>
          </cell>
          <cell r="B1900" t="str">
            <v>3000mm span, 4800mm rise reinforced concrete box culvert, triple barrel</v>
          </cell>
          <cell r="C1900" t="str">
            <v>m</v>
          </cell>
          <cell r="D1900" t="str">
            <v>10 FEET SPAN, 16 FEET RISE REINFORCED CONCRETE BOX CULVERT, TRIPLE BARREL</v>
          </cell>
          <cell r="E1900" t="str">
            <v>LNFT</v>
          </cell>
        </row>
        <row r="1901">
          <cell r="A1901" t="str">
            <v>60223-3500</v>
          </cell>
          <cell r="B1901" t="str">
            <v>3300mm span, 1500mm rise reinforced concrete box culvert, triple barrel</v>
          </cell>
          <cell r="C1901" t="str">
            <v>m</v>
          </cell>
          <cell r="D1901" t="str">
            <v>11 FEET SPAN, 5 FEET RISE REINFORCED CONCRETE BOX CULVERT, TRIPLE BARREL</v>
          </cell>
          <cell r="E1901" t="str">
            <v>LNFT</v>
          </cell>
        </row>
        <row r="1902">
          <cell r="A1902" t="str">
            <v>60223-3550</v>
          </cell>
          <cell r="B1902" t="str">
            <v>3300mm span, 1800mm rise reinforced concrete box culvert, triple barrel</v>
          </cell>
          <cell r="C1902" t="str">
            <v>m</v>
          </cell>
          <cell r="D1902" t="str">
            <v>11 FEET SPAN, 6 FEET RISE REINFORCED CONCRETE BOX CULVERT, TRIPLE BARREL</v>
          </cell>
          <cell r="E1902" t="str">
            <v>LNFT</v>
          </cell>
        </row>
        <row r="1903">
          <cell r="A1903" t="str">
            <v>60223-3600</v>
          </cell>
          <cell r="B1903" t="str">
            <v>3300mm span, 2100mm rise reinforced concrete box culvert, triple barrel</v>
          </cell>
          <cell r="C1903" t="str">
            <v>m</v>
          </cell>
          <cell r="D1903" t="str">
            <v>11 FEET SPAN, 7 FEET RISE REINFORCED CONCRETE BOX CULVERT, TRIPLE BARREL</v>
          </cell>
          <cell r="E1903" t="str">
            <v>LNFT</v>
          </cell>
        </row>
        <row r="1904">
          <cell r="A1904" t="str">
            <v>60223-3650</v>
          </cell>
          <cell r="B1904" t="str">
            <v>3300mm span, 2400mm rise reinforced concrete box culvert, triple barrel</v>
          </cell>
          <cell r="C1904" t="str">
            <v>m</v>
          </cell>
          <cell r="D1904" t="str">
            <v>11 FEET SPAN, 8 FEET RISE REINFORCED CONCRETE BOX CULVERT, TRIPLE BARREL</v>
          </cell>
          <cell r="E1904" t="str">
            <v>LNFT</v>
          </cell>
        </row>
        <row r="1905">
          <cell r="A1905" t="str">
            <v>60223-3700</v>
          </cell>
          <cell r="B1905" t="str">
            <v>3300mm span, 2700mm rise reinforced concrete box culvert, triple barrel</v>
          </cell>
          <cell r="C1905" t="str">
            <v>m</v>
          </cell>
          <cell r="D1905" t="str">
            <v>11 FEET SPAN, 9 FEET RISE REINFORCED CONCRETE BOX CULVERT, TRIPLE BARREL</v>
          </cell>
          <cell r="E1905" t="str">
            <v>LNFT</v>
          </cell>
        </row>
        <row r="1906">
          <cell r="A1906" t="str">
            <v>60223-3750</v>
          </cell>
          <cell r="B1906" t="str">
            <v>3300mm span, 3000mm rise reinforced concrete box culvert, triple barrel</v>
          </cell>
          <cell r="C1906" t="str">
            <v>m</v>
          </cell>
          <cell r="D1906" t="str">
            <v>11 FEET SPAN, 10 FEET RISE REINFORCED CONCRETE BOX CULVERT, TRIPLE BARREL</v>
          </cell>
          <cell r="E1906" t="str">
            <v>LNFT</v>
          </cell>
        </row>
        <row r="1907">
          <cell r="A1907" t="str">
            <v>60223-3800</v>
          </cell>
          <cell r="B1907" t="str">
            <v>3300mm span, 3300mm rise reinforced concrete box culvert, triple barrel</v>
          </cell>
          <cell r="C1907" t="str">
            <v>m</v>
          </cell>
          <cell r="D1907" t="str">
            <v>11 FEET SPAN, 11 FEET RISE REINFORCED CONCRETE BOX CULVERT, TRIPLE BARREL</v>
          </cell>
          <cell r="E1907" t="str">
            <v>LNFT</v>
          </cell>
        </row>
        <row r="1908">
          <cell r="A1908" t="str">
            <v>60223-3850</v>
          </cell>
          <cell r="B1908" t="str">
            <v>3300mm span, 3600mm rise reinforced concrete box culvert, triple barrel</v>
          </cell>
          <cell r="C1908" t="str">
            <v>m</v>
          </cell>
          <cell r="D1908" t="str">
            <v>11 FEET SPAN, 12 FEET RISE REINFORCED CONCRETE BOX CULVERT, TRIPLE BARREL</v>
          </cell>
          <cell r="E1908" t="str">
            <v>LNFT</v>
          </cell>
        </row>
        <row r="1909">
          <cell r="A1909" t="str">
            <v>60223-3900</v>
          </cell>
          <cell r="B1909" t="str">
            <v>3300mm span, 4200mm rise reinforced concrete box culvert, triple barrel</v>
          </cell>
          <cell r="C1909" t="str">
            <v>m</v>
          </cell>
          <cell r="D1909" t="str">
            <v>11 FEET SPAN, 14 FEET RISE REINFORCED CONCRETE BOX CULVERT, TRIPLE BARREL</v>
          </cell>
          <cell r="E1909" t="str">
            <v>LNFT</v>
          </cell>
        </row>
        <row r="1910">
          <cell r="A1910" t="str">
            <v>60223-3950</v>
          </cell>
          <cell r="B1910" t="str">
            <v>3300mm span, 4800mm rise reinforced concrete box culvert, triple barrel</v>
          </cell>
          <cell r="C1910" t="str">
            <v>m</v>
          </cell>
          <cell r="D1910" t="str">
            <v>11 FEET SPAN, 16 FEET RISE REINFORCED CONCRETE BOX CULVERT, TRIPLE BARREL</v>
          </cell>
          <cell r="E1910" t="str">
            <v>LNFT</v>
          </cell>
        </row>
        <row r="1911">
          <cell r="A1911" t="str">
            <v>60223-4000</v>
          </cell>
          <cell r="B1911" t="str">
            <v>3600mm span, 2100mm rise reinforced concrete box culvert, triple barrel</v>
          </cell>
          <cell r="C1911" t="str">
            <v>m</v>
          </cell>
          <cell r="D1911" t="str">
            <v>12 FEET SPAN, 7 FEET RISE REINFORCED CONCRETE BOX CULVERT, TRIPLE BARREL</v>
          </cell>
          <cell r="E1911" t="str">
            <v>LNFT</v>
          </cell>
        </row>
        <row r="1912">
          <cell r="A1912" t="str">
            <v>60223-4050</v>
          </cell>
          <cell r="B1912" t="str">
            <v>3600mm span, 2400mm rise reinforced concrete box culvert, triple barrel</v>
          </cell>
          <cell r="C1912" t="str">
            <v>m</v>
          </cell>
          <cell r="D1912" t="str">
            <v>12 FEET SPAN, 8 FEET RISE REINFORCED CONCRETE BOX CULVERT, TRIPLE BARREL</v>
          </cell>
          <cell r="E1912" t="str">
            <v>LNFT</v>
          </cell>
        </row>
        <row r="1913">
          <cell r="A1913" t="str">
            <v>60223-4100</v>
          </cell>
          <cell r="B1913" t="str">
            <v>3600mm span, 2700mm rise reinforced concrete box culvert, triple barrel</v>
          </cell>
          <cell r="C1913" t="str">
            <v>m</v>
          </cell>
          <cell r="D1913" t="str">
            <v>12 FEET SPAN, 9 FEET RISE REINFORCED CONCRETE BOX CULVERT, TRIPLE BARREL</v>
          </cell>
          <cell r="E1913" t="str">
            <v>LNFT</v>
          </cell>
        </row>
        <row r="1914">
          <cell r="A1914" t="str">
            <v>60223-4150</v>
          </cell>
          <cell r="B1914" t="str">
            <v>3600mm span, 3000mm rise reinforced concrete box culvert, triple barrel</v>
          </cell>
          <cell r="C1914" t="str">
            <v>m</v>
          </cell>
          <cell r="D1914" t="str">
            <v>12 FEET SPAN, 10 FEET RISE REINFORCED CONCRETE BOX CULVERT, TRIPLE BARREL</v>
          </cell>
          <cell r="E1914" t="str">
            <v>LNFT</v>
          </cell>
        </row>
        <row r="1915">
          <cell r="A1915" t="str">
            <v>60223-4200</v>
          </cell>
          <cell r="B1915" t="str">
            <v>3600mm span, 3300mm rise reinforced concrete box culvert, triple barrel</v>
          </cell>
          <cell r="C1915" t="str">
            <v>m</v>
          </cell>
          <cell r="D1915" t="str">
            <v>12 FEET SPAN, 11 FEET RISE REINFORCED CONCRETE BOX CULVERT, TRIPLE BARREL</v>
          </cell>
          <cell r="E1915" t="str">
            <v>LNFT</v>
          </cell>
        </row>
        <row r="1916">
          <cell r="A1916" t="str">
            <v>60223-4250</v>
          </cell>
          <cell r="B1916" t="str">
            <v>3600mm span, 3600mm rise reinforced concrete box culvert, triple barrel</v>
          </cell>
          <cell r="C1916" t="str">
            <v>m</v>
          </cell>
          <cell r="D1916" t="str">
            <v>12 FEET SPAN, 12 FEET RISE REINFORCED CONCRETE BOX CULVERT, TRIPLE BARREL</v>
          </cell>
          <cell r="E1916" t="str">
            <v>LNFT</v>
          </cell>
        </row>
        <row r="1917">
          <cell r="A1917" t="str">
            <v>60223-4300</v>
          </cell>
          <cell r="B1917" t="str">
            <v>3600mm span, 4200mm rise reinforced concrete box culvert, triple barrel</v>
          </cell>
          <cell r="C1917" t="str">
            <v>m</v>
          </cell>
          <cell r="D1917" t="str">
            <v>12 FEET SPAN, 14 FEET RISE REINFORCED CONCRETE BOX CULVERT, TRIPLE BARREL</v>
          </cell>
          <cell r="E1917" t="str">
            <v>LNFT</v>
          </cell>
        </row>
        <row r="1918">
          <cell r="A1918" t="str">
            <v>60223-4350</v>
          </cell>
          <cell r="B1918" t="str">
            <v>4200mm span, 1800mm rise reinforced concrete box culvert, triple barrel</v>
          </cell>
          <cell r="C1918" t="str">
            <v>m</v>
          </cell>
          <cell r="D1918" t="str">
            <v>14 FEET SPAN, 6 FEET RISE REINFORCED CONCRETE BOX CULVERT, TRIPLE BARREL</v>
          </cell>
          <cell r="E1918" t="str">
            <v>LNFT</v>
          </cell>
        </row>
        <row r="1919">
          <cell r="A1919" t="str">
            <v>60223-4400</v>
          </cell>
          <cell r="B1919" t="str">
            <v>4200mm span, 2100mm rise reinforced concrete box culvert, triple barrel</v>
          </cell>
          <cell r="C1919" t="str">
            <v>m</v>
          </cell>
          <cell r="D1919" t="str">
            <v>14 FEET SPAN, 7 FEET RISE REINFORCED CONCRETE BOX CULVERT, TRIPLE BARREL</v>
          </cell>
          <cell r="E1919" t="str">
            <v>LNFT</v>
          </cell>
        </row>
        <row r="1920">
          <cell r="A1920" t="str">
            <v>60223-4450</v>
          </cell>
          <cell r="B1920" t="str">
            <v>4200mm span, 2400mm rise reinforced concrete box culvert, triple barrel</v>
          </cell>
          <cell r="C1920" t="str">
            <v>m</v>
          </cell>
          <cell r="D1920" t="str">
            <v>14 FEET SPAN, 8 FEET RISE REINFORCED CONCRETE BOX CULVERT, TRIPLE BARREL</v>
          </cell>
          <cell r="E1920" t="str">
            <v>LNFT</v>
          </cell>
        </row>
        <row r="1921">
          <cell r="A1921" t="str">
            <v>60223-4500</v>
          </cell>
          <cell r="B1921" t="str">
            <v>4200mm span, 2700mm rise reinforced concrete box culvert, triple barrel</v>
          </cell>
          <cell r="C1921" t="str">
            <v>m</v>
          </cell>
          <cell r="D1921" t="str">
            <v>14 FEET SPAN, 9 FEET RISE REINFORCED CONCRETE BOX CULVERT, TRIPLE BARREL</v>
          </cell>
          <cell r="E1921" t="str">
            <v>LNFT</v>
          </cell>
        </row>
        <row r="1922">
          <cell r="A1922" t="str">
            <v>60223-4550</v>
          </cell>
          <cell r="B1922" t="str">
            <v>4200mm span, 3000mm rise reinforced concrete box culvert, triple barrel</v>
          </cell>
          <cell r="C1922" t="str">
            <v>m</v>
          </cell>
          <cell r="D1922" t="str">
            <v>14 FEET SPAN, 10 FEET RISE REINFORCED CONCRETE BOX CULVERT, TRIPLE BARREL</v>
          </cell>
          <cell r="E1922" t="str">
            <v>LNFT</v>
          </cell>
        </row>
        <row r="1923">
          <cell r="A1923" t="str">
            <v>60223-4600</v>
          </cell>
          <cell r="B1923" t="str">
            <v>4200mm span, 3300mm rise reinforced concrete box culvert, triple barrel</v>
          </cell>
          <cell r="C1923" t="str">
            <v>m</v>
          </cell>
          <cell r="D1923" t="str">
            <v>14 FEET SPAN, 11 FEET RISE REINFORCED CONCRETE BOX CULVERT, TRIPLE BARREL</v>
          </cell>
          <cell r="E1923" t="str">
            <v>LNFT</v>
          </cell>
        </row>
        <row r="1924">
          <cell r="A1924" t="str">
            <v>60223-4650</v>
          </cell>
          <cell r="B1924" t="str">
            <v>4200mm span, 3600mm rise reinforced concrete box culvert, triple barrel</v>
          </cell>
          <cell r="C1924" t="str">
            <v>m</v>
          </cell>
          <cell r="D1924" t="str">
            <v>14 FEET SPAN, 12 FEET RISE REINFORCED CONCRETE BOX CULVERT, TRIPLE BARREL</v>
          </cell>
          <cell r="E1924" t="str">
            <v>LNFT</v>
          </cell>
        </row>
        <row r="1925">
          <cell r="A1925" t="str">
            <v>60223-4700</v>
          </cell>
          <cell r="B1925" t="str">
            <v>4200mm span, 4200mm rise reinforced concrete box culvert, triple barrel</v>
          </cell>
          <cell r="C1925" t="str">
            <v>m</v>
          </cell>
          <cell r="D1925" t="str">
            <v>14 FEET SPAN, 14 FEET RISE REINFORCED CONCRETE BOX CULVERT, TRIPLE BARREL</v>
          </cell>
          <cell r="E1925" t="str">
            <v>LNFT</v>
          </cell>
        </row>
        <row r="1926">
          <cell r="A1926" t="str">
            <v>60223-4750</v>
          </cell>
          <cell r="B1926" t="str">
            <v>4200mm span, 4800mm rise reinforced concrete box culvert, triple barrel</v>
          </cell>
          <cell r="C1926" t="str">
            <v>m</v>
          </cell>
          <cell r="D1926" t="str">
            <v>14 FEET SPAN, 16 FEET RISE REINFORCED CONCRETE BOX CULVERT, TRIPLE BARREL</v>
          </cell>
          <cell r="E1926" t="str">
            <v>LNFT</v>
          </cell>
        </row>
        <row r="1927">
          <cell r="A1927" t="str">
            <v>60223-4800</v>
          </cell>
          <cell r="B1927" t="str">
            <v>7200mm span, 2400mm rise reinforced concrete box culvert, triple barrel</v>
          </cell>
          <cell r="C1927" t="str">
            <v>m</v>
          </cell>
          <cell r="D1927" t="str">
            <v>24 FEET SPAN, 8 FEET RISE REINFORCED CONCRETE BOX CULVERT, TRIPLE BARREL</v>
          </cell>
          <cell r="E1927" t="str">
            <v>LNFT</v>
          </cell>
        </row>
        <row r="1928">
          <cell r="A1928" t="str">
            <v>60225-1722</v>
          </cell>
          <cell r="B1928" t="str">
            <v>2100mm span, 1500mm rise reinforced concrete box culvert, quintuple barrel</v>
          </cell>
          <cell r="C1928" t="str">
            <v>m</v>
          </cell>
          <cell r="D1928" t="str">
            <v>7 FEET SPAN, 5 FEET RISE REINFORCED CONCRETE BOX CULVERT, QUINTUPLE BARREL</v>
          </cell>
          <cell r="E1928" t="str">
            <v>LNFT</v>
          </cell>
        </row>
        <row r="1929">
          <cell r="A1929" t="str">
            <v>60225-1725</v>
          </cell>
          <cell r="B1929" t="str">
            <v>2100mm span, 1800mm rise reinforced concrete box culvert, quintuple barrel</v>
          </cell>
          <cell r="C1929" t="str">
            <v>m</v>
          </cell>
          <cell r="D1929" t="str">
            <v>7 FEET SPAN, 6 FEET RISE REINFORCED CONCRETE BOX CULVERT, QUINTUPLE BARREL</v>
          </cell>
          <cell r="E1929" t="str">
            <v>LNFT</v>
          </cell>
        </row>
        <row r="1930">
          <cell r="A1930" t="str">
            <v>60226-0000</v>
          </cell>
          <cell r="B1930" t="str">
            <v>End section for reinforced concrete box culvert</v>
          </cell>
          <cell r="C1930" t="str">
            <v>Each</v>
          </cell>
          <cell r="D1930" t="str">
            <v>END SECTION FOR REINFORCED CONCRETE BOX CULVERT</v>
          </cell>
          <cell r="E1930" t="str">
            <v>EACH</v>
          </cell>
        </row>
        <row r="1931">
          <cell r="A1931" t="str">
            <v>60227-0000</v>
          </cell>
          <cell r="B1931" t="str">
            <v>Reinforced concrete box culvert</v>
          </cell>
          <cell r="C1931" t="str">
            <v>m</v>
          </cell>
          <cell r="D1931" t="str">
            <v>REINFORCED CONCRETE BOX CULVERT</v>
          </cell>
          <cell r="E1931" t="str">
            <v>LNFT</v>
          </cell>
        </row>
        <row r="1932">
          <cell r="A1932" t="str">
            <v>60230-0000</v>
          </cell>
          <cell r="B1932" t="str">
            <v>Debris rack</v>
          </cell>
          <cell r="C1932" t="str">
            <v>Each</v>
          </cell>
          <cell r="D1932" t="str">
            <v>DEBRIS RACK</v>
          </cell>
          <cell r="E1932" t="str">
            <v>EACH</v>
          </cell>
        </row>
        <row r="1933">
          <cell r="A1933" t="str">
            <v>60231-0000</v>
          </cell>
          <cell r="B1933" t="str">
            <v>Dissipator, pipe</v>
          </cell>
          <cell r="C1933" t="str">
            <v>Each</v>
          </cell>
          <cell r="D1933" t="str">
            <v>DISSIPATOR, PIPE</v>
          </cell>
          <cell r="E1933" t="str">
            <v>EACH</v>
          </cell>
        </row>
        <row r="1934">
          <cell r="A1934" t="str">
            <v>60233-1100</v>
          </cell>
          <cell r="B1934" t="str">
            <v>Metal headwall for 1650mm equivalent diameter arch or elliptical pipe culvert</v>
          </cell>
          <cell r="C1934" t="str">
            <v>Each</v>
          </cell>
          <cell r="D1934" t="str">
            <v>METAL HEADWALL FOR 66-INCH EQUIVALENT DIAMETER ARCH OR ELLIPTICAL PIPE CULVERT</v>
          </cell>
          <cell r="E1934" t="str">
            <v>EACH</v>
          </cell>
        </row>
        <row r="1935">
          <cell r="A1935" t="str">
            <v>60233-1200</v>
          </cell>
          <cell r="B1935" t="str">
            <v>Metal headwall for 1800mm equivalent diameter arch or elliptical pipe culvert</v>
          </cell>
          <cell r="C1935" t="str">
            <v>Each</v>
          </cell>
          <cell r="D1935" t="str">
            <v>METAL HEADWALL FOR 72-INCH EQUIVALENT DIAMETER ARCH OR ELLIPTICAL PIPE CULVERT</v>
          </cell>
          <cell r="E1935" t="str">
            <v>EACH</v>
          </cell>
        </row>
        <row r="1936">
          <cell r="A1936" t="str">
            <v>60233-1500</v>
          </cell>
          <cell r="B1936" t="str">
            <v>Metal headwall for 2250mm equivalent diameter arch or elliptical pipe culvert</v>
          </cell>
          <cell r="C1936" t="str">
            <v>Each</v>
          </cell>
          <cell r="D1936" t="str">
            <v>METAL HEADWALL FOR 90-INCH EQUIVALENT DIAMETER ARCH OR ELLIPTICAL PIPE CULVERT</v>
          </cell>
          <cell r="E1936" t="str">
            <v>EACH</v>
          </cell>
        </row>
        <row r="1937">
          <cell r="A1937" t="str">
            <v>60301-0100</v>
          </cell>
          <cell r="B1937" t="str">
            <v>1500mm structural plate pipe</v>
          </cell>
          <cell r="C1937" t="str">
            <v>m</v>
          </cell>
          <cell r="D1937" t="str">
            <v>60-INCH STRUCTURAL PLATE PIPE</v>
          </cell>
          <cell r="E1937" t="str">
            <v>LNFT</v>
          </cell>
        </row>
        <row r="1938">
          <cell r="A1938" t="str">
            <v>60301-0110</v>
          </cell>
          <cell r="B1938" t="str">
            <v>1655mm structural plate pipe</v>
          </cell>
          <cell r="C1938" t="str">
            <v>m</v>
          </cell>
          <cell r="D1938" t="str">
            <v>66-INCH STRUCTURAL PLATE PIPE</v>
          </cell>
          <cell r="E1938" t="str">
            <v>LNFT</v>
          </cell>
        </row>
        <row r="1939">
          <cell r="A1939" t="str">
            <v>60301-0120</v>
          </cell>
          <cell r="B1939" t="str">
            <v>1810mm structural plate pipe</v>
          </cell>
          <cell r="C1939" t="str">
            <v>m</v>
          </cell>
          <cell r="D1939" t="str">
            <v>72-INCH STRUCTURAL PLATE PIPE</v>
          </cell>
          <cell r="E1939" t="str">
            <v>LNFT</v>
          </cell>
        </row>
        <row r="1940">
          <cell r="A1940" t="str">
            <v>60301-0130</v>
          </cell>
          <cell r="B1940" t="str">
            <v>1965mm structural plate pipe</v>
          </cell>
          <cell r="C1940" t="str">
            <v>m</v>
          </cell>
          <cell r="D1940" t="str">
            <v>78-INCH STRUCTURAL PLATE PIPE</v>
          </cell>
          <cell r="E1940" t="str">
            <v>LNFT</v>
          </cell>
        </row>
        <row r="1941">
          <cell r="A1941" t="str">
            <v>60301-0140</v>
          </cell>
          <cell r="B1941" t="str">
            <v>2120mm structural plate pipe</v>
          </cell>
          <cell r="C1941" t="str">
            <v>m</v>
          </cell>
          <cell r="D1941" t="str">
            <v>84-INCH STRUCTURAL PLATE PIPE</v>
          </cell>
          <cell r="E1941" t="str">
            <v>LNFT</v>
          </cell>
        </row>
        <row r="1942">
          <cell r="A1942" t="str">
            <v>60301-0150</v>
          </cell>
          <cell r="B1942" t="str">
            <v>2275mm structural plate pipe</v>
          </cell>
          <cell r="C1942" t="str">
            <v>m</v>
          </cell>
          <cell r="D1942" t="str">
            <v>90-INCH STRUCTURAL PLATE PIPE</v>
          </cell>
          <cell r="E1942" t="str">
            <v>LNFT</v>
          </cell>
        </row>
        <row r="1943">
          <cell r="A1943" t="str">
            <v>60301-0160</v>
          </cell>
          <cell r="B1943" t="str">
            <v>2430mm structural plate pipe</v>
          </cell>
          <cell r="C1943" t="str">
            <v>m</v>
          </cell>
          <cell r="D1943" t="str">
            <v>96-INCH STRUCTURAL PLATE PIPE</v>
          </cell>
          <cell r="E1943" t="str">
            <v>LNFT</v>
          </cell>
        </row>
        <row r="1944">
          <cell r="A1944" t="str">
            <v>60301-0170</v>
          </cell>
          <cell r="B1944" t="str">
            <v>2585mm structural plate pipe</v>
          </cell>
          <cell r="C1944" t="str">
            <v>m</v>
          </cell>
          <cell r="D1944" t="str">
            <v>102-INCH STRUCTURAL PLATE PIPE</v>
          </cell>
          <cell r="E1944" t="str">
            <v>LNFT</v>
          </cell>
        </row>
        <row r="1945">
          <cell r="A1945" t="str">
            <v>60301-0180</v>
          </cell>
          <cell r="B1945" t="str">
            <v>2740mm structural plate pipe</v>
          </cell>
          <cell r="C1945" t="str">
            <v>m</v>
          </cell>
          <cell r="D1945" t="str">
            <v>108-INCH STRUCTURAL PLATE PIPE</v>
          </cell>
          <cell r="E1945" t="str">
            <v>LNFT</v>
          </cell>
        </row>
        <row r="1946">
          <cell r="A1946" t="str">
            <v>60301-0190</v>
          </cell>
          <cell r="B1946" t="str">
            <v>2895mm structural plate pipe</v>
          </cell>
          <cell r="C1946" t="str">
            <v>m</v>
          </cell>
          <cell r="D1946" t="str">
            <v>114-INCH STRUCTURAL PLATE PIPE</v>
          </cell>
          <cell r="E1946" t="str">
            <v>LNFT</v>
          </cell>
        </row>
        <row r="1947">
          <cell r="A1947" t="str">
            <v>60301-0200</v>
          </cell>
          <cell r="B1947" t="str">
            <v>3050mm structural plate pipe</v>
          </cell>
          <cell r="C1947" t="str">
            <v>m</v>
          </cell>
          <cell r="D1947" t="str">
            <v>120-INCH STRUCTURAL PLATE PIPE</v>
          </cell>
          <cell r="E1947" t="str">
            <v>LNFT</v>
          </cell>
        </row>
        <row r="1948">
          <cell r="A1948" t="str">
            <v>60301-0210</v>
          </cell>
          <cell r="B1948" t="str">
            <v>3205mm structural plate pipe</v>
          </cell>
          <cell r="C1948" t="str">
            <v>m</v>
          </cell>
          <cell r="D1948" t="str">
            <v>126-INCH STRUCTURAL PLATE PIPE</v>
          </cell>
          <cell r="E1948" t="str">
            <v>LNFT</v>
          </cell>
        </row>
        <row r="1949">
          <cell r="A1949" t="str">
            <v>60301-0220</v>
          </cell>
          <cell r="B1949" t="str">
            <v>3360mm structural plate pipe</v>
          </cell>
          <cell r="C1949" t="str">
            <v>m</v>
          </cell>
          <cell r="D1949" t="str">
            <v>132-INCH STRUCTURAL PLATE PIPE</v>
          </cell>
          <cell r="E1949" t="str">
            <v>LNFT</v>
          </cell>
        </row>
        <row r="1950">
          <cell r="A1950" t="str">
            <v>60301-0230</v>
          </cell>
          <cell r="B1950" t="str">
            <v>3515mm structural plate pipe</v>
          </cell>
          <cell r="C1950" t="str">
            <v>m</v>
          </cell>
          <cell r="D1950" t="str">
            <v>138-INCH STRUCTURAL PLATE PIPE</v>
          </cell>
          <cell r="E1950" t="str">
            <v>LNFT</v>
          </cell>
        </row>
        <row r="1951">
          <cell r="A1951" t="str">
            <v>60301-0240</v>
          </cell>
          <cell r="B1951" t="str">
            <v>3670mm structural plate pipe</v>
          </cell>
          <cell r="C1951" t="str">
            <v>m</v>
          </cell>
          <cell r="D1951" t="str">
            <v>144-INCH STRUCTURAL PLATE PIPE</v>
          </cell>
          <cell r="E1951" t="str">
            <v>LNFT</v>
          </cell>
        </row>
        <row r="1952">
          <cell r="A1952" t="str">
            <v>60301-0250</v>
          </cell>
          <cell r="B1952" t="str">
            <v>3825mm structural plate pipe</v>
          </cell>
          <cell r="C1952" t="str">
            <v>m</v>
          </cell>
          <cell r="D1952" t="str">
            <v>150-INCH STRUCTURAL PLATE PIPE</v>
          </cell>
          <cell r="E1952" t="str">
            <v>LNFT</v>
          </cell>
        </row>
        <row r="1953">
          <cell r="A1953" t="str">
            <v>60301-0260</v>
          </cell>
          <cell r="B1953" t="str">
            <v>3980mm structural plate pipe</v>
          </cell>
          <cell r="C1953" t="str">
            <v>m</v>
          </cell>
          <cell r="D1953" t="str">
            <v>156-INCH STRUCTURAL PLATE PIPE</v>
          </cell>
          <cell r="E1953" t="str">
            <v>LNFT</v>
          </cell>
        </row>
        <row r="1954">
          <cell r="A1954" t="str">
            <v>60301-0270</v>
          </cell>
          <cell r="B1954" t="str">
            <v>4135mm structural plate pipe</v>
          </cell>
          <cell r="C1954" t="str">
            <v>m</v>
          </cell>
          <cell r="D1954" t="str">
            <v>162-INCH STRUCTURAL PLATE PIPE</v>
          </cell>
          <cell r="E1954" t="str">
            <v>LNFT</v>
          </cell>
        </row>
        <row r="1955">
          <cell r="A1955" t="str">
            <v>60301-0280</v>
          </cell>
          <cell r="B1955" t="str">
            <v>4290mm structural plate pipe</v>
          </cell>
          <cell r="C1955" t="str">
            <v>m</v>
          </cell>
          <cell r="D1955" t="str">
            <v>168-INCH STRUCTURAL PLATE PIPE</v>
          </cell>
          <cell r="E1955" t="str">
            <v>LNFT</v>
          </cell>
        </row>
        <row r="1956">
          <cell r="A1956" t="str">
            <v>60301-0290</v>
          </cell>
          <cell r="B1956" t="str">
            <v>4445mm structural plate pipe</v>
          </cell>
          <cell r="C1956" t="str">
            <v>m</v>
          </cell>
          <cell r="D1956" t="str">
            <v>174-INCH STRUCTURAL PLATE PIPE</v>
          </cell>
          <cell r="E1956" t="str">
            <v>LNFT</v>
          </cell>
        </row>
        <row r="1957">
          <cell r="A1957" t="str">
            <v>60301-0300</v>
          </cell>
          <cell r="B1957" t="str">
            <v>4445mm structural plate pipe</v>
          </cell>
          <cell r="C1957" t="str">
            <v>m</v>
          </cell>
          <cell r="D1957" t="str">
            <v>180-INCH STRUCTURAL PLATE PIPE</v>
          </cell>
          <cell r="E1957" t="str">
            <v>LNFT</v>
          </cell>
        </row>
        <row r="1958">
          <cell r="A1958" t="str">
            <v>60301-0360</v>
          </cell>
          <cell r="B1958" t="str">
            <v>5530mm structural plate pipe</v>
          </cell>
          <cell r="C1958" t="str">
            <v>m</v>
          </cell>
          <cell r="D1958" t="str">
            <v>216-INCH STRUCTURAL PLATE PIPE</v>
          </cell>
          <cell r="E1958" t="str">
            <v>LNFT</v>
          </cell>
        </row>
        <row r="1959">
          <cell r="A1959" t="str">
            <v>60301-0400</v>
          </cell>
          <cell r="B1959" t="str">
            <v>6150mm structural plate pipe</v>
          </cell>
          <cell r="C1959" t="str">
            <v>m</v>
          </cell>
          <cell r="D1959" t="str">
            <v>240-INCH STRUCTURAL PLATE PIPE</v>
          </cell>
          <cell r="E1959" t="str">
            <v>LNFT</v>
          </cell>
        </row>
        <row r="1960">
          <cell r="A1960" t="str">
            <v>60301-0480</v>
          </cell>
          <cell r="B1960" t="str">
            <v>7315mm structural plate pipe</v>
          </cell>
          <cell r="C1960" t="str">
            <v>m</v>
          </cell>
          <cell r="D1960" t="str">
            <v>288-INCH STRUCTURAL PLATE PIPE</v>
          </cell>
          <cell r="E1960" t="str">
            <v>LNFT</v>
          </cell>
        </row>
        <row r="1961">
          <cell r="A1961" t="str">
            <v>60302-0000</v>
          </cell>
          <cell r="B1961" t="str">
            <v>Structural plate pipe-arch</v>
          </cell>
          <cell r="C1961" t="str">
            <v>m</v>
          </cell>
          <cell r="D1961" t="str">
            <v>STRUCTURAL PLATE PIPE-ARCH</v>
          </cell>
          <cell r="E1961" t="str">
            <v>LNFT</v>
          </cell>
        </row>
        <row r="1962">
          <cell r="A1962" t="str">
            <v>60303-0000</v>
          </cell>
          <cell r="B1962" t="str">
            <v>Structural plate underpass</v>
          </cell>
          <cell r="C1962" t="str">
            <v>m</v>
          </cell>
          <cell r="D1962" t="str">
            <v>STRUCTURAL PLATE UNDERPASS</v>
          </cell>
          <cell r="E1962" t="str">
            <v>LNFT</v>
          </cell>
        </row>
        <row r="1963">
          <cell r="A1963" t="str">
            <v>60304-0000</v>
          </cell>
          <cell r="B1963" t="str">
            <v>Structural plate arch</v>
          </cell>
          <cell r="C1963" t="str">
            <v>m</v>
          </cell>
          <cell r="D1963" t="str">
            <v>STRUCTURAL PLATE ARCH</v>
          </cell>
          <cell r="E1963" t="str">
            <v>LNFT</v>
          </cell>
        </row>
        <row r="1964">
          <cell r="A1964" t="str">
            <v>60305-0000</v>
          </cell>
          <cell r="B1964" t="str">
            <v>Structural plate box</v>
          </cell>
          <cell r="C1964" t="str">
            <v>m</v>
          </cell>
          <cell r="D1964" t="str">
            <v>STRUCTURAL PLATE BOX</v>
          </cell>
          <cell r="E1964" t="str">
            <v>LNFT</v>
          </cell>
        </row>
        <row r="1965">
          <cell r="A1965" t="str">
            <v>60310-0000</v>
          </cell>
          <cell r="B1965" t="str">
            <v>Structural plate structures, repair</v>
          </cell>
          <cell r="C1965" t="str">
            <v>m2</v>
          </cell>
          <cell r="D1965" t="str">
            <v>STRUCTURAL PLATE STRUCTURES</v>
          </cell>
          <cell r="E1965" t="str">
            <v>SQFT</v>
          </cell>
        </row>
        <row r="1966">
          <cell r="A1966" t="str">
            <v>60315-0000</v>
          </cell>
          <cell r="B1966" t="str">
            <v>Structural plate headwall</v>
          </cell>
          <cell r="C1966" t="str">
            <v>Each</v>
          </cell>
          <cell r="D1966" t="str">
            <v>STRUCTURAL PLATE HEADWALL</v>
          </cell>
          <cell r="E1966" t="str">
            <v>EACH</v>
          </cell>
        </row>
        <row r="1967">
          <cell r="A1967" t="str">
            <v>60401-0000</v>
          </cell>
          <cell r="B1967" t="str">
            <v>Manhole</v>
          </cell>
          <cell r="C1967" t="str">
            <v>Each</v>
          </cell>
          <cell r="D1967" t="str">
            <v>MANHOLE</v>
          </cell>
          <cell r="E1967" t="str">
            <v>EACH</v>
          </cell>
        </row>
        <row r="1968">
          <cell r="A1968" t="str">
            <v>60401-1000</v>
          </cell>
          <cell r="B1968" t="str">
            <v>Manhole, flh</v>
          </cell>
          <cell r="C1968" t="str">
            <v>Each</v>
          </cell>
          <cell r="D1968" t="str">
            <v>MANHOLE, FLH</v>
          </cell>
          <cell r="E1968" t="str">
            <v>EACH</v>
          </cell>
        </row>
        <row r="1969">
          <cell r="A1969" t="str">
            <v>60402-0000</v>
          </cell>
          <cell r="B1969" t="str">
            <v>Manhole</v>
          </cell>
          <cell r="C1969" t="str">
            <v>m</v>
          </cell>
          <cell r="D1969" t="str">
            <v>MANHOLE</v>
          </cell>
          <cell r="E1969" t="str">
            <v>LNFT</v>
          </cell>
        </row>
        <row r="1970">
          <cell r="A1970" t="str">
            <v>60402-1000</v>
          </cell>
          <cell r="B1970" t="str">
            <v>Manhole, flh</v>
          </cell>
          <cell r="C1970" t="str">
            <v>m</v>
          </cell>
          <cell r="D1970" t="str">
            <v>MANHOLE, FLH</v>
          </cell>
          <cell r="E1970" t="str">
            <v>LNFT</v>
          </cell>
        </row>
        <row r="1971">
          <cell r="A1971" t="str">
            <v>60403-0000</v>
          </cell>
          <cell r="B1971" t="str">
            <v>Inlet</v>
          </cell>
          <cell r="C1971" t="str">
            <v>Each</v>
          </cell>
          <cell r="D1971" t="str">
            <v>INLET</v>
          </cell>
          <cell r="E1971" t="str">
            <v>EACH</v>
          </cell>
        </row>
        <row r="1972">
          <cell r="A1972" t="str">
            <v>60403-0800</v>
          </cell>
          <cell r="B1972" t="str">
            <v>Inlet, flh type 4A</v>
          </cell>
          <cell r="C1972" t="str">
            <v>Each</v>
          </cell>
          <cell r="D1972" t="str">
            <v>INLET, FLH TYPE 4A</v>
          </cell>
          <cell r="E1972" t="str">
            <v>EACH</v>
          </cell>
        </row>
        <row r="1973">
          <cell r="A1973" t="str">
            <v>60403-0900</v>
          </cell>
          <cell r="B1973" t="str">
            <v>Inlet, flh type 4B</v>
          </cell>
          <cell r="C1973" t="str">
            <v>Each</v>
          </cell>
          <cell r="D1973" t="str">
            <v>INLET, FLH TYPE 4B</v>
          </cell>
          <cell r="E1973" t="str">
            <v>EACH</v>
          </cell>
        </row>
        <row r="1974">
          <cell r="A1974" t="str">
            <v>60403-1000</v>
          </cell>
          <cell r="B1974" t="str">
            <v>Inlet, flh type 4C</v>
          </cell>
          <cell r="C1974" t="str">
            <v>Each</v>
          </cell>
          <cell r="D1974" t="str">
            <v>INLET, FLH TYPE 4C</v>
          </cell>
          <cell r="E1974" t="str">
            <v>EACH</v>
          </cell>
        </row>
        <row r="1975">
          <cell r="A1975" t="str">
            <v>60403-1100</v>
          </cell>
          <cell r="B1975" t="str">
            <v>Inlet, flh type 4D</v>
          </cell>
          <cell r="C1975" t="str">
            <v>Each</v>
          </cell>
          <cell r="D1975" t="str">
            <v>INLET, FLH TYPE 4D</v>
          </cell>
          <cell r="E1975" t="str">
            <v>EACH</v>
          </cell>
        </row>
        <row r="1976">
          <cell r="A1976" t="str">
            <v>60403-1200</v>
          </cell>
          <cell r="B1976" t="str">
            <v>Inlet, flh type 5A</v>
          </cell>
          <cell r="C1976" t="str">
            <v>Each</v>
          </cell>
          <cell r="D1976" t="str">
            <v>INLET, FLH TYPE 5A</v>
          </cell>
          <cell r="E1976" t="str">
            <v>EACH</v>
          </cell>
        </row>
        <row r="1977">
          <cell r="A1977" t="str">
            <v>60403-1300</v>
          </cell>
          <cell r="B1977" t="str">
            <v>Inlet, flh type 5A modified</v>
          </cell>
          <cell r="C1977" t="str">
            <v>Each</v>
          </cell>
          <cell r="D1977" t="str">
            <v>INLET, FLH TYPE 5A MODIFIED</v>
          </cell>
          <cell r="E1977" t="str">
            <v>EACH</v>
          </cell>
        </row>
        <row r="1978">
          <cell r="A1978" t="str">
            <v>60403-1400</v>
          </cell>
          <cell r="B1978" t="str">
            <v>Inlet, flh type 5B</v>
          </cell>
          <cell r="C1978" t="str">
            <v>Each</v>
          </cell>
          <cell r="D1978" t="str">
            <v>INLET, FLH TYPE 5B</v>
          </cell>
          <cell r="E1978" t="str">
            <v>EACH</v>
          </cell>
        </row>
        <row r="1979">
          <cell r="A1979" t="str">
            <v>60403-1700</v>
          </cell>
          <cell r="B1979" t="str">
            <v>Inlet, flh type 6A</v>
          </cell>
          <cell r="C1979" t="str">
            <v>Each</v>
          </cell>
          <cell r="D1979" t="str">
            <v>INLET, FLH TYPE 6A</v>
          </cell>
          <cell r="E1979" t="str">
            <v>EACH</v>
          </cell>
        </row>
        <row r="1980">
          <cell r="A1980" t="str">
            <v>60403-1800</v>
          </cell>
          <cell r="B1980" t="str">
            <v>Inlet, flh type 6A modified</v>
          </cell>
          <cell r="C1980" t="str">
            <v>Each</v>
          </cell>
          <cell r="D1980" t="str">
            <v>INLET, FLH TYPE 6A MODIFIED</v>
          </cell>
          <cell r="E1980" t="str">
            <v>EACH</v>
          </cell>
        </row>
        <row r="1981">
          <cell r="A1981" t="str">
            <v>60403-1900</v>
          </cell>
          <cell r="B1981" t="str">
            <v>Inlet, flh type 6B</v>
          </cell>
          <cell r="C1981" t="str">
            <v>Each</v>
          </cell>
          <cell r="D1981" t="str">
            <v>INLET, FLH TYPE 6B</v>
          </cell>
          <cell r="E1981" t="str">
            <v>EACH</v>
          </cell>
        </row>
        <row r="1982">
          <cell r="A1982" t="str">
            <v>60403-2200</v>
          </cell>
          <cell r="B1982" t="str">
            <v>Inlet, flh type 7A</v>
          </cell>
          <cell r="C1982" t="str">
            <v>Each</v>
          </cell>
          <cell r="D1982" t="str">
            <v>INLET, FLH TYPE 7A</v>
          </cell>
          <cell r="E1982" t="str">
            <v>EACH</v>
          </cell>
        </row>
        <row r="1983">
          <cell r="A1983" t="str">
            <v>60403-2300</v>
          </cell>
          <cell r="B1983" t="str">
            <v>Inlet, flh type 7B</v>
          </cell>
          <cell r="C1983" t="str">
            <v>Each</v>
          </cell>
          <cell r="D1983" t="str">
            <v>INLET, FLH TYPE 7B</v>
          </cell>
          <cell r="E1983" t="str">
            <v>EACH</v>
          </cell>
        </row>
        <row r="1984">
          <cell r="A1984" t="str">
            <v>60404-0000</v>
          </cell>
          <cell r="B1984" t="str">
            <v>Catch basin</v>
          </cell>
          <cell r="C1984" t="str">
            <v>Each</v>
          </cell>
          <cell r="D1984" t="str">
            <v>CATCH BASIN</v>
          </cell>
          <cell r="E1984" t="str">
            <v>EACH</v>
          </cell>
        </row>
        <row r="1985">
          <cell r="A1985" t="str">
            <v>60404-1000</v>
          </cell>
          <cell r="B1985" t="str">
            <v>Catch basin, flh type 1</v>
          </cell>
          <cell r="C1985" t="str">
            <v>Each</v>
          </cell>
          <cell r="D1985" t="str">
            <v>CATCH BASIN, FLH TYPE 1</v>
          </cell>
          <cell r="E1985" t="str">
            <v>EACH</v>
          </cell>
        </row>
        <row r="1986">
          <cell r="A1986" t="str">
            <v>60404-2000</v>
          </cell>
          <cell r="B1986" t="str">
            <v>Catch basin, flh type 2</v>
          </cell>
          <cell r="C1986" t="str">
            <v>Each</v>
          </cell>
          <cell r="D1986" t="str">
            <v>CATCH BASIN, FLH TYPE 2</v>
          </cell>
          <cell r="E1986" t="str">
            <v>EACH</v>
          </cell>
        </row>
        <row r="1987">
          <cell r="A1987" t="str">
            <v>60405-0000</v>
          </cell>
          <cell r="B1987" t="str">
            <v>Manhole adjustment</v>
          </cell>
          <cell r="C1987" t="str">
            <v>Each</v>
          </cell>
          <cell r="D1987" t="str">
            <v>MANHOLE ADJUSTMENT</v>
          </cell>
          <cell r="E1987" t="str">
            <v>EACH</v>
          </cell>
        </row>
        <row r="1988">
          <cell r="A1988" t="str">
            <v>60406-0000</v>
          </cell>
          <cell r="B1988" t="str">
            <v>Inlet adjustment</v>
          </cell>
          <cell r="C1988" t="str">
            <v>Each</v>
          </cell>
          <cell r="D1988" t="str">
            <v>INLET ADJUSTMENT</v>
          </cell>
          <cell r="E1988" t="str">
            <v>EACH</v>
          </cell>
        </row>
        <row r="1989">
          <cell r="A1989" t="str">
            <v>60407-0000</v>
          </cell>
          <cell r="B1989" t="str">
            <v>Capping inlets and manholes</v>
          </cell>
          <cell r="C1989" t="str">
            <v>Each</v>
          </cell>
          <cell r="D1989" t="str">
            <v>CAPPING INLETS AND MANHOLES</v>
          </cell>
          <cell r="E1989" t="str">
            <v>EACH</v>
          </cell>
        </row>
        <row r="1990">
          <cell r="A1990" t="str">
            <v>60408-0000</v>
          </cell>
          <cell r="B1990" t="str">
            <v>Junction box</v>
          </cell>
          <cell r="C1990" t="str">
            <v>Each</v>
          </cell>
          <cell r="D1990" t="str">
            <v>JUNCTION BOX</v>
          </cell>
          <cell r="E1990" t="str">
            <v>EACH</v>
          </cell>
        </row>
        <row r="1991">
          <cell r="A1991" t="str">
            <v>60409-0000</v>
          </cell>
          <cell r="B1991" t="str">
            <v>Inlet top, metal frame and grate</v>
          </cell>
          <cell r="C1991" t="str">
            <v>Each</v>
          </cell>
          <cell r="D1991" t="str">
            <v>INLET TOP, METAL FRAME AND GRATE</v>
          </cell>
          <cell r="E1991" t="str">
            <v>EACH</v>
          </cell>
        </row>
        <row r="1992">
          <cell r="A1992" t="str">
            <v>60409-0001</v>
          </cell>
          <cell r="B1992" t="str">
            <v>Inlet top</v>
          </cell>
          <cell r="C1992" t="str">
            <v>Each</v>
          </cell>
          <cell r="D1992" t="str">
            <v>INLET TOP</v>
          </cell>
          <cell r="E1992" t="str">
            <v>EACH</v>
          </cell>
        </row>
        <row r="1993">
          <cell r="A1993" t="str">
            <v>60409-0100</v>
          </cell>
          <cell r="B1993" t="str">
            <v>Inlet top, metal frame and grate, flh type A</v>
          </cell>
          <cell r="C1993" t="str">
            <v>Each</v>
          </cell>
          <cell r="D1993" t="str">
            <v>INLET TOP, METAL FRAME AND GRATE, FLH TYPE A</v>
          </cell>
          <cell r="E1993" t="str">
            <v>EACH</v>
          </cell>
        </row>
        <row r="1994">
          <cell r="A1994" t="str">
            <v>60409-0200</v>
          </cell>
          <cell r="B1994" t="str">
            <v>Inlet top, metal frame and grate, flh type B</v>
          </cell>
          <cell r="C1994" t="str">
            <v>Each</v>
          </cell>
          <cell r="D1994" t="str">
            <v>INLET TOP, METAL FRAME AND GRATE, FLH TYPE B</v>
          </cell>
          <cell r="E1994" t="str">
            <v>EACH</v>
          </cell>
        </row>
        <row r="1995">
          <cell r="A1995" t="str">
            <v>60409-0600</v>
          </cell>
          <cell r="B1995" t="str">
            <v>Inlet top, metal frame and grate, FLH type 5</v>
          </cell>
          <cell r="C1995" t="str">
            <v>Each</v>
          </cell>
          <cell r="D1995" t="str">
            <v>INLET TOP, METAL FRAME AND GRATE, FLH TYPE 5</v>
          </cell>
          <cell r="E1995" t="str">
            <v>EACH</v>
          </cell>
        </row>
        <row r="1996">
          <cell r="A1996" t="str">
            <v>60409-0700</v>
          </cell>
          <cell r="B1996" t="str">
            <v>Inlet top, metal frame and grate, FLH type 6A</v>
          </cell>
          <cell r="C1996" t="str">
            <v>Each</v>
          </cell>
          <cell r="D1996" t="str">
            <v>INLET TOP, METAL FRAME AND GRATE, FLH TYPE 6A</v>
          </cell>
          <cell r="E1996" t="str">
            <v>EACH</v>
          </cell>
        </row>
        <row r="1997">
          <cell r="A1997" t="str">
            <v>60409-0800</v>
          </cell>
          <cell r="B1997" t="str">
            <v>Inlet top, metal frame and grate, FLH type 6B</v>
          </cell>
          <cell r="C1997" t="str">
            <v>Each</v>
          </cell>
          <cell r="D1997" t="str">
            <v>INLET TOP, METAL FRAME AND GRATE , FLH TYPE 6B</v>
          </cell>
          <cell r="E1997" t="str">
            <v>EACH</v>
          </cell>
        </row>
        <row r="1998">
          <cell r="A1998" t="str">
            <v>60409-0900</v>
          </cell>
          <cell r="B1998" t="str">
            <v>Inlet top, metal frame and grate, FLH type 7</v>
          </cell>
          <cell r="C1998" t="str">
            <v>Each</v>
          </cell>
          <cell r="D1998" t="str">
            <v>INLET TOP, METAL FRAME AND GRATE, FLH TYPE 7</v>
          </cell>
          <cell r="E1998" t="str">
            <v>EACH</v>
          </cell>
        </row>
        <row r="1999">
          <cell r="A1999" t="str">
            <v>60409-1000</v>
          </cell>
          <cell r="B1999" t="str">
            <v>Inlet top, concrete</v>
          </cell>
          <cell r="C1999" t="str">
            <v>Each</v>
          </cell>
          <cell r="D1999" t="str">
            <v>INLET TOP, CONCRETE</v>
          </cell>
          <cell r="E1999" t="str">
            <v>EACH</v>
          </cell>
        </row>
        <row r="2000">
          <cell r="A2000" t="str">
            <v>60409-1100</v>
          </cell>
          <cell r="B2000" t="str">
            <v>Inlet top, granite</v>
          </cell>
          <cell r="C2000" t="str">
            <v>Each</v>
          </cell>
          <cell r="D2000" t="str">
            <v>INLET TOP, GRANITE</v>
          </cell>
          <cell r="E2000" t="str">
            <v>EACH</v>
          </cell>
        </row>
        <row r="2001">
          <cell r="A2001" t="str">
            <v>60409-1200</v>
          </cell>
          <cell r="B2001" t="str">
            <v>Inlet top, metal grate, FLH type 6A</v>
          </cell>
          <cell r="C2001" t="str">
            <v>Each</v>
          </cell>
          <cell r="D2001" t="str">
            <v>INLET TOP, METAL GRATE, FLH TYPE 6A</v>
          </cell>
          <cell r="E2001" t="str">
            <v>EACH</v>
          </cell>
        </row>
        <row r="2002">
          <cell r="A2002" t="str">
            <v>60409-1300</v>
          </cell>
          <cell r="B2002" t="str">
            <v>Inlet top, metal grate, FLH type 6B</v>
          </cell>
          <cell r="C2002" t="str">
            <v>Each</v>
          </cell>
          <cell r="D2002" t="str">
            <v>INLET TOP, METAL GRATE, FLH TYPE 6B</v>
          </cell>
          <cell r="E2002" t="str">
            <v>EACH</v>
          </cell>
        </row>
        <row r="2003">
          <cell r="A2003" t="str">
            <v>60410-0000</v>
          </cell>
          <cell r="B2003" t="str">
            <v>Springbox</v>
          </cell>
          <cell r="C2003" t="str">
            <v>Each</v>
          </cell>
          <cell r="D2003" t="str">
            <v>SPRINGBOX</v>
          </cell>
          <cell r="E2003" t="str">
            <v>EACH</v>
          </cell>
        </row>
        <row r="2004">
          <cell r="A2004" t="str">
            <v>60411-0000</v>
          </cell>
          <cell r="B2004" t="str">
            <v>Inlet modification</v>
          </cell>
          <cell r="C2004" t="str">
            <v>Each</v>
          </cell>
          <cell r="D2004" t="str">
            <v>INLET MODIFICATION</v>
          </cell>
          <cell r="E2004" t="str">
            <v>EACH</v>
          </cell>
        </row>
        <row r="2005">
          <cell r="A2005" t="str">
            <v>60412-1000</v>
          </cell>
          <cell r="B2005" t="str">
            <v>Remove and reset metal frame and grate</v>
          </cell>
          <cell r="C2005" t="str">
            <v>Each</v>
          </cell>
          <cell r="D2005" t="str">
            <v>REMOVE AND RESET METAL FRAME AND GRATE</v>
          </cell>
          <cell r="E2005" t="str">
            <v>EACH</v>
          </cell>
        </row>
        <row r="2006">
          <cell r="A2006" t="str">
            <v>60412-2000</v>
          </cell>
          <cell r="B2006" t="str">
            <v>Remove and reset manhole frame and cover</v>
          </cell>
          <cell r="C2006" t="str">
            <v>Each</v>
          </cell>
          <cell r="D2006" t="str">
            <v>REMOVE AND RESET MANHOLE FRAME AND COVER</v>
          </cell>
          <cell r="E2006" t="str">
            <v>EACH</v>
          </cell>
        </row>
        <row r="2007">
          <cell r="A2007" t="str">
            <v>60412-3000</v>
          </cell>
          <cell r="B2007" t="str">
            <v>Remove and reset inlet</v>
          </cell>
          <cell r="C2007" t="str">
            <v>Each</v>
          </cell>
          <cell r="D2007" t="str">
            <v>REMOVE AND RESET INLET</v>
          </cell>
          <cell r="E2007" t="str">
            <v>EACH</v>
          </cell>
        </row>
        <row r="2008">
          <cell r="A2008" t="str">
            <v>60413-0000</v>
          </cell>
          <cell r="B2008" t="str">
            <v>Trench drain</v>
          </cell>
          <cell r="C2008" t="str">
            <v>m</v>
          </cell>
          <cell r="D2008" t="str">
            <v>TRENCH DRAIN</v>
          </cell>
          <cell r="E2008" t="str">
            <v>LNFT</v>
          </cell>
        </row>
        <row r="2009">
          <cell r="A2009" t="str">
            <v>60414-0000</v>
          </cell>
          <cell r="B2009" t="str">
            <v>Trench drain</v>
          </cell>
          <cell r="C2009" t="str">
            <v>m2</v>
          </cell>
          <cell r="D2009" t="str">
            <v>TRENCH DRAIN</v>
          </cell>
          <cell r="E2009" t="str">
            <v>SQFT</v>
          </cell>
        </row>
        <row r="2010">
          <cell r="A2010" t="str">
            <v>60415-0000</v>
          </cell>
          <cell r="B2010" t="str">
            <v>Trench drain</v>
          </cell>
          <cell r="C2010" t="str">
            <v>Each</v>
          </cell>
          <cell r="D2010" t="str">
            <v>TRENCH DRAIN</v>
          </cell>
          <cell r="E2010" t="str">
            <v>EACH</v>
          </cell>
        </row>
        <row r="2011">
          <cell r="A2011" t="str">
            <v>60416-1000</v>
          </cell>
          <cell r="B2011" t="str">
            <v>900mm Stilling well</v>
          </cell>
          <cell r="C2011" t="str">
            <v>Each</v>
          </cell>
          <cell r="D2011" t="str">
            <v>36-INCH STILLING WELL</v>
          </cell>
          <cell r="E2011" t="str">
            <v>EACH</v>
          </cell>
        </row>
        <row r="2012">
          <cell r="A2012" t="str">
            <v>60417-0000</v>
          </cell>
          <cell r="B2012" t="str">
            <v>Cleanout</v>
          </cell>
          <cell r="C2012" t="str">
            <v>Each</v>
          </cell>
          <cell r="D2012" t="str">
            <v>CLEANOUT</v>
          </cell>
          <cell r="E2012" t="str">
            <v>EACH</v>
          </cell>
        </row>
        <row r="2013">
          <cell r="A2013" t="str">
            <v>60418-0000</v>
          </cell>
          <cell r="B2013" t="str">
            <v>Storm water detention vault</v>
          </cell>
          <cell r="C2013" t="str">
            <v>LPSM</v>
          </cell>
          <cell r="D2013" t="str">
            <v>STORM WATER DETENTION VAULT</v>
          </cell>
          <cell r="E2013" t="str">
            <v>LPSM</v>
          </cell>
        </row>
        <row r="2014">
          <cell r="A2014" t="str">
            <v>60419-0000</v>
          </cell>
          <cell r="B2014" t="str">
            <v>Level spreader</v>
          </cell>
          <cell r="C2014" t="str">
            <v>m</v>
          </cell>
          <cell r="D2014" t="str">
            <v>LEVEL SPREADER</v>
          </cell>
          <cell r="E2014" t="str">
            <v>LNFT</v>
          </cell>
        </row>
        <row r="2015">
          <cell r="A2015" t="str">
            <v>60420-0000</v>
          </cell>
          <cell r="B2015" t="str">
            <v>Outlet structure</v>
          </cell>
          <cell r="C2015" t="str">
            <v>Each</v>
          </cell>
          <cell r="D2015" t="str">
            <v>OUTLET STRUCTURE</v>
          </cell>
          <cell r="E2015" t="str">
            <v>EACH</v>
          </cell>
        </row>
        <row r="2016">
          <cell r="A2016" t="str">
            <v>60421-0000</v>
          </cell>
          <cell r="B2016" t="str">
            <v>Oil/grit separator</v>
          </cell>
          <cell r="C2016" t="str">
            <v>Each</v>
          </cell>
          <cell r="D2016" t="str">
            <v>OIL/GRIT SEPARATOR</v>
          </cell>
          <cell r="E2016" t="str">
            <v>EACH</v>
          </cell>
        </row>
        <row r="2017">
          <cell r="A2017" t="str">
            <v>60422-0000</v>
          </cell>
          <cell r="B2017" t="str">
            <v>Inlet trash screen</v>
          </cell>
          <cell r="C2017" t="str">
            <v>Each</v>
          </cell>
          <cell r="D2017" t="str">
            <v>INLET TRASH SCREEN</v>
          </cell>
          <cell r="E2017" t="str">
            <v>EACH</v>
          </cell>
        </row>
        <row r="2018">
          <cell r="A2018" t="str">
            <v>60501-0000</v>
          </cell>
          <cell r="B2018" t="str">
            <v>Standard underdrain system</v>
          </cell>
          <cell r="C2018" t="str">
            <v>m</v>
          </cell>
          <cell r="D2018" t="str">
            <v>STANDARD UNDERDRAIN SYSTEM</v>
          </cell>
          <cell r="E2018" t="str">
            <v>LNFT</v>
          </cell>
        </row>
        <row r="2019">
          <cell r="A2019" t="str">
            <v>60502-0000</v>
          </cell>
          <cell r="B2019" t="str">
            <v>Geocomposite underdrain system</v>
          </cell>
          <cell r="C2019" t="str">
            <v>m</v>
          </cell>
          <cell r="D2019" t="str">
            <v>GEOCOMPOSITE UNDERDRAIN SYSTEM</v>
          </cell>
          <cell r="E2019" t="str">
            <v>LNFT</v>
          </cell>
        </row>
        <row r="2020">
          <cell r="A2020" t="str">
            <v>60503-0000</v>
          </cell>
          <cell r="B2020" t="str">
            <v>Geocomposite pavement edge drain system</v>
          </cell>
          <cell r="C2020" t="str">
            <v>m</v>
          </cell>
          <cell r="D2020" t="str">
            <v>GEOCOMPOSITE PAVEMENT EDGE DRAIN SYSTEM</v>
          </cell>
          <cell r="E2020" t="str">
            <v>LNFT</v>
          </cell>
        </row>
        <row r="2021">
          <cell r="A2021" t="str">
            <v>60504-0000</v>
          </cell>
          <cell r="B2021" t="str">
            <v>Geocomposite sheet drain system</v>
          </cell>
          <cell r="C2021" t="str">
            <v>m2</v>
          </cell>
          <cell r="D2021" t="str">
            <v>GEOCOMPOSITE SHEET DRAIN SYSTEM</v>
          </cell>
          <cell r="E2021" t="str">
            <v>SQYD</v>
          </cell>
        </row>
        <row r="2022">
          <cell r="A2022" t="str">
            <v>60505-0000</v>
          </cell>
          <cell r="B2022" t="str">
            <v>Geocomposite capillary break system</v>
          </cell>
          <cell r="C2022" t="str">
            <v>m2</v>
          </cell>
          <cell r="D2022" t="str">
            <v>GEOCOMPOSITE CAPILLARY BREAK SYSTEM</v>
          </cell>
          <cell r="E2022" t="str">
            <v>SQYD</v>
          </cell>
        </row>
        <row r="2023">
          <cell r="A2023" t="str">
            <v>60506-0000</v>
          </cell>
          <cell r="B2023" t="str">
            <v>Standard or geocomposite underdrain system</v>
          </cell>
          <cell r="C2023" t="str">
            <v>m</v>
          </cell>
          <cell r="D2023" t="str">
            <v>STANDARD OR GEOCOMPOSITE UNDERDRAIN SYSTEM</v>
          </cell>
          <cell r="E2023" t="str">
            <v>LNFT</v>
          </cell>
        </row>
        <row r="2024">
          <cell r="A2024" t="str">
            <v>60510-0100</v>
          </cell>
          <cell r="B2024" t="str">
            <v>75mm collector pipe</v>
          </cell>
          <cell r="C2024" t="str">
            <v>m</v>
          </cell>
          <cell r="D2024" t="str">
            <v>3-INCH COLLECTOR PIPE</v>
          </cell>
          <cell r="E2024" t="str">
            <v>LNFT</v>
          </cell>
        </row>
        <row r="2025">
          <cell r="A2025" t="str">
            <v>60510-0200</v>
          </cell>
          <cell r="B2025" t="str">
            <v>75mm outlet pipe</v>
          </cell>
          <cell r="C2025" t="str">
            <v>m</v>
          </cell>
          <cell r="D2025" t="str">
            <v>3-INCH OUTLET PIPE</v>
          </cell>
          <cell r="E2025" t="str">
            <v>LNFT</v>
          </cell>
        </row>
        <row r="2026">
          <cell r="A2026" t="str">
            <v>60510-0300</v>
          </cell>
          <cell r="B2026" t="str">
            <v>100mm collector pipe</v>
          </cell>
          <cell r="C2026" t="str">
            <v>m</v>
          </cell>
          <cell r="D2026" t="str">
            <v>4-INCH COLLECTOR PIPE</v>
          </cell>
          <cell r="E2026" t="str">
            <v>LNFT</v>
          </cell>
        </row>
        <row r="2027">
          <cell r="A2027" t="str">
            <v>60510-0400</v>
          </cell>
          <cell r="B2027" t="str">
            <v>100mm outlet pipe</v>
          </cell>
          <cell r="C2027" t="str">
            <v>m</v>
          </cell>
          <cell r="D2027" t="str">
            <v>4-INCH OUTLET PIPE</v>
          </cell>
          <cell r="E2027" t="str">
            <v>LNFT</v>
          </cell>
        </row>
        <row r="2028">
          <cell r="A2028" t="str">
            <v>60510-0500</v>
          </cell>
          <cell r="B2028" t="str">
            <v>125mm collector pipe</v>
          </cell>
          <cell r="C2028" t="str">
            <v>m</v>
          </cell>
          <cell r="D2028" t="str">
            <v>5-INCH COLLECTOR PIPE</v>
          </cell>
          <cell r="E2028" t="str">
            <v>LNFT</v>
          </cell>
        </row>
        <row r="2029">
          <cell r="A2029" t="str">
            <v>60510-0600</v>
          </cell>
          <cell r="B2029" t="str">
            <v>125mm outlet pipe</v>
          </cell>
          <cell r="C2029" t="str">
            <v>m</v>
          </cell>
          <cell r="D2029" t="str">
            <v>5-INCH OUTLET PIPE</v>
          </cell>
          <cell r="E2029" t="str">
            <v>LNFT</v>
          </cell>
        </row>
        <row r="2030">
          <cell r="A2030" t="str">
            <v>60510-0700</v>
          </cell>
          <cell r="B2030" t="str">
            <v>150mm collector pipe</v>
          </cell>
          <cell r="C2030" t="str">
            <v>m</v>
          </cell>
          <cell r="D2030" t="str">
            <v>6-INCH COLLECTOR PIPE</v>
          </cell>
          <cell r="E2030" t="str">
            <v>LNFT</v>
          </cell>
        </row>
        <row r="2031">
          <cell r="A2031" t="str">
            <v>60510-0800</v>
          </cell>
          <cell r="B2031" t="str">
            <v>150mm outlet pipe</v>
          </cell>
          <cell r="C2031" t="str">
            <v>m</v>
          </cell>
          <cell r="D2031" t="str">
            <v>6-INCH OUTLET PIPE</v>
          </cell>
          <cell r="E2031" t="str">
            <v>LNFT</v>
          </cell>
        </row>
        <row r="2032">
          <cell r="A2032" t="str">
            <v>60510-0900</v>
          </cell>
          <cell r="B2032" t="str">
            <v>200mm collector pipe</v>
          </cell>
          <cell r="C2032" t="str">
            <v>m</v>
          </cell>
          <cell r="D2032" t="str">
            <v>8-INCH COLLECTOR PIPE</v>
          </cell>
          <cell r="E2032" t="str">
            <v>LNFT</v>
          </cell>
        </row>
        <row r="2033">
          <cell r="A2033" t="str">
            <v>60510-1000</v>
          </cell>
          <cell r="B2033" t="str">
            <v>200mm outlet pipe</v>
          </cell>
          <cell r="C2033" t="str">
            <v>m</v>
          </cell>
          <cell r="D2033" t="str">
            <v>8-INCH OUTLET PIPE</v>
          </cell>
          <cell r="E2033" t="str">
            <v>LNFT</v>
          </cell>
        </row>
        <row r="2034">
          <cell r="A2034" t="str">
            <v>60510-1050</v>
          </cell>
          <cell r="B2034" t="str">
            <v>250mm collector pipe</v>
          </cell>
          <cell r="C2034" t="str">
            <v>m</v>
          </cell>
          <cell r="D2034" t="str">
            <v>10-INCH COLLECTOR PIPE</v>
          </cell>
          <cell r="E2034" t="str">
            <v>LNFT</v>
          </cell>
        </row>
        <row r="2035">
          <cell r="A2035" t="str">
            <v>60510-1060</v>
          </cell>
          <cell r="B2035" t="str">
            <v>250mm outlet pipe</v>
          </cell>
          <cell r="C2035" t="str">
            <v>m</v>
          </cell>
          <cell r="D2035" t="str">
            <v>10-INCH OUTLET PIPE</v>
          </cell>
          <cell r="E2035" t="str">
            <v>LNFT</v>
          </cell>
        </row>
        <row r="2036">
          <cell r="A2036" t="str">
            <v>60510-1100</v>
          </cell>
          <cell r="B2036" t="str">
            <v>300mm collector pipe</v>
          </cell>
          <cell r="C2036" t="str">
            <v>m</v>
          </cell>
          <cell r="D2036" t="str">
            <v>12-INCH COLLECTOR PIPE</v>
          </cell>
          <cell r="E2036" t="str">
            <v>LNFT</v>
          </cell>
        </row>
        <row r="2037">
          <cell r="A2037" t="str">
            <v>60510-1200</v>
          </cell>
          <cell r="B2037" t="str">
            <v>300mm outlet pipe</v>
          </cell>
          <cell r="C2037" t="str">
            <v>m</v>
          </cell>
          <cell r="D2037" t="str">
            <v>12-INCH OUTLET PIPE</v>
          </cell>
          <cell r="E2037" t="str">
            <v>LNFT</v>
          </cell>
        </row>
        <row r="2038">
          <cell r="A2038" t="str">
            <v>60510-1500</v>
          </cell>
          <cell r="B2038" t="str">
            <v>450mm outlet pipe</v>
          </cell>
          <cell r="C2038" t="str">
            <v>m</v>
          </cell>
          <cell r="D2038" t="str">
            <v>18-INCH OUTLET PIPE</v>
          </cell>
          <cell r="E2038" t="str">
            <v>LNFT</v>
          </cell>
        </row>
        <row r="2039">
          <cell r="A2039" t="str">
            <v>60514-0000</v>
          </cell>
          <cell r="B2039" t="str">
            <v>Underdrain valve</v>
          </cell>
          <cell r="C2039" t="str">
            <v>Each</v>
          </cell>
          <cell r="D2039" t="str">
            <v>UNDERDRAIN VALVE</v>
          </cell>
          <cell r="E2039" t="str">
            <v>EACH</v>
          </cell>
        </row>
        <row r="2040">
          <cell r="A2040" t="str">
            <v>60515-0000</v>
          </cell>
          <cell r="B2040" t="str">
            <v>Underdrain cleanout</v>
          </cell>
          <cell r="C2040" t="str">
            <v>Each</v>
          </cell>
          <cell r="D2040" t="str">
            <v>UNDERDRAIN CLEANOUT</v>
          </cell>
          <cell r="E2040" t="str">
            <v>EACH</v>
          </cell>
        </row>
        <row r="2041">
          <cell r="A2041" t="str">
            <v>60515-0100</v>
          </cell>
          <cell r="B2041" t="str">
            <v>Underdrain cleanout, 75mm</v>
          </cell>
          <cell r="C2041" t="str">
            <v>Each</v>
          </cell>
          <cell r="D2041" t="str">
            <v>UNDERDRAIN CLEANOUT, 3-INCH</v>
          </cell>
          <cell r="E2041" t="str">
            <v>EACH</v>
          </cell>
        </row>
        <row r="2042">
          <cell r="A2042" t="str">
            <v>60515-0200</v>
          </cell>
          <cell r="B2042" t="str">
            <v>Underdrain cleanout, 100mm</v>
          </cell>
          <cell r="C2042" t="str">
            <v>Each</v>
          </cell>
          <cell r="D2042" t="str">
            <v>UNDERDRAIN CLEANOUT, 4-INCH</v>
          </cell>
          <cell r="E2042" t="str">
            <v>EACH</v>
          </cell>
        </row>
        <row r="2043">
          <cell r="A2043" t="str">
            <v>60515-0300</v>
          </cell>
          <cell r="B2043" t="str">
            <v>Underdrain cleanout, 125mm</v>
          </cell>
          <cell r="C2043" t="str">
            <v>Each</v>
          </cell>
          <cell r="D2043" t="str">
            <v>UNDERDRAIN CLEANOUT, 5-INCH</v>
          </cell>
          <cell r="E2043" t="str">
            <v>EACH</v>
          </cell>
        </row>
        <row r="2044">
          <cell r="A2044" t="str">
            <v>60515-0400</v>
          </cell>
          <cell r="B2044" t="str">
            <v>Underdrain cleanout, 150mm</v>
          </cell>
          <cell r="C2044" t="str">
            <v>Each</v>
          </cell>
          <cell r="D2044" t="str">
            <v>UNDERDRAIN CLEANOUT, 6-INCH</v>
          </cell>
          <cell r="E2044" t="str">
            <v>EACH</v>
          </cell>
        </row>
        <row r="2045">
          <cell r="A2045" t="str">
            <v>60515-0500</v>
          </cell>
          <cell r="B2045" t="str">
            <v>Underdrain cleanout, 200mm</v>
          </cell>
          <cell r="C2045" t="str">
            <v>Each</v>
          </cell>
          <cell r="D2045" t="str">
            <v>UNDERDRAIN CLEANOUT, 8-INCH</v>
          </cell>
          <cell r="E2045" t="str">
            <v>EACH</v>
          </cell>
        </row>
        <row r="2046">
          <cell r="A2046" t="str">
            <v>60515-0550</v>
          </cell>
          <cell r="B2046" t="str">
            <v>Underdrain cleanout, 250mm</v>
          </cell>
          <cell r="C2046" t="str">
            <v>Each</v>
          </cell>
          <cell r="D2046" t="str">
            <v>UNDERDRAIN CLEANOUT, 10-INCH</v>
          </cell>
          <cell r="E2046" t="str">
            <v>EACH</v>
          </cell>
        </row>
        <row r="2047">
          <cell r="A2047" t="str">
            <v>60515-0600</v>
          </cell>
          <cell r="B2047" t="str">
            <v>Underdrain cleanout, 300mm</v>
          </cell>
          <cell r="C2047" t="str">
            <v>Each</v>
          </cell>
          <cell r="D2047" t="str">
            <v>UNDERDRAIN CLEANOUT, 12-INCH</v>
          </cell>
          <cell r="E2047" t="str">
            <v>EACH</v>
          </cell>
        </row>
        <row r="2048">
          <cell r="A2048" t="str">
            <v>60520-0000</v>
          </cell>
          <cell r="B2048" t="str">
            <v>Granular backfill</v>
          </cell>
          <cell r="C2048" t="str">
            <v>m3</v>
          </cell>
          <cell r="D2048" t="str">
            <v>GRANULAR BACKFILL</v>
          </cell>
          <cell r="E2048" t="str">
            <v>CUYD</v>
          </cell>
        </row>
        <row r="2049">
          <cell r="A2049" t="str">
            <v>60521-0000</v>
          </cell>
          <cell r="B2049" t="str">
            <v>Granular backfill</v>
          </cell>
          <cell r="C2049" t="str">
            <v>t</v>
          </cell>
          <cell r="D2049" t="str">
            <v>GRANULAR BACKFILL</v>
          </cell>
          <cell r="E2049" t="str">
            <v>TON</v>
          </cell>
        </row>
        <row r="2050">
          <cell r="A2050" t="str">
            <v>60522-0000</v>
          </cell>
          <cell r="B2050" t="str">
            <v>Sand</v>
          </cell>
          <cell r="C2050" t="str">
            <v>m3</v>
          </cell>
          <cell r="D2050" t="str">
            <v>SAND</v>
          </cell>
          <cell r="E2050" t="str">
            <v>CUYD</v>
          </cell>
        </row>
        <row r="2051">
          <cell r="A2051" t="str">
            <v>60525-0000</v>
          </cell>
          <cell r="B2051" t="str">
            <v>Subdrainage blanket</v>
          </cell>
          <cell r="C2051" t="str">
            <v>m2</v>
          </cell>
          <cell r="D2051" t="str">
            <v>SUBDRAINAGE BLANKET</v>
          </cell>
          <cell r="E2051" t="str">
            <v>SQYD</v>
          </cell>
        </row>
        <row r="2052">
          <cell r="A2052" t="str">
            <v>60526-0000</v>
          </cell>
          <cell r="B2052" t="str">
            <v>Drainage chase</v>
          </cell>
          <cell r="C2052" t="str">
            <v>m</v>
          </cell>
          <cell r="D2052" t="str">
            <v>DRAINAGE CHASE</v>
          </cell>
          <cell r="E2052" t="str">
            <v>LNFT</v>
          </cell>
        </row>
        <row r="2053">
          <cell r="A2053" t="str">
            <v>60601-0000</v>
          </cell>
          <cell r="B2053" t="str">
            <v>Spillway assembly</v>
          </cell>
          <cell r="C2053" t="str">
            <v>Each</v>
          </cell>
          <cell r="D2053" t="str">
            <v>SPILLWAY ASSEMBLY</v>
          </cell>
          <cell r="E2053" t="str">
            <v>EACH</v>
          </cell>
        </row>
        <row r="2054">
          <cell r="A2054" t="str">
            <v>60602-0100</v>
          </cell>
          <cell r="B2054" t="str">
            <v>Pipe anchor assembly, 150mm</v>
          </cell>
          <cell r="C2054" t="str">
            <v>Each</v>
          </cell>
          <cell r="D2054" t="str">
            <v>PIPE ANCHOR ASSEMBLY, 6-INCH</v>
          </cell>
          <cell r="E2054" t="str">
            <v>EACH</v>
          </cell>
        </row>
        <row r="2055">
          <cell r="A2055" t="str">
            <v>60602-0200</v>
          </cell>
          <cell r="B2055" t="str">
            <v>Pipe anchor assembly, 200mm</v>
          </cell>
          <cell r="C2055" t="str">
            <v>Each</v>
          </cell>
          <cell r="D2055" t="str">
            <v>PIPE ANCHOR ASSEMBLY, 8-INCH</v>
          </cell>
          <cell r="E2055" t="str">
            <v>EACH</v>
          </cell>
        </row>
        <row r="2056">
          <cell r="A2056" t="str">
            <v>60602-0300</v>
          </cell>
          <cell r="B2056" t="str">
            <v>Pipe anchor assembly, 300mm</v>
          </cell>
          <cell r="C2056" t="str">
            <v>Each</v>
          </cell>
          <cell r="D2056" t="str">
            <v>PIPE ANCHOR ASSEMBLY, 12-INCH</v>
          </cell>
          <cell r="E2056" t="str">
            <v>EACH</v>
          </cell>
        </row>
        <row r="2057">
          <cell r="A2057" t="str">
            <v>60602-0400</v>
          </cell>
          <cell r="B2057" t="str">
            <v>Pipe anchor assembly, 375mm</v>
          </cell>
          <cell r="C2057" t="str">
            <v>Each</v>
          </cell>
          <cell r="D2057" t="str">
            <v>PIPE ANCHOR ASSEMBLY, 15-INCH</v>
          </cell>
          <cell r="E2057" t="str">
            <v>EACH</v>
          </cell>
        </row>
        <row r="2058">
          <cell r="A2058" t="str">
            <v>60602-0500</v>
          </cell>
          <cell r="B2058" t="str">
            <v>Pipe anchor assembly, 450mm</v>
          </cell>
          <cell r="C2058" t="str">
            <v>Each</v>
          </cell>
          <cell r="D2058" t="str">
            <v>PIPE ANCHOR ASSEMBLY, 18-INCH</v>
          </cell>
          <cell r="E2058" t="str">
            <v>EACH</v>
          </cell>
        </row>
        <row r="2059">
          <cell r="A2059" t="str">
            <v>60602-0600</v>
          </cell>
          <cell r="B2059" t="str">
            <v>Pipe anchor assembly, 525mm</v>
          </cell>
          <cell r="C2059" t="str">
            <v>Each</v>
          </cell>
          <cell r="D2059" t="str">
            <v>PIPE ANCHOR ASSEMBLY, 21-INCH</v>
          </cell>
          <cell r="E2059" t="str">
            <v>EACH</v>
          </cell>
        </row>
        <row r="2060">
          <cell r="A2060" t="str">
            <v>60602-0700</v>
          </cell>
          <cell r="B2060" t="str">
            <v>Pipe anchor assembly, 600mm</v>
          </cell>
          <cell r="C2060" t="str">
            <v>Each</v>
          </cell>
          <cell r="D2060" t="str">
            <v>PIPE ANCHOR ASSEMBLY, 24-INCH</v>
          </cell>
          <cell r="E2060" t="str">
            <v>EACH</v>
          </cell>
        </row>
        <row r="2061">
          <cell r="A2061" t="str">
            <v>60602-0800</v>
          </cell>
          <cell r="B2061" t="str">
            <v>Pipe anchor assembly, 750mm</v>
          </cell>
          <cell r="C2061" t="str">
            <v>Each</v>
          </cell>
          <cell r="D2061" t="str">
            <v>PIPE ANCHOR ASSEMBLY, 30-INCH</v>
          </cell>
          <cell r="E2061" t="str">
            <v>EACH</v>
          </cell>
        </row>
        <row r="2062">
          <cell r="A2062" t="str">
            <v>60602-0900</v>
          </cell>
          <cell r="B2062" t="str">
            <v>Pipe anchor assembly, 900mm</v>
          </cell>
          <cell r="C2062" t="str">
            <v>Each</v>
          </cell>
          <cell r="D2062" t="str">
            <v>PIPE ANCHOR ASSEMBLY, 36-INCH</v>
          </cell>
          <cell r="E2062" t="str">
            <v>EACH</v>
          </cell>
        </row>
        <row r="2063">
          <cell r="A2063" t="str">
            <v>60602-1000</v>
          </cell>
          <cell r="B2063" t="str">
            <v>Pipe anchor assembly, 1050mm</v>
          </cell>
          <cell r="C2063" t="str">
            <v>Each</v>
          </cell>
          <cell r="D2063" t="str">
            <v>PIPE ANCHOR ASSEMBLY, 42-INCH</v>
          </cell>
          <cell r="E2063" t="str">
            <v>EACH</v>
          </cell>
        </row>
        <row r="2064">
          <cell r="A2064" t="str">
            <v>60602-1100</v>
          </cell>
          <cell r="B2064" t="str">
            <v>Pipe anchor assembly, 1200mm</v>
          </cell>
          <cell r="C2064" t="str">
            <v>Each</v>
          </cell>
          <cell r="D2064" t="str">
            <v>PIPE ANCHOR ASSEMBLY, 48-INCH</v>
          </cell>
          <cell r="E2064" t="str">
            <v>EACH</v>
          </cell>
        </row>
        <row r="2065">
          <cell r="A2065" t="str">
            <v>60602-1150</v>
          </cell>
          <cell r="B2065" t="str">
            <v>Pipe anchor assembly, 1350mm</v>
          </cell>
          <cell r="C2065" t="str">
            <v>Each</v>
          </cell>
          <cell r="D2065" t="str">
            <v>PIPE ANCHOR ASSEMBLY, 54-INCH</v>
          </cell>
          <cell r="E2065" t="str">
            <v>EACH</v>
          </cell>
        </row>
        <row r="2066">
          <cell r="A2066" t="str">
            <v>60602-1200</v>
          </cell>
          <cell r="B2066" t="str">
            <v>Pipe anchor assembly, 1500mm</v>
          </cell>
          <cell r="C2066" t="str">
            <v>Each</v>
          </cell>
          <cell r="D2066" t="str">
            <v>PIPE ANCHOR ASSEMBLY, 60-INCH</v>
          </cell>
          <cell r="E2066" t="str">
            <v>EACH</v>
          </cell>
        </row>
        <row r="2067">
          <cell r="A2067" t="str">
            <v>60602-1300</v>
          </cell>
          <cell r="B2067" t="str">
            <v>Pipe anchor assembly, 1800mm</v>
          </cell>
          <cell r="C2067" t="str">
            <v>Each</v>
          </cell>
          <cell r="D2067" t="str">
            <v>PIPE ANCHOR ASSEMBLY, 72-INCH</v>
          </cell>
          <cell r="E2067" t="str">
            <v>EACH</v>
          </cell>
        </row>
        <row r="2068">
          <cell r="A2068" t="str">
            <v>60602-1400</v>
          </cell>
          <cell r="B2068" t="str">
            <v>Pipe anchor assembly, 2100mm</v>
          </cell>
          <cell r="C2068" t="str">
            <v>Each</v>
          </cell>
          <cell r="D2068" t="str">
            <v>PIPE ANCHOR ASSEMBLY, 84-INCH</v>
          </cell>
          <cell r="E2068" t="str">
            <v>EACH</v>
          </cell>
        </row>
        <row r="2069">
          <cell r="A2069" t="str">
            <v>60701-1000</v>
          </cell>
          <cell r="B2069" t="str">
            <v>Removing, cleaning, and stockpiling culvert</v>
          </cell>
          <cell r="C2069" t="str">
            <v>m</v>
          </cell>
          <cell r="D2069" t="str">
            <v>REMOVING, CLEANING, AND STOCKPILING CULVERT</v>
          </cell>
          <cell r="E2069" t="str">
            <v>LNFT</v>
          </cell>
        </row>
        <row r="2070">
          <cell r="A2070" t="str">
            <v>60702-1000</v>
          </cell>
          <cell r="B2070" t="str">
            <v>Removing, cleaning, and relaying culvert</v>
          </cell>
          <cell r="C2070" t="str">
            <v>m</v>
          </cell>
          <cell r="D2070" t="str">
            <v>REMOVING, CLEANING, AND RELAYING CULVERT</v>
          </cell>
          <cell r="E2070" t="str">
            <v>LNFT</v>
          </cell>
        </row>
        <row r="2071">
          <cell r="A2071" t="str">
            <v>60703-0000</v>
          </cell>
          <cell r="B2071" t="str">
            <v>Cleaning culverts in place</v>
          </cell>
          <cell r="C2071" t="str">
            <v>m</v>
          </cell>
          <cell r="D2071" t="str">
            <v>CLEANING CULVERTS IN PLACE</v>
          </cell>
          <cell r="E2071" t="str">
            <v>LNFT</v>
          </cell>
        </row>
        <row r="2072">
          <cell r="A2072" t="str">
            <v>60704-0000</v>
          </cell>
          <cell r="B2072" t="str">
            <v>Cleaning culvert in place</v>
          </cell>
          <cell r="C2072" t="str">
            <v>Each</v>
          </cell>
          <cell r="D2072" t="str">
            <v>CLEANING CULVERT IN PLACE</v>
          </cell>
          <cell r="E2072" t="str">
            <v>EACH</v>
          </cell>
        </row>
        <row r="2073">
          <cell r="A2073" t="str">
            <v>60705-0000</v>
          </cell>
          <cell r="B2073" t="str">
            <v>Repairing drainage structure</v>
          </cell>
          <cell r="C2073" t="str">
            <v>Each</v>
          </cell>
          <cell r="D2073" t="str">
            <v>REPAIRING DRAINAGE STRUCTURE</v>
          </cell>
          <cell r="E2073" t="str">
            <v>EACH</v>
          </cell>
        </row>
        <row r="2074">
          <cell r="A2074" t="str">
            <v>60706-0000</v>
          </cell>
          <cell r="B2074" t="str">
            <v>Cleaning drainage structure</v>
          </cell>
          <cell r="C2074" t="str">
            <v>Each</v>
          </cell>
          <cell r="D2074" t="str">
            <v>CLEANING DRAINAGE STRUCTURE</v>
          </cell>
          <cell r="E2074" t="str">
            <v>EACH</v>
          </cell>
        </row>
        <row r="2075">
          <cell r="A2075" t="str">
            <v>60707-0100</v>
          </cell>
          <cell r="B2075" t="str">
            <v>Lining 300mm pipe culvert</v>
          </cell>
          <cell r="C2075" t="str">
            <v>m</v>
          </cell>
          <cell r="D2075" t="str">
            <v>LINING 12-INCH PIPE CULVERT</v>
          </cell>
          <cell r="E2075" t="str">
            <v>LNFT</v>
          </cell>
        </row>
        <row r="2076">
          <cell r="A2076" t="str">
            <v>60707-0200</v>
          </cell>
          <cell r="B2076" t="str">
            <v>Lining 375mm pipe culvert</v>
          </cell>
          <cell r="C2076" t="str">
            <v>m</v>
          </cell>
          <cell r="D2076" t="str">
            <v>LINING 15-INCH PIPE CULVERT</v>
          </cell>
          <cell r="E2076" t="str">
            <v>LNFT</v>
          </cell>
        </row>
        <row r="2077">
          <cell r="A2077" t="str">
            <v>60707-0300</v>
          </cell>
          <cell r="B2077" t="str">
            <v>Lining 450mm pipe culvert</v>
          </cell>
          <cell r="C2077" t="str">
            <v>m</v>
          </cell>
          <cell r="D2077" t="str">
            <v>LINING 18-INCH PIPE CULVERT</v>
          </cell>
          <cell r="E2077" t="str">
            <v>LNFT</v>
          </cell>
        </row>
        <row r="2078">
          <cell r="A2078" t="str">
            <v>60707-0400</v>
          </cell>
          <cell r="B2078" t="str">
            <v>Lining 525mm pipe culvert</v>
          </cell>
          <cell r="C2078" t="str">
            <v>m</v>
          </cell>
          <cell r="D2078" t="str">
            <v>LINING 21-INCH PIPE CULVERT</v>
          </cell>
          <cell r="E2078" t="str">
            <v>LNFT</v>
          </cell>
        </row>
        <row r="2079">
          <cell r="A2079" t="str">
            <v>60707-0500</v>
          </cell>
          <cell r="B2079" t="str">
            <v>Lining 600mm pipe culvert</v>
          </cell>
          <cell r="C2079" t="str">
            <v>m</v>
          </cell>
          <cell r="D2079" t="str">
            <v>LINING 24-INCH PIPE CULVERT</v>
          </cell>
          <cell r="E2079" t="str">
            <v>LNFT</v>
          </cell>
        </row>
        <row r="2080">
          <cell r="A2080" t="str">
            <v>60707-0600</v>
          </cell>
          <cell r="B2080" t="str">
            <v>Lining 750mm pipe culvert</v>
          </cell>
          <cell r="C2080" t="str">
            <v>m</v>
          </cell>
          <cell r="D2080" t="str">
            <v>LINING 30-INCH PIPE CULVERT</v>
          </cell>
          <cell r="E2080" t="str">
            <v>LNFT</v>
          </cell>
        </row>
        <row r="2081">
          <cell r="A2081" t="str">
            <v>60707-0700</v>
          </cell>
          <cell r="B2081" t="str">
            <v>Lining 900mm pipe culvert</v>
          </cell>
          <cell r="C2081" t="str">
            <v>m</v>
          </cell>
          <cell r="D2081" t="str">
            <v>LINING 36-INCH PIPE CULVERT</v>
          </cell>
          <cell r="E2081" t="str">
            <v>LNFT</v>
          </cell>
        </row>
        <row r="2082">
          <cell r="A2082" t="str">
            <v>60707-0800</v>
          </cell>
          <cell r="B2082" t="str">
            <v>Lining 1050mm pipe culvert</v>
          </cell>
          <cell r="C2082" t="str">
            <v>m</v>
          </cell>
          <cell r="D2082" t="str">
            <v>LINING 42-INCH PIPE CULVERT</v>
          </cell>
          <cell r="E2082" t="str">
            <v>LNFT</v>
          </cell>
        </row>
        <row r="2083">
          <cell r="A2083" t="str">
            <v>60707-0900</v>
          </cell>
          <cell r="B2083" t="str">
            <v>Lining 1200mm pipe culvert</v>
          </cell>
          <cell r="C2083" t="str">
            <v>m</v>
          </cell>
          <cell r="D2083" t="str">
            <v>LINING 48-INCH PIPE CULVERT</v>
          </cell>
          <cell r="E2083" t="str">
            <v>LNFT</v>
          </cell>
        </row>
        <row r="2084">
          <cell r="A2084" t="str">
            <v>60707-1000</v>
          </cell>
          <cell r="B2084" t="str">
            <v>Lining 1350mm pipe culvert</v>
          </cell>
          <cell r="C2084" t="str">
            <v>m</v>
          </cell>
          <cell r="D2084" t="str">
            <v>LINING 54-INCH PIPE CULVERT</v>
          </cell>
          <cell r="E2084" t="str">
            <v>LNFT</v>
          </cell>
        </row>
        <row r="2085">
          <cell r="A2085" t="str">
            <v>60707-1100</v>
          </cell>
          <cell r="B2085" t="str">
            <v>Lining 1500mm pipe culvert</v>
          </cell>
          <cell r="C2085" t="str">
            <v>m</v>
          </cell>
          <cell r="D2085" t="str">
            <v>LINING 60-INCH PIPE CULVERT</v>
          </cell>
          <cell r="E2085" t="str">
            <v>LNFT</v>
          </cell>
        </row>
        <row r="2086">
          <cell r="A2086" t="str">
            <v>60707-1200</v>
          </cell>
          <cell r="B2086" t="str">
            <v>Lining 1650mm pipe culvert</v>
          </cell>
          <cell r="C2086" t="str">
            <v>m</v>
          </cell>
          <cell r="D2086" t="str">
            <v>LINING 66-INCH PIPE CULVERT</v>
          </cell>
          <cell r="E2086" t="str">
            <v>LNFT</v>
          </cell>
        </row>
        <row r="2087">
          <cell r="A2087" t="str">
            <v>60707-1300</v>
          </cell>
          <cell r="B2087" t="str">
            <v>Lining 1800mm pipe culvert</v>
          </cell>
          <cell r="C2087" t="str">
            <v>m</v>
          </cell>
          <cell r="D2087" t="str">
            <v>LINING 72-INCH PIPE CULVERT</v>
          </cell>
          <cell r="E2087" t="str">
            <v>LNFT</v>
          </cell>
        </row>
        <row r="2088">
          <cell r="A2088" t="str">
            <v>60708-0000</v>
          </cell>
          <cell r="B2088" t="str">
            <v>Concrete pipe joint repair</v>
          </cell>
          <cell r="C2088" t="str">
            <v>Each</v>
          </cell>
          <cell r="D2088" t="str">
            <v>CONCRETE PIPE JOINT REPAIR</v>
          </cell>
          <cell r="E2088" t="str">
            <v>EACH</v>
          </cell>
        </row>
        <row r="2089">
          <cell r="A2089" t="str">
            <v>60709-0000</v>
          </cell>
          <cell r="B2089" t="str">
            <v>Cleaning drainage structures in place</v>
          </cell>
          <cell r="C2089" t="str">
            <v>m</v>
          </cell>
          <cell r="D2089" t="str">
            <v>CLEANING DRAINAGE STRUCTURES IN PLACE</v>
          </cell>
          <cell r="E2089" t="str">
            <v>LNFT</v>
          </cell>
        </row>
        <row r="2090">
          <cell r="A2090" t="str">
            <v>60711-0000</v>
          </cell>
          <cell r="B2090" t="str">
            <v>Repairing drainage structure</v>
          </cell>
          <cell r="C2090" t="str">
            <v>LPSM</v>
          </cell>
          <cell r="D2090" t="str">
            <v>REPAIRING DRAINAGE STRUCTURE</v>
          </cell>
          <cell r="E2090" t="str">
            <v>LPSM</v>
          </cell>
        </row>
        <row r="2091">
          <cell r="A2091" t="str">
            <v>60801-0100</v>
          </cell>
          <cell r="B2091" t="str">
            <v>Paved waterway, type 1</v>
          </cell>
          <cell r="C2091" t="str">
            <v>m2</v>
          </cell>
          <cell r="D2091" t="str">
            <v>PAVED WATERWAY, TYPE 1</v>
          </cell>
          <cell r="E2091" t="str">
            <v>SQYD</v>
          </cell>
        </row>
        <row r="2092">
          <cell r="A2092" t="str">
            <v>60801-0200</v>
          </cell>
          <cell r="B2092" t="str">
            <v>Paved waterway, type 2</v>
          </cell>
          <cell r="C2092" t="str">
            <v>m2</v>
          </cell>
          <cell r="D2092" t="str">
            <v>PAVED WATERWAY, TYPE 2</v>
          </cell>
          <cell r="E2092" t="str">
            <v>SQYD</v>
          </cell>
        </row>
        <row r="2093">
          <cell r="A2093" t="str">
            <v>60801-0300</v>
          </cell>
          <cell r="B2093" t="str">
            <v>Paved waterway, type 3</v>
          </cell>
          <cell r="C2093" t="str">
            <v>m2</v>
          </cell>
          <cell r="D2093" t="str">
            <v>PAVED WATERWAY, TYPE 3</v>
          </cell>
          <cell r="E2093" t="str">
            <v>SQYD</v>
          </cell>
        </row>
        <row r="2094">
          <cell r="A2094" t="str">
            <v>60801-0400</v>
          </cell>
          <cell r="B2094" t="str">
            <v>Paved waterway, type 4</v>
          </cell>
          <cell r="C2094" t="str">
            <v>m2</v>
          </cell>
          <cell r="D2094" t="str">
            <v>PAVED WATERWAY, TYPE 4</v>
          </cell>
          <cell r="E2094" t="str">
            <v>SQYD</v>
          </cell>
        </row>
        <row r="2095">
          <cell r="A2095" t="str">
            <v>60801-0500</v>
          </cell>
          <cell r="B2095" t="str">
            <v>Paved waterway, type 5</v>
          </cell>
          <cell r="C2095" t="str">
            <v>m2</v>
          </cell>
          <cell r="D2095" t="str">
            <v>PAVED WATERWAY, TYPE 5</v>
          </cell>
          <cell r="E2095" t="str">
            <v>SQYD</v>
          </cell>
        </row>
        <row r="2096">
          <cell r="A2096" t="str">
            <v>60802-0100</v>
          </cell>
          <cell r="B2096" t="str">
            <v>Paved waterway, type 1</v>
          </cell>
          <cell r="C2096" t="str">
            <v>m</v>
          </cell>
          <cell r="D2096" t="str">
            <v>PAVED WATERWAY, TYPE 1</v>
          </cell>
          <cell r="E2096" t="str">
            <v>LNFT</v>
          </cell>
        </row>
        <row r="2097">
          <cell r="A2097" t="str">
            <v>60802-0200</v>
          </cell>
          <cell r="B2097" t="str">
            <v>Paved waterway, type 2</v>
          </cell>
          <cell r="C2097" t="str">
            <v>m</v>
          </cell>
          <cell r="D2097" t="str">
            <v>PAVED WATERWAY, TYPE 2</v>
          </cell>
          <cell r="E2097" t="str">
            <v>LNFT</v>
          </cell>
        </row>
        <row r="2098">
          <cell r="A2098" t="str">
            <v>60802-0300</v>
          </cell>
          <cell r="B2098" t="str">
            <v>Paved waterway, type 3</v>
          </cell>
          <cell r="C2098" t="str">
            <v>m</v>
          </cell>
          <cell r="D2098" t="str">
            <v>PAVED WATERWAY, TYPE 3</v>
          </cell>
          <cell r="E2098" t="str">
            <v>LNFT</v>
          </cell>
        </row>
        <row r="2099">
          <cell r="A2099" t="str">
            <v>60802-0400</v>
          </cell>
          <cell r="B2099" t="str">
            <v>Paved waterway, type 4</v>
          </cell>
          <cell r="C2099" t="str">
            <v>m</v>
          </cell>
          <cell r="D2099" t="str">
            <v>PAVED WATERWAY, TYPE 4</v>
          </cell>
          <cell r="E2099" t="str">
            <v>LNFT</v>
          </cell>
        </row>
        <row r="2100">
          <cell r="A2100" t="str">
            <v>60802-0500</v>
          </cell>
          <cell r="B2100" t="str">
            <v>Paved waterway, type 5</v>
          </cell>
          <cell r="C2100" t="str">
            <v>m</v>
          </cell>
          <cell r="D2100" t="str">
            <v>PAVED WATERWAY, TYPE 5</v>
          </cell>
          <cell r="E2100" t="str">
            <v>LNFT</v>
          </cell>
        </row>
        <row r="2101">
          <cell r="A2101" t="str">
            <v>60803-0500</v>
          </cell>
          <cell r="B2101" t="str">
            <v>Paved waterway, type 5</v>
          </cell>
          <cell r="C2101" t="str">
            <v>t</v>
          </cell>
          <cell r="D2101" t="str">
            <v>PAVED WATERWAY, TYPE 5</v>
          </cell>
          <cell r="E2101" t="str">
            <v>TON</v>
          </cell>
        </row>
        <row r="2102">
          <cell r="A2102" t="str">
            <v>60810-0000</v>
          </cell>
          <cell r="B2102" t="str">
            <v>Drainage chute</v>
          </cell>
          <cell r="C2102" t="str">
            <v>m</v>
          </cell>
          <cell r="D2102" t="str">
            <v>DRAINAGE CHUTES</v>
          </cell>
          <cell r="E2102" t="str">
            <v>LNFT</v>
          </cell>
        </row>
        <row r="2103">
          <cell r="A2103" t="str">
            <v>60811-0000</v>
          </cell>
          <cell r="B2103" t="str">
            <v>Drainage chute</v>
          </cell>
          <cell r="C2103" t="str">
            <v>Each</v>
          </cell>
          <cell r="D2103" t="str">
            <v>DRAINAGE CHUTE</v>
          </cell>
          <cell r="E2103" t="str">
            <v>EACH</v>
          </cell>
        </row>
        <row r="2104">
          <cell r="A2104" t="str">
            <v>60815-0100</v>
          </cell>
          <cell r="B2104" t="str">
            <v>Recondition paved waterway, type 1</v>
          </cell>
          <cell r="C2104" t="str">
            <v>m2</v>
          </cell>
          <cell r="D2104" t="str">
            <v>RECONDITION PAVED WATERWAY, TYPE 1</v>
          </cell>
          <cell r="E2104" t="str">
            <v>SQYD</v>
          </cell>
        </row>
        <row r="2105">
          <cell r="A2105" t="str">
            <v>60815-0200</v>
          </cell>
          <cell r="B2105" t="str">
            <v>Recondition paved waterway, type 2</v>
          </cell>
          <cell r="C2105" t="str">
            <v>m2</v>
          </cell>
          <cell r="D2105" t="str">
            <v>RECONDITION PAVED WATERWAY, TYPE 2</v>
          </cell>
          <cell r="E2105" t="str">
            <v>SQYD</v>
          </cell>
        </row>
        <row r="2106">
          <cell r="A2106" t="str">
            <v>60815-0300</v>
          </cell>
          <cell r="B2106" t="str">
            <v>Recondition paved waterway, type 3</v>
          </cell>
          <cell r="C2106" t="str">
            <v>m2</v>
          </cell>
          <cell r="D2106" t="str">
            <v>RECONDITION PAVED WATERWAY, TYPE 3</v>
          </cell>
          <cell r="E2106" t="str">
            <v>SQYD</v>
          </cell>
        </row>
        <row r="2107">
          <cell r="A2107" t="str">
            <v>60815-0400</v>
          </cell>
          <cell r="B2107" t="str">
            <v>Recondition paved waterway, type 4</v>
          </cell>
          <cell r="C2107" t="str">
            <v>m2</v>
          </cell>
          <cell r="D2107" t="str">
            <v>RECONDITION PAVED WATERWAY, TYPE 4</v>
          </cell>
          <cell r="E2107" t="str">
            <v>SQYD</v>
          </cell>
        </row>
        <row r="2108">
          <cell r="A2108" t="str">
            <v>60815-0500</v>
          </cell>
          <cell r="B2108" t="str">
            <v>Recondition paved waterway, type 5</v>
          </cell>
          <cell r="C2108" t="str">
            <v>m2</v>
          </cell>
          <cell r="D2108" t="str">
            <v>RECONDITION PAVED WATERWAY, TYPE 5</v>
          </cell>
          <cell r="E2108" t="str">
            <v>SQYD</v>
          </cell>
        </row>
        <row r="2109">
          <cell r="A2109" t="str">
            <v>60901-0000</v>
          </cell>
          <cell r="B2109" t="str">
            <v>Curb, concrete</v>
          </cell>
          <cell r="C2109" t="str">
            <v>m</v>
          </cell>
          <cell r="D2109" t="str">
            <v>CURB, CONCRETE</v>
          </cell>
          <cell r="E2109" t="str">
            <v>LNFT</v>
          </cell>
        </row>
        <row r="2110">
          <cell r="A2110" t="str">
            <v>60901-0100</v>
          </cell>
          <cell r="B2110" t="str">
            <v>Curb, concrete, 75mm depth</v>
          </cell>
          <cell r="C2110" t="str">
            <v>m</v>
          </cell>
          <cell r="D2110" t="str">
            <v>CURB, CONCRETE, 3-INCH DEPTH</v>
          </cell>
          <cell r="E2110" t="str">
            <v>LNFT</v>
          </cell>
        </row>
        <row r="2111">
          <cell r="A2111" t="str">
            <v>60901-0200</v>
          </cell>
          <cell r="B2111" t="str">
            <v>Curb, concrete, 100mm depth</v>
          </cell>
          <cell r="C2111" t="str">
            <v>m</v>
          </cell>
          <cell r="D2111" t="str">
            <v>CURB, CONCRETE, 4-INCH DEPTH</v>
          </cell>
          <cell r="E2111" t="str">
            <v>LNFT</v>
          </cell>
        </row>
        <row r="2112">
          <cell r="A2112" t="str">
            <v>60901-0300</v>
          </cell>
          <cell r="B2112" t="str">
            <v>Curb, concrete, 125mm depth</v>
          </cell>
          <cell r="C2112" t="str">
            <v>m</v>
          </cell>
          <cell r="D2112" t="str">
            <v>CURB, CONCRETE, 5-INCH DEPTH</v>
          </cell>
          <cell r="E2112" t="str">
            <v>LNFT</v>
          </cell>
        </row>
        <row r="2113">
          <cell r="A2113" t="str">
            <v>60901-0400</v>
          </cell>
          <cell r="B2113" t="str">
            <v>Curb, concrete, 150mm depth</v>
          </cell>
          <cell r="C2113" t="str">
            <v>m</v>
          </cell>
          <cell r="D2113" t="str">
            <v>CURB, CONCRETE, 6-INCH DEPTH</v>
          </cell>
          <cell r="E2113" t="str">
            <v>LNFT</v>
          </cell>
        </row>
        <row r="2114">
          <cell r="A2114" t="str">
            <v>60901-0500</v>
          </cell>
          <cell r="B2114" t="str">
            <v>Curb, concrete, 175mm depth</v>
          </cell>
          <cell r="C2114" t="str">
            <v>m</v>
          </cell>
          <cell r="D2114" t="str">
            <v>CURB, CONCRETE, 7-INCH DEPTH</v>
          </cell>
          <cell r="E2114" t="str">
            <v>LNFT</v>
          </cell>
        </row>
        <row r="2115">
          <cell r="A2115" t="str">
            <v>60901-0600</v>
          </cell>
          <cell r="B2115" t="str">
            <v>Curb, concrete, 200mm depth</v>
          </cell>
          <cell r="C2115" t="str">
            <v>m</v>
          </cell>
          <cell r="D2115" t="str">
            <v>CURB, CONCRETE, 8-INCH DEPTH</v>
          </cell>
          <cell r="E2115" t="str">
            <v>LNFT</v>
          </cell>
        </row>
        <row r="2116">
          <cell r="A2116" t="str">
            <v>60901-0700</v>
          </cell>
          <cell r="B2116" t="str">
            <v>Curb, concrete, 225mm depth</v>
          </cell>
          <cell r="C2116" t="str">
            <v>m</v>
          </cell>
          <cell r="D2116" t="str">
            <v>CURB, CONCRETE, 9-INCH DEPTH</v>
          </cell>
          <cell r="E2116" t="str">
            <v>LNFT</v>
          </cell>
        </row>
        <row r="2117">
          <cell r="A2117" t="str">
            <v>60901-0800</v>
          </cell>
          <cell r="B2117" t="str">
            <v>Curb, concrete, 250mm depth</v>
          </cell>
          <cell r="C2117" t="str">
            <v>m</v>
          </cell>
          <cell r="D2117" t="str">
            <v>CURB, CONCRETE, 10-INCH DEPTH</v>
          </cell>
          <cell r="E2117" t="str">
            <v>LNFT</v>
          </cell>
        </row>
        <row r="2118">
          <cell r="A2118" t="str">
            <v>60901-0900</v>
          </cell>
          <cell r="B2118" t="str">
            <v>Curb, concrete, 275mm depth</v>
          </cell>
          <cell r="C2118" t="str">
            <v>m</v>
          </cell>
          <cell r="D2118" t="str">
            <v>CURB, CONCRETE, 11-INCH DEPTH</v>
          </cell>
          <cell r="E2118" t="str">
            <v>LNFT</v>
          </cell>
        </row>
        <row r="2119">
          <cell r="A2119" t="str">
            <v>60901-1000</v>
          </cell>
          <cell r="B2119" t="str">
            <v>Curb, concrete, 300mm depth</v>
          </cell>
          <cell r="C2119" t="str">
            <v>m</v>
          </cell>
          <cell r="D2119" t="str">
            <v>CURB, CONCRETE, 12-INCH DEPTH</v>
          </cell>
          <cell r="E2119" t="str">
            <v>LNFT</v>
          </cell>
        </row>
        <row r="2120">
          <cell r="A2120" t="str">
            <v>60901-1100</v>
          </cell>
          <cell r="B2120" t="str">
            <v>Curb, concrete, 325mm depth</v>
          </cell>
          <cell r="C2120" t="str">
            <v>m</v>
          </cell>
          <cell r="D2120" t="str">
            <v>CURB, CONCRETE, 13-INCH DEPTH</v>
          </cell>
          <cell r="E2120" t="str">
            <v>LNFT</v>
          </cell>
        </row>
        <row r="2121">
          <cell r="A2121" t="str">
            <v>60901-1200</v>
          </cell>
          <cell r="B2121" t="str">
            <v>Curb, concrete, 350mm depth</v>
          </cell>
          <cell r="C2121" t="str">
            <v>m</v>
          </cell>
          <cell r="D2121" t="str">
            <v>CURB, CONCRETE, 14-INCH DEPTH</v>
          </cell>
          <cell r="E2121" t="str">
            <v>LNFT</v>
          </cell>
        </row>
        <row r="2122">
          <cell r="A2122" t="str">
            <v>60901-1300</v>
          </cell>
          <cell r="B2122" t="str">
            <v>Curb, concrete, 375mm depth</v>
          </cell>
          <cell r="C2122" t="str">
            <v>m</v>
          </cell>
          <cell r="D2122" t="str">
            <v>CURB, CONCRETE, 15-INCH DEPTH</v>
          </cell>
          <cell r="E2122" t="str">
            <v>LNFT</v>
          </cell>
        </row>
        <row r="2123">
          <cell r="A2123" t="str">
            <v>60901-1500</v>
          </cell>
          <cell r="B2123" t="str">
            <v>Curb, concrete, 400mm depth</v>
          </cell>
          <cell r="C2123" t="str">
            <v>m</v>
          </cell>
          <cell r="D2123" t="str">
            <v>CURB, CONCRETE, 16-INCH DEPTH</v>
          </cell>
          <cell r="E2123" t="str">
            <v>LNFT</v>
          </cell>
        </row>
        <row r="2124">
          <cell r="A2124" t="str">
            <v>60901-1600</v>
          </cell>
          <cell r="B2124" t="str">
            <v>Curb, concrete, 425mm depth</v>
          </cell>
          <cell r="C2124" t="str">
            <v>m</v>
          </cell>
          <cell r="D2124" t="str">
            <v>CURB, CONCRETE, 17-INCH DEPTH</v>
          </cell>
          <cell r="E2124" t="str">
            <v>LNFT</v>
          </cell>
        </row>
        <row r="2125">
          <cell r="A2125" t="str">
            <v>60901-1700</v>
          </cell>
          <cell r="B2125" t="str">
            <v>Curb, concrete, 450mm depth</v>
          </cell>
          <cell r="C2125" t="str">
            <v>m</v>
          </cell>
          <cell r="D2125" t="str">
            <v>CURB, CONCRETE, 18-INCH DEPTH</v>
          </cell>
          <cell r="E2125" t="str">
            <v>LNFT</v>
          </cell>
        </row>
        <row r="2126">
          <cell r="A2126" t="str">
            <v>60901-1800</v>
          </cell>
          <cell r="B2126" t="str">
            <v>Curb, concrete, 475mm depth</v>
          </cell>
          <cell r="C2126" t="str">
            <v>m</v>
          </cell>
          <cell r="D2126" t="str">
            <v>CURB, CONCRETE, 19-INCH DEPTH</v>
          </cell>
          <cell r="E2126" t="str">
            <v>LNFT</v>
          </cell>
        </row>
        <row r="2127">
          <cell r="A2127" t="str">
            <v>60901-1900</v>
          </cell>
          <cell r="B2127" t="str">
            <v>Curb, concrete, 500mm depth</v>
          </cell>
          <cell r="C2127" t="str">
            <v>m</v>
          </cell>
          <cell r="D2127" t="str">
            <v>CURB, CONCRETE, 20-INCH DEPTH</v>
          </cell>
          <cell r="E2127" t="str">
            <v>LNFT</v>
          </cell>
        </row>
        <row r="2128">
          <cell r="A2128" t="str">
            <v>60901-2000</v>
          </cell>
          <cell r="B2128" t="str">
            <v>Curb, asphalt, 75mm depth</v>
          </cell>
          <cell r="C2128" t="str">
            <v>m</v>
          </cell>
          <cell r="D2128" t="str">
            <v>CURB, ASPHALT, 3-INCH DEPTH</v>
          </cell>
          <cell r="E2128" t="str">
            <v>LNFT</v>
          </cell>
        </row>
        <row r="2129">
          <cell r="A2129" t="str">
            <v>60901-2100</v>
          </cell>
          <cell r="B2129" t="str">
            <v>Curb, asphalt, 100mm depth</v>
          </cell>
          <cell r="C2129" t="str">
            <v>m</v>
          </cell>
          <cell r="D2129" t="str">
            <v>CURB, ASPHALT, 4-INCH DEPTH</v>
          </cell>
          <cell r="E2129" t="str">
            <v>LNFT</v>
          </cell>
        </row>
        <row r="2130">
          <cell r="A2130" t="str">
            <v>60901-2200</v>
          </cell>
          <cell r="B2130" t="str">
            <v>Curb, asphalt, 125mm depth</v>
          </cell>
          <cell r="C2130" t="str">
            <v>m</v>
          </cell>
          <cell r="D2130" t="str">
            <v>CURB, ASPHALT, 5-INCH DEPTH</v>
          </cell>
          <cell r="E2130" t="str">
            <v>LNFT</v>
          </cell>
        </row>
        <row r="2131">
          <cell r="A2131" t="str">
            <v>60901-2300</v>
          </cell>
          <cell r="B2131" t="str">
            <v>Curb, asphalt, 150mm depth</v>
          </cell>
          <cell r="C2131" t="str">
            <v>m</v>
          </cell>
          <cell r="D2131" t="str">
            <v>CURB, ASPHALT, 6-INCH DEPTH</v>
          </cell>
          <cell r="E2131" t="str">
            <v>LNFT</v>
          </cell>
        </row>
        <row r="2132">
          <cell r="A2132" t="str">
            <v>60901-2400</v>
          </cell>
          <cell r="B2132" t="str">
            <v>Curb, asphalt, 175mm depth</v>
          </cell>
          <cell r="C2132" t="str">
            <v>m</v>
          </cell>
          <cell r="D2132" t="str">
            <v>CURB, ASPHALT, 7-INCH DEPTH</v>
          </cell>
          <cell r="E2132" t="str">
            <v>LNFT</v>
          </cell>
        </row>
        <row r="2133">
          <cell r="A2133" t="str">
            <v>60901-2500</v>
          </cell>
          <cell r="B2133" t="str">
            <v>Curb, asphalt, 200mm depth</v>
          </cell>
          <cell r="C2133" t="str">
            <v>m</v>
          </cell>
          <cell r="D2133" t="str">
            <v>CURB, ASPHALT, 8-INCH DEPTH</v>
          </cell>
          <cell r="E2133" t="str">
            <v>LNFT</v>
          </cell>
        </row>
        <row r="2134">
          <cell r="A2134" t="str">
            <v>60901-2550</v>
          </cell>
          <cell r="B2134" t="str">
            <v>Curb, asphalt, 250mm depth</v>
          </cell>
          <cell r="C2134" t="str">
            <v>m</v>
          </cell>
          <cell r="D2134" t="str">
            <v>CURB, ASPHALT, 10-INCH DEPTH</v>
          </cell>
          <cell r="E2134" t="str">
            <v>LNFT</v>
          </cell>
        </row>
        <row r="2135">
          <cell r="A2135" t="str">
            <v>60901-2600</v>
          </cell>
          <cell r="B2135" t="str">
            <v>Curb, stone, type 1, 75mm depth</v>
          </cell>
          <cell r="C2135" t="str">
            <v>m</v>
          </cell>
          <cell r="D2135" t="str">
            <v>CURB, STONE, TYPE 1, 3-INCH DEPTH</v>
          </cell>
          <cell r="E2135" t="str">
            <v>LNFT</v>
          </cell>
        </row>
        <row r="2136">
          <cell r="A2136" t="str">
            <v>60901-2700</v>
          </cell>
          <cell r="B2136" t="str">
            <v>Curb, stone, type 1, 100mm depth</v>
          </cell>
          <cell r="C2136" t="str">
            <v>m</v>
          </cell>
          <cell r="D2136" t="str">
            <v>CURB, STONE, TYPE 1, 4-INCH DEPTH</v>
          </cell>
          <cell r="E2136" t="str">
            <v>LNFT</v>
          </cell>
        </row>
        <row r="2137">
          <cell r="A2137" t="str">
            <v>60901-2800</v>
          </cell>
          <cell r="B2137" t="str">
            <v>Curb, stone, type 1, 125mm depth</v>
          </cell>
          <cell r="C2137" t="str">
            <v>m</v>
          </cell>
          <cell r="D2137" t="str">
            <v>CURB, STONE, TYPE 1, 5-INCH DEPTH</v>
          </cell>
          <cell r="E2137" t="str">
            <v>LNFT</v>
          </cell>
        </row>
        <row r="2138">
          <cell r="A2138" t="str">
            <v>60901-2900</v>
          </cell>
          <cell r="B2138" t="str">
            <v>Curb, stone, type 1, 150mm depth</v>
          </cell>
          <cell r="C2138" t="str">
            <v>m</v>
          </cell>
          <cell r="D2138" t="str">
            <v>CURB, STONE, TYPE 1, 6-INCH DEPTH</v>
          </cell>
          <cell r="E2138" t="str">
            <v>LNFT</v>
          </cell>
        </row>
        <row r="2139">
          <cell r="A2139" t="str">
            <v>60901-3000</v>
          </cell>
          <cell r="B2139" t="str">
            <v>Curb, stone, type 1, 175mm depth</v>
          </cell>
          <cell r="C2139" t="str">
            <v>m</v>
          </cell>
          <cell r="D2139" t="str">
            <v>CURB, STONE, TYPE 1, 7-INCH DEPTH</v>
          </cell>
          <cell r="E2139" t="str">
            <v>LNFT</v>
          </cell>
        </row>
        <row r="2140">
          <cell r="A2140" t="str">
            <v>60901-3100</v>
          </cell>
          <cell r="B2140" t="str">
            <v>Curb, stone, type 1, 200mm depth</v>
          </cell>
          <cell r="C2140" t="str">
            <v>m</v>
          </cell>
          <cell r="D2140" t="str">
            <v>CURB, STONE, TYPE 1, 8-INCH DEPTH</v>
          </cell>
          <cell r="E2140" t="str">
            <v>LNFT</v>
          </cell>
        </row>
        <row r="2141">
          <cell r="A2141" t="str">
            <v>60901-3200</v>
          </cell>
          <cell r="B2141" t="str">
            <v>Curb, stone, type 1, 225mm depth</v>
          </cell>
          <cell r="C2141" t="str">
            <v>m</v>
          </cell>
          <cell r="D2141" t="str">
            <v>CURB, STONE, TYPE 1, 9-INCH DEPTH</v>
          </cell>
          <cell r="E2141" t="str">
            <v>LNFT</v>
          </cell>
        </row>
        <row r="2142">
          <cell r="A2142" t="str">
            <v>60901-3300</v>
          </cell>
          <cell r="B2142" t="str">
            <v>Curb, stone, type 1, 250mm depth</v>
          </cell>
          <cell r="C2142" t="str">
            <v>m</v>
          </cell>
          <cell r="D2142" t="str">
            <v>CURB, STONE, TYPE 1, 10-INCH DEPTH</v>
          </cell>
          <cell r="E2142" t="str">
            <v>LNFT</v>
          </cell>
        </row>
        <row r="2143">
          <cell r="A2143" t="str">
            <v>60901-3400</v>
          </cell>
          <cell r="B2143" t="str">
            <v>Curb, stone, type 1, 275mm depth</v>
          </cell>
          <cell r="C2143" t="str">
            <v>m</v>
          </cell>
          <cell r="D2143" t="str">
            <v>CURB, STONE, TYPE 1, 11-INCH DEPTH</v>
          </cell>
          <cell r="E2143" t="str">
            <v>LNFT</v>
          </cell>
        </row>
        <row r="2144">
          <cell r="A2144" t="str">
            <v>60901-3500</v>
          </cell>
          <cell r="B2144" t="str">
            <v>Curb, stone, type 1, 300mm depth</v>
          </cell>
          <cell r="C2144" t="str">
            <v>m</v>
          </cell>
          <cell r="D2144" t="str">
            <v>CURB, STONE, TYPE 1, 12-INCH DEPTH</v>
          </cell>
          <cell r="E2144" t="str">
            <v>LNFT</v>
          </cell>
        </row>
        <row r="2145">
          <cell r="A2145" t="str">
            <v>60901-3600</v>
          </cell>
          <cell r="B2145" t="str">
            <v>Curb, stone, type 1, 325mm depth</v>
          </cell>
          <cell r="C2145" t="str">
            <v>m</v>
          </cell>
          <cell r="D2145" t="str">
            <v>CURB, STONE, TYPE 1, 13-INCH DEPTH</v>
          </cell>
          <cell r="E2145" t="str">
            <v>LNFT</v>
          </cell>
        </row>
        <row r="2146">
          <cell r="A2146" t="str">
            <v>60901-3700</v>
          </cell>
          <cell r="B2146" t="str">
            <v>Curb, stone, type 1, 350mm depth</v>
          </cell>
          <cell r="C2146" t="str">
            <v>m</v>
          </cell>
          <cell r="D2146" t="str">
            <v>CURB, STONE, TYPE 1, 14-INCH DEPTH</v>
          </cell>
          <cell r="E2146" t="str">
            <v>LNFT</v>
          </cell>
        </row>
        <row r="2147">
          <cell r="A2147" t="str">
            <v>60901-3800</v>
          </cell>
          <cell r="B2147" t="str">
            <v>Curb, stone, type 1, 375mm depth</v>
          </cell>
          <cell r="C2147" t="str">
            <v>m</v>
          </cell>
          <cell r="D2147" t="str">
            <v>CURB, STONE, TYPE 1, 15-INCH DEPTH</v>
          </cell>
          <cell r="E2147" t="str">
            <v>LNFT</v>
          </cell>
        </row>
        <row r="2148">
          <cell r="A2148" t="str">
            <v>60901-4000</v>
          </cell>
          <cell r="B2148" t="str">
            <v>Curb, stone, type 1, 400mm depth</v>
          </cell>
          <cell r="C2148" t="str">
            <v>m</v>
          </cell>
          <cell r="D2148" t="str">
            <v>CURB, STONE, TYPE 1, 16-INCH DEPTH</v>
          </cell>
          <cell r="E2148" t="str">
            <v>LNFT</v>
          </cell>
        </row>
        <row r="2149">
          <cell r="A2149" t="str">
            <v>60901-4100</v>
          </cell>
          <cell r="B2149" t="str">
            <v>Curb, stone, type 1, 425mm depth</v>
          </cell>
          <cell r="C2149" t="str">
            <v>m</v>
          </cell>
          <cell r="D2149" t="str">
            <v>CURB, STONE, TYPE 1, 17-INCH DEPTH</v>
          </cell>
          <cell r="E2149" t="str">
            <v>LNFT</v>
          </cell>
        </row>
        <row r="2150">
          <cell r="A2150" t="str">
            <v>60901-4200</v>
          </cell>
          <cell r="B2150" t="str">
            <v>Curb, stone, type 1, 450mm depth</v>
          </cell>
          <cell r="C2150" t="str">
            <v>m</v>
          </cell>
          <cell r="D2150" t="str">
            <v>CURB, STONE, TYPE 1, 18-INCH DEPTH</v>
          </cell>
          <cell r="E2150" t="str">
            <v>LNFT</v>
          </cell>
        </row>
        <row r="2151">
          <cell r="A2151" t="str">
            <v>60901-4300</v>
          </cell>
          <cell r="B2151" t="str">
            <v>Curb, stone, type 1, 475mm depth</v>
          </cell>
          <cell r="C2151" t="str">
            <v>m</v>
          </cell>
          <cell r="D2151" t="str">
            <v>CURB, STONE, TYPE 1, 19-INCH DEPTH</v>
          </cell>
          <cell r="E2151" t="str">
            <v>LNFT</v>
          </cell>
        </row>
        <row r="2152">
          <cell r="A2152" t="str">
            <v>60901-4400</v>
          </cell>
          <cell r="B2152" t="str">
            <v>Curb, stone, type 1, 500mm depth</v>
          </cell>
          <cell r="C2152" t="str">
            <v>m</v>
          </cell>
          <cell r="D2152" t="str">
            <v>CURB, STONE, TYPE 1, 20-INCH DEPTH</v>
          </cell>
          <cell r="E2152" t="str">
            <v>LNFT</v>
          </cell>
        </row>
        <row r="2153">
          <cell r="A2153" t="str">
            <v>60901-4450</v>
          </cell>
          <cell r="B2153" t="str">
            <v>Curb, stone, type 1, 600mm depth</v>
          </cell>
          <cell r="C2153" t="str">
            <v>m</v>
          </cell>
          <cell r="D2153" t="str">
            <v>CURB, STONE, TYPE 1, 24-INCH DEPTH</v>
          </cell>
          <cell r="E2153" t="str">
            <v>LNFT</v>
          </cell>
        </row>
        <row r="2154">
          <cell r="A2154" t="str">
            <v>60901-4500</v>
          </cell>
          <cell r="B2154" t="str">
            <v>Curb, stone, type 2, 75mm depth</v>
          </cell>
          <cell r="C2154" t="str">
            <v>m</v>
          </cell>
          <cell r="D2154" t="str">
            <v>CURB, STONE, TYPE 2, 3-INCH DEPTH</v>
          </cell>
          <cell r="E2154" t="str">
            <v>LNFT</v>
          </cell>
        </row>
        <row r="2155">
          <cell r="A2155" t="str">
            <v>60901-4600</v>
          </cell>
          <cell r="B2155" t="str">
            <v>Curb, stone, type 2, 100mm depth</v>
          </cell>
          <cell r="C2155" t="str">
            <v>m</v>
          </cell>
          <cell r="D2155" t="str">
            <v>CURB, STONE, TYPE 2, 4-INCH DEPTH</v>
          </cell>
          <cell r="E2155" t="str">
            <v>LNFT</v>
          </cell>
        </row>
        <row r="2156">
          <cell r="A2156" t="str">
            <v>60901-4700</v>
          </cell>
          <cell r="B2156" t="str">
            <v>Curb, stone, type 2, 125mm depth</v>
          </cell>
          <cell r="C2156" t="str">
            <v>m</v>
          </cell>
          <cell r="D2156" t="str">
            <v>CURB, STONE, TYPE 2, 5-INCH DEPTH</v>
          </cell>
          <cell r="E2156" t="str">
            <v>LNFT</v>
          </cell>
        </row>
        <row r="2157">
          <cell r="A2157" t="str">
            <v>60901-4800</v>
          </cell>
          <cell r="B2157" t="str">
            <v>Curb, stone, type 2, 150mm depth</v>
          </cell>
          <cell r="C2157" t="str">
            <v>m</v>
          </cell>
          <cell r="D2157" t="str">
            <v>CURB, STONE, TYPE 2, 6-INCH DEPTH</v>
          </cell>
          <cell r="E2157" t="str">
            <v>LNFT</v>
          </cell>
        </row>
        <row r="2158">
          <cell r="A2158" t="str">
            <v>60901-4900</v>
          </cell>
          <cell r="B2158" t="str">
            <v>Curb, stone, type 2, 175mm depth</v>
          </cell>
          <cell r="C2158" t="str">
            <v>m</v>
          </cell>
          <cell r="D2158" t="str">
            <v>CURB, STONE, TYPE 2, 7-INCH DEPTH</v>
          </cell>
          <cell r="E2158" t="str">
            <v>LNFT</v>
          </cell>
        </row>
        <row r="2159">
          <cell r="A2159" t="str">
            <v>60901-5000</v>
          </cell>
          <cell r="B2159" t="str">
            <v>Curb, stone, type 2, 200mm depth</v>
          </cell>
          <cell r="C2159" t="str">
            <v>m</v>
          </cell>
          <cell r="D2159" t="str">
            <v>CURB, STONE, TYPE 2, 8-INCH DEPTH</v>
          </cell>
          <cell r="E2159" t="str">
            <v>LNFT</v>
          </cell>
        </row>
        <row r="2160">
          <cell r="A2160" t="str">
            <v>60901-5100</v>
          </cell>
          <cell r="B2160" t="str">
            <v>Curb, stone, type 2, 225mm depth</v>
          </cell>
          <cell r="C2160" t="str">
            <v>m</v>
          </cell>
          <cell r="D2160" t="str">
            <v>CURB, STONE, TYPE 2, 9-INCH DEPTH</v>
          </cell>
          <cell r="E2160" t="str">
            <v>LNFT</v>
          </cell>
        </row>
        <row r="2161">
          <cell r="A2161" t="str">
            <v>60901-5200</v>
          </cell>
          <cell r="B2161" t="str">
            <v>Curb, stone, type 2, 250mm depth</v>
          </cell>
          <cell r="C2161" t="str">
            <v>m</v>
          </cell>
          <cell r="D2161" t="str">
            <v>CURB, STONE, TYPE 2, 10-INCH DEPTH</v>
          </cell>
          <cell r="E2161" t="str">
            <v>LNFT</v>
          </cell>
        </row>
        <row r="2162">
          <cell r="A2162" t="str">
            <v>60901-5300</v>
          </cell>
          <cell r="B2162" t="str">
            <v>Curb, stone, type 2, 275mm depth</v>
          </cell>
          <cell r="C2162" t="str">
            <v>m</v>
          </cell>
          <cell r="D2162" t="str">
            <v>CURB, STONE, TYPE 2, 11-INCH DEPTH</v>
          </cell>
          <cell r="E2162" t="str">
            <v>LNFT</v>
          </cell>
        </row>
        <row r="2163">
          <cell r="A2163" t="str">
            <v>60901-5400</v>
          </cell>
          <cell r="B2163" t="str">
            <v>Curb, stone, type 2, 300mm depth</v>
          </cell>
          <cell r="C2163" t="str">
            <v>m</v>
          </cell>
          <cell r="D2163" t="str">
            <v>CURB, STONE, TYPE 2, 12-INCH DEPTH</v>
          </cell>
          <cell r="E2163" t="str">
            <v>LNFT</v>
          </cell>
        </row>
        <row r="2164">
          <cell r="A2164" t="str">
            <v>60901-5500</v>
          </cell>
          <cell r="B2164" t="str">
            <v>Curb, stone, type 2, 325mm depth</v>
          </cell>
          <cell r="C2164" t="str">
            <v>m</v>
          </cell>
          <cell r="D2164" t="str">
            <v>CURB, STONE, TYPE 2, 13-INCH DEPTH</v>
          </cell>
          <cell r="E2164" t="str">
            <v>LNFT</v>
          </cell>
        </row>
        <row r="2165">
          <cell r="A2165" t="str">
            <v>60901-5600</v>
          </cell>
          <cell r="B2165" t="str">
            <v>Curb, stone, type 2, 350mm depth</v>
          </cell>
          <cell r="C2165" t="str">
            <v>m</v>
          </cell>
          <cell r="D2165" t="str">
            <v>CURB, STONE, TYPE 2, 14-INCH DEPTH</v>
          </cell>
          <cell r="E2165" t="str">
            <v>LNFT</v>
          </cell>
        </row>
        <row r="2166">
          <cell r="A2166" t="str">
            <v>60901-5700</v>
          </cell>
          <cell r="B2166" t="str">
            <v>Curb, stone, type 2, 375mm depth</v>
          </cell>
          <cell r="C2166" t="str">
            <v>m</v>
          </cell>
          <cell r="D2166" t="str">
            <v>CURB, STONE, TYPE 2, 15-INCH DEPTH</v>
          </cell>
          <cell r="E2166" t="str">
            <v>LNFT</v>
          </cell>
        </row>
        <row r="2167">
          <cell r="A2167" t="str">
            <v>60901-5900</v>
          </cell>
          <cell r="B2167" t="str">
            <v>Curb, stone, type 2, 400mm depth</v>
          </cell>
          <cell r="C2167" t="str">
            <v>m</v>
          </cell>
          <cell r="D2167" t="str">
            <v>CURB, STONE, TYPE 2, 16-INCH DEPTH</v>
          </cell>
          <cell r="E2167" t="str">
            <v>LNFT</v>
          </cell>
        </row>
        <row r="2168">
          <cell r="A2168" t="str">
            <v>60901-6000</v>
          </cell>
          <cell r="B2168" t="str">
            <v>Curb, stone, type 2, 425mm depth</v>
          </cell>
          <cell r="C2168" t="str">
            <v>m</v>
          </cell>
          <cell r="D2168" t="str">
            <v>CURB, STONE, TYPE 2, 17-INCH DEPTH</v>
          </cell>
          <cell r="E2168" t="str">
            <v>LNFT</v>
          </cell>
        </row>
        <row r="2169">
          <cell r="A2169" t="str">
            <v>60901-6100</v>
          </cell>
          <cell r="B2169" t="str">
            <v>Curb, stone, type 2, 450mm depth</v>
          </cell>
          <cell r="C2169" t="str">
            <v>m</v>
          </cell>
          <cell r="D2169" t="str">
            <v>CURB, STONE, TYPE 2, 18-INCH DEPTH</v>
          </cell>
          <cell r="E2169" t="str">
            <v>LNFT</v>
          </cell>
        </row>
        <row r="2170">
          <cell r="A2170" t="str">
            <v>60901-6200</v>
          </cell>
          <cell r="B2170" t="str">
            <v>Curb, stone, type 2, 475mm depth</v>
          </cell>
          <cell r="C2170" t="str">
            <v>m</v>
          </cell>
          <cell r="D2170" t="str">
            <v>CURB, STONE, TYPE 2, 19-INCH DEPTH</v>
          </cell>
          <cell r="E2170" t="str">
            <v>LNFT</v>
          </cell>
        </row>
        <row r="2171">
          <cell r="A2171" t="str">
            <v>60901-6300</v>
          </cell>
          <cell r="B2171" t="str">
            <v>Curb, stone, type 2, 500mm depth</v>
          </cell>
          <cell r="C2171" t="str">
            <v>m</v>
          </cell>
          <cell r="D2171" t="str">
            <v>CURB, STONE, TYPE 2, 20-INCH DEPTH</v>
          </cell>
          <cell r="E2171" t="str">
            <v>LNFT</v>
          </cell>
        </row>
        <row r="2172">
          <cell r="A2172" t="str">
            <v>60901-6350</v>
          </cell>
          <cell r="B2172" t="str">
            <v>Curb, stone, type 2, 600mm depth</v>
          </cell>
          <cell r="C2172" t="str">
            <v>m</v>
          </cell>
          <cell r="D2172" t="str">
            <v>CURB, STONE, TYPE 2, 24-INCH DEPTH</v>
          </cell>
          <cell r="E2172" t="str">
            <v>LNFT</v>
          </cell>
        </row>
        <row r="2173">
          <cell r="A2173" t="str">
            <v>60901-7000</v>
          </cell>
          <cell r="B2173" t="str">
            <v>Curb, log</v>
          </cell>
          <cell r="C2173" t="str">
            <v>m</v>
          </cell>
          <cell r="D2173" t="str">
            <v>CURB, LOG</v>
          </cell>
          <cell r="E2173" t="str">
            <v>LNFT</v>
          </cell>
        </row>
        <row r="2174">
          <cell r="A2174" t="str">
            <v>60901-8000</v>
          </cell>
          <cell r="B2174" t="str">
            <v>Curb, timber</v>
          </cell>
          <cell r="C2174" t="str">
            <v>m</v>
          </cell>
          <cell r="D2174" t="str">
            <v>CURB, TIMBER</v>
          </cell>
          <cell r="E2174" t="str">
            <v>LNFT</v>
          </cell>
        </row>
        <row r="2175">
          <cell r="A2175" t="str">
            <v>60901-9000</v>
          </cell>
          <cell r="B2175" t="str">
            <v>Curb, plastic</v>
          </cell>
          <cell r="C2175" t="str">
            <v>m</v>
          </cell>
          <cell r="D2175" t="str">
            <v>CURB, PLASTIC</v>
          </cell>
          <cell r="E2175" t="str">
            <v>LNFT</v>
          </cell>
        </row>
        <row r="2176">
          <cell r="A2176" t="str">
            <v>60902-0500</v>
          </cell>
          <cell r="B2176" t="str">
            <v>Curb and gutter, concrete, 175mm depth</v>
          </cell>
          <cell r="C2176" t="str">
            <v>m</v>
          </cell>
          <cell r="D2176" t="str">
            <v>CURB AND GUTTER, CONCRETE, 7-INCH DEPTH</v>
          </cell>
          <cell r="E2176" t="str">
            <v>LNFT</v>
          </cell>
        </row>
        <row r="2177">
          <cell r="A2177" t="str">
            <v>60902-0600</v>
          </cell>
          <cell r="B2177" t="str">
            <v>Curb and gutter, concrete, 200mm depth</v>
          </cell>
          <cell r="C2177" t="str">
            <v>m</v>
          </cell>
          <cell r="D2177" t="str">
            <v>CURB AND GUTTER, CONCRETE, 8-INCH DEPTH</v>
          </cell>
          <cell r="E2177" t="str">
            <v>LNFT</v>
          </cell>
        </row>
        <row r="2178">
          <cell r="A2178" t="str">
            <v>60902-0700</v>
          </cell>
          <cell r="B2178" t="str">
            <v>Curb and gutter, concrete, 225mm depth</v>
          </cell>
          <cell r="C2178" t="str">
            <v>m</v>
          </cell>
          <cell r="D2178" t="str">
            <v>CURB AND GUTTER, CONCRETE, 9-INCH DEPTH</v>
          </cell>
          <cell r="E2178" t="str">
            <v>LNFT</v>
          </cell>
        </row>
        <row r="2179">
          <cell r="A2179" t="str">
            <v>60902-0800</v>
          </cell>
          <cell r="B2179" t="str">
            <v>Curb and gutter, concrete, 250mm depth</v>
          </cell>
          <cell r="C2179" t="str">
            <v>m</v>
          </cell>
          <cell r="D2179" t="str">
            <v>CURB AND GUTTER, CONCRETE, 10-INCH DEPTH</v>
          </cell>
          <cell r="E2179" t="str">
            <v>LNFT</v>
          </cell>
        </row>
        <row r="2180">
          <cell r="A2180" t="str">
            <v>60902-0900</v>
          </cell>
          <cell r="B2180" t="str">
            <v>Curb and gutter, concrete, 275mm depth</v>
          </cell>
          <cell r="C2180" t="str">
            <v>m</v>
          </cell>
          <cell r="D2180" t="str">
            <v>CURB AND GUTTER, CONCRETE, 11-INCH DEPTH</v>
          </cell>
          <cell r="E2180" t="str">
            <v>LNFT</v>
          </cell>
        </row>
        <row r="2181">
          <cell r="A2181" t="str">
            <v>60902-1000</v>
          </cell>
          <cell r="B2181" t="str">
            <v>Curb and gutter, concrete, 300mm depth</v>
          </cell>
          <cell r="C2181" t="str">
            <v>m</v>
          </cell>
          <cell r="D2181" t="str">
            <v>CURB AND GUTTER, CONCRETE, 12-INCH DEPTH</v>
          </cell>
          <cell r="E2181" t="str">
            <v>LNFT</v>
          </cell>
        </row>
        <row r="2182">
          <cell r="A2182" t="str">
            <v>60902-1100</v>
          </cell>
          <cell r="B2182" t="str">
            <v>Curb and gutter, concrete, 325mm depth</v>
          </cell>
          <cell r="C2182" t="str">
            <v>m</v>
          </cell>
          <cell r="D2182" t="str">
            <v>CURB AND GUTTER, CONCRETE, 13-INCH DEPTH</v>
          </cell>
          <cell r="E2182" t="str">
            <v>LNFT</v>
          </cell>
        </row>
        <row r="2183">
          <cell r="A2183" t="str">
            <v>60902-1200</v>
          </cell>
          <cell r="B2183" t="str">
            <v>Curb and gutter, concrete, 350mm depth</v>
          </cell>
          <cell r="C2183" t="str">
            <v>m</v>
          </cell>
          <cell r="D2183" t="str">
            <v>CURB AND GUTTER, CONCRETE, 14-INCH DEPTH</v>
          </cell>
          <cell r="E2183" t="str">
            <v>LNFT</v>
          </cell>
        </row>
        <row r="2184">
          <cell r="A2184" t="str">
            <v>60902-1300</v>
          </cell>
          <cell r="B2184" t="str">
            <v>Curb and gutter, concrete, 375mm depth</v>
          </cell>
          <cell r="C2184" t="str">
            <v>m</v>
          </cell>
          <cell r="D2184" t="str">
            <v>CURB AND GUTTER, CONCRETE, 15-INCH DEPTH</v>
          </cell>
          <cell r="E2184" t="str">
            <v>LNFT</v>
          </cell>
        </row>
        <row r="2185">
          <cell r="A2185" t="str">
            <v>60902-1500</v>
          </cell>
          <cell r="B2185" t="str">
            <v>Curb and gutter, concrete, 400mm depth</v>
          </cell>
          <cell r="C2185" t="str">
            <v>m</v>
          </cell>
          <cell r="D2185" t="str">
            <v>CURB AND GUTTER, CONCRETE, 16-INCH DEPTH</v>
          </cell>
          <cell r="E2185" t="str">
            <v>LNFT</v>
          </cell>
        </row>
        <row r="2186">
          <cell r="A2186" t="str">
            <v>60902-1600</v>
          </cell>
          <cell r="B2186" t="str">
            <v>Curb and gutter, concrete, 425mm depth</v>
          </cell>
          <cell r="C2186" t="str">
            <v>m</v>
          </cell>
          <cell r="D2186" t="str">
            <v>CURB AND GUTTER, CONCRETE, 17-INCH DEPTH</v>
          </cell>
          <cell r="E2186" t="str">
            <v>LNFT</v>
          </cell>
        </row>
        <row r="2187">
          <cell r="A2187" t="str">
            <v>60902-1700</v>
          </cell>
          <cell r="B2187" t="str">
            <v>Curb and gutter, concrete, 450mm depth</v>
          </cell>
          <cell r="C2187" t="str">
            <v>m</v>
          </cell>
          <cell r="D2187" t="str">
            <v>CURB AND GUTTER, CONCRETE, 18-INCH DEPTH</v>
          </cell>
          <cell r="E2187" t="str">
            <v>LNFT</v>
          </cell>
        </row>
        <row r="2188">
          <cell r="A2188" t="str">
            <v>60902-1800</v>
          </cell>
          <cell r="B2188" t="str">
            <v>Curb and gutter, concrete, 475mm depth</v>
          </cell>
          <cell r="C2188" t="str">
            <v>m</v>
          </cell>
          <cell r="D2188" t="str">
            <v>CURB AND GUTTER, CONCRETE, 19-INCH DEPTH</v>
          </cell>
          <cell r="E2188" t="str">
            <v>LNFT</v>
          </cell>
        </row>
        <row r="2189">
          <cell r="A2189" t="str">
            <v>60902-1900</v>
          </cell>
          <cell r="B2189" t="str">
            <v>Curb and gutter, concrete, 500mm depth</v>
          </cell>
          <cell r="C2189" t="str">
            <v>m</v>
          </cell>
          <cell r="D2189" t="str">
            <v>CURB AND GUTTER, CONCRETE, 20-INCH DEPTH</v>
          </cell>
          <cell r="E2189" t="str">
            <v>LNFT</v>
          </cell>
        </row>
        <row r="2190">
          <cell r="A2190" t="str">
            <v>60902-2500</v>
          </cell>
          <cell r="B2190" t="str">
            <v>Curb and gutter, exposed aggregate, 300mm depth</v>
          </cell>
          <cell r="C2190" t="str">
            <v>m</v>
          </cell>
          <cell r="D2190" t="str">
            <v>CURB AND GUTTER, EXPOSED AGGREGATE, 12-INCH DEPTH</v>
          </cell>
          <cell r="E2190" t="str">
            <v>LNFT</v>
          </cell>
        </row>
        <row r="2191">
          <cell r="A2191" t="str">
            <v>60905-1000</v>
          </cell>
          <cell r="B2191" t="str">
            <v>Gutter, concrete</v>
          </cell>
          <cell r="C2191" t="str">
            <v>m</v>
          </cell>
          <cell r="D2191" t="str">
            <v>GUTTER, CONCRETE</v>
          </cell>
          <cell r="E2191" t="str">
            <v>LNFT</v>
          </cell>
        </row>
        <row r="2192">
          <cell r="A2192" t="str">
            <v>60905-2000</v>
          </cell>
          <cell r="B2192" t="str">
            <v>Gutter, brick</v>
          </cell>
          <cell r="C2192" t="str">
            <v>m</v>
          </cell>
          <cell r="D2192" t="str">
            <v>GUTTER, BRICK</v>
          </cell>
          <cell r="E2192" t="str">
            <v>LNFT</v>
          </cell>
        </row>
        <row r="2193">
          <cell r="A2193" t="str">
            <v>60905-3000</v>
          </cell>
          <cell r="B2193" t="str">
            <v>Gutter, asphalt</v>
          </cell>
          <cell r="C2193" t="str">
            <v>m</v>
          </cell>
          <cell r="D2193" t="str">
            <v>GUTTER, ASPHALT</v>
          </cell>
          <cell r="E2193" t="str">
            <v>LNFT</v>
          </cell>
        </row>
        <row r="2194">
          <cell r="A2194" t="str">
            <v>60906-1000</v>
          </cell>
          <cell r="B2194" t="str">
            <v>Gutter, concrete</v>
          </cell>
          <cell r="C2194" t="str">
            <v>m2</v>
          </cell>
          <cell r="D2194" t="str">
            <v>GUTTER, CONCRETE</v>
          </cell>
          <cell r="E2194" t="str">
            <v>SQYD</v>
          </cell>
        </row>
        <row r="2195">
          <cell r="A2195" t="str">
            <v>60906-2000</v>
          </cell>
          <cell r="B2195" t="str">
            <v>Gutter, brick</v>
          </cell>
          <cell r="C2195" t="str">
            <v>m2</v>
          </cell>
          <cell r="D2195" t="str">
            <v>GUTTER, BRICK</v>
          </cell>
          <cell r="E2195" t="str">
            <v>SQYD</v>
          </cell>
        </row>
        <row r="2196">
          <cell r="A2196" t="str">
            <v>60906-3000</v>
          </cell>
          <cell r="B2196" t="str">
            <v>Gutter, asphalt</v>
          </cell>
          <cell r="C2196" t="str">
            <v>m2</v>
          </cell>
          <cell r="D2196" t="str">
            <v>GUTTER, ASPHALT</v>
          </cell>
          <cell r="E2196" t="str">
            <v>SQYD</v>
          </cell>
        </row>
        <row r="2197">
          <cell r="A2197" t="str">
            <v>60907-1000</v>
          </cell>
          <cell r="B2197" t="str">
            <v>Paved ditch, asphalt</v>
          </cell>
          <cell r="C2197" t="str">
            <v>m</v>
          </cell>
          <cell r="D2197" t="str">
            <v>PAVED DITCH, ASPHALT</v>
          </cell>
          <cell r="E2197" t="str">
            <v>LNFT</v>
          </cell>
        </row>
        <row r="2198">
          <cell r="A2198" t="str">
            <v>60908-1000</v>
          </cell>
          <cell r="B2198" t="str">
            <v>Paved ditch, asphalt</v>
          </cell>
          <cell r="C2198" t="str">
            <v>m2</v>
          </cell>
          <cell r="D2198" t="str">
            <v>PAVED DITCH, ASPHALT</v>
          </cell>
          <cell r="E2198" t="str">
            <v>SQYD</v>
          </cell>
        </row>
        <row r="2199">
          <cell r="A2199" t="str">
            <v>60910-0000</v>
          </cell>
          <cell r="B2199" t="str">
            <v>Reset curb</v>
          </cell>
          <cell r="C2199" t="str">
            <v>m</v>
          </cell>
          <cell r="D2199" t="str">
            <v>RESET CURB</v>
          </cell>
          <cell r="E2199" t="str">
            <v>LNFT</v>
          </cell>
        </row>
        <row r="2200">
          <cell r="A2200" t="str">
            <v>60911-0500</v>
          </cell>
          <cell r="B2200" t="str">
            <v>Recondition curb</v>
          </cell>
          <cell r="C2200" t="str">
            <v>m</v>
          </cell>
          <cell r="D2200" t="str">
            <v>RECONDITION CURB</v>
          </cell>
          <cell r="E2200" t="str">
            <v>LNFT</v>
          </cell>
        </row>
        <row r="2201">
          <cell r="A2201" t="str">
            <v>60911-1000</v>
          </cell>
          <cell r="B2201" t="str">
            <v>Recondition gutter</v>
          </cell>
          <cell r="C2201" t="str">
            <v>m</v>
          </cell>
          <cell r="D2201" t="str">
            <v>RECONDITION GUTTER</v>
          </cell>
          <cell r="E2201" t="str">
            <v>LNFT</v>
          </cell>
        </row>
        <row r="2202">
          <cell r="A2202" t="str">
            <v>60912-1000</v>
          </cell>
          <cell r="B2202" t="str">
            <v>Recondition gutter</v>
          </cell>
          <cell r="C2202" t="str">
            <v>m2</v>
          </cell>
          <cell r="D2202" t="str">
            <v>RECONDITION GUTTER</v>
          </cell>
          <cell r="E2202" t="str">
            <v>SQYD</v>
          </cell>
        </row>
        <row r="2203">
          <cell r="A2203" t="str">
            <v>60915-1000</v>
          </cell>
          <cell r="B2203" t="str">
            <v>Wheelstop, concrete</v>
          </cell>
          <cell r="C2203" t="str">
            <v>Each</v>
          </cell>
          <cell r="D2203" t="str">
            <v>WHEELSTOP, CONCRETE</v>
          </cell>
          <cell r="E2203" t="str">
            <v>EACH</v>
          </cell>
        </row>
        <row r="2204">
          <cell r="A2204" t="str">
            <v>60915-2000</v>
          </cell>
          <cell r="B2204" t="str">
            <v>Wheelstop, timber</v>
          </cell>
          <cell r="C2204" t="str">
            <v>Each</v>
          </cell>
          <cell r="D2204" t="str">
            <v>WHEELSTOP, TIMBER</v>
          </cell>
          <cell r="E2204" t="str">
            <v>EACH</v>
          </cell>
        </row>
        <row r="2205">
          <cell r="A2205" t="str">
            <v>60915-3000</v>
          </cell>
          <cell r="B2205" t="str">
            <v>Wheelstop, recycled plastic</v>
          </cell>
          <cell r="C2205" t="str">
            <v>Each</v>
          </cell>
          <cell r="D2205" t="str">
            <v>WHEELSTOP, RECYCLED PLASTIC</v>
          </cell>
          <cell r="E2205" t="str">
            <v>EACH</v>
          </cell>
        </row>
        <row r="2206">
          <cell r="A2206" t="str">
            <v>60915-4000</v>
          </cell>
          <cell r="B2206" t="str">
            <v>Wheelstop, rubber</v>
          </cell>
          <cell r="C2206" t="str">
            <v>Each</v>
          </cell>
          <cell r="D2206" t="str">
            <v>WHEELSTOP, RUBBER</v>
          </cell>
          <cell r="E2206" t="str">
            <v>EACH</v>
          </cell>
        </row>
        <row r="2207">
          <cell r="A2207" t="str">
            <v>60920-0000</v>
          </cell>
          <cell r="B2207" t="str">
            <v>Reset wheelstop</v>
          </cell>
          <cell r="C2207" t="str">
            <v>Each</v>
          </cell>
          <cell r="D2207" t="str">
            <v>RESET WHEELSTOP</v>
          </cell>
          <cell r="E2207" t="str">
            <v>EACH</v>
          </cell>
        </row>
        <row r="2208">
          <cell r="A2208" t="str">
            <v>60925-0000</v>
          </cell>
          <cell r="B2208" t="str">
            <v>Bed course material</v>
          </cell>
          <cell r="C2208" t="str">
            <v>m3</v>
          </cell>
          <cell r="D2208" t="str">
            <v>BED COURSE MATERIAL</v>
          </cell>
          <cell r="E2208" t="str">
            <v>CUYD</v>
          </cell>
        </row>
        <row r="2209">
          <cell r="A2209" t="str">
            <v>60926-0000</v>
          </cell>
          <cell r="B2209" t="str">
            <v>Bed course material</v>
          </cell>
          <cell r="C2209" t="str">
            <v>t</v>
          </cell>
          <cell r="D2209" t="str">
            <v>BED COURSE MATERIAL</v>
          </cell>
          <cell r="E2209" t="str">
            <v>TON</v>
          </cell>
        </row>
        <row r="2210">
          <cell r="A2210" t="str">
            <v>61001-0000</v>
          </cell>
          <cell r="B2210" t="str">
            <v>Horizontal drain pipe</v>
          </cell>
          <cell r="C2210" t="str">
            <v>m</v>
          </cell>
          <cell r="D2210" t="str">
            <v>HORIZONTAL DRAIN PIPE</v>
          </cell>
          <cell r="E2210" t="str">
            <v>LNFT</v>
          </cell>
        </row>
        <row r="2211">
          <cell r="A2211" t="str">
            <v>61002-0000</v>
          </cell>
          <cell r="B2211" t="str">
            <v>Collector system</v>
          </cell>
          <cell r="C2211" t="str">
            <v>m</v>
          </cell>
          <cell r="D2211" t="str">
            <v>COLLECTOR SYSTEM</v>
          </cell>
          <cell r="E2211" t="str">
            <v>LNFT</v>
          </cell>
        </row>
        <row r="2212">
          <cell r="A2212" t="str">
            <v>61003-0000</v>
          </cell>
          <cell r="B2212" t="str">
            <v>Collector system</v>
          </cell>
          <cell r="C2212" t="str">
            <v>LPSM</v>
          </cell>
          <cell r="D2212" t="str">
            <v>COLLECTOR SYSTEM</v>
          </cell>
          <cell r="E2212" t="str">
            <v>LPSM</v>
          </cell>
        </row>
        <row r="2213">
          <cell r="A2213" t="str">
            <v>61005-0000</v>
          </cell>
          <cell r="B2213" t="str">
            <v>Horizontal drain jetting</v>
          </cell>
          <cell r="C2213" t="str">
            <v>LPSM</v>
          </cell>
          <cell r="D2213" t="str">
            <v>HORIZONTAL DRAIN JETTING</v>
          </cell>
          <cell r="E2213" t="str">
            <v>LPSM</v>
          </cell>
        </row>
        <row r="2214">
          <cell r="A2214" t="str">
            <v>61008-0000</v>
          </cell>
          <cell r="B2214" t="str">
            <v>Horizontal drain casing and collar</v>
          </cell>
          <cell r="C2214" t="str">
            <v>Each</v>
          </cell>
          <cell r="D2214" t="str">
            <v>HORIZONTAL DRAIN CASING AND COLLAR</v>
          </cell>
          <cell r="E2214" t="str">
            <v>EACH</v>
          </cell>
        </row>
        <row r="2215">
          <cell r="A2215" t="str">
            <v>61010-0000</v>
          </cell>
          <cell r="B2215" t="str">
            <v>Drainage weep hole</v>
          </cell>
          <cell r="C2215" t="str">
            <v>Each</v>
          </cell>
          <cell r="D2215" t="str">
            <v>DRAINAGE WEEP HOLE</v>
          </cell>
          <cell r="E2215" t="str">
            <v>EACH</v>
          </cell>
        </row>
        <row r="2216">
          <cell r="A2216" t="str">
            <v>61012-0000</v>
          </cell>
          <cell r="B2216" t="str">
            <v>Construct and remove temporary access and drill pads</v>
          </cell>
          <cell r="C2216" t="str">
            <v>LPSM</v>
          </cell>
          <cell r="D2216" t="str">
            <v>CONSTRUCT AND REMOVE TEMPORARY ACCESS AND DRILL PADS</v>
          </cell>
          <cell r="E2216" t="str">
            <v>LPSM</v>
          </cell>
        </row>
        <row r="2217">
          <cell r="A2217" t="str">
            <v>61101-0000</v>
          </cell>
          <cell r="B2217" t="str">
            <v>Water system</v>
          </cell>
          <cell r="C2217" t="str">
            <v>LPSM</v>
          </cell>
          <cell r="D2217" t="str">
            <v>WATER SYSTEM</v>
          </cell>
          <cell r="E2217" t="str">
            <v>LPSM</v>
          </cell>
        </row>
        <row r="2218">
          <cell r="A2218" t="str">
            <v>61102-0100</v>
          </cell>
          <cell r="B2218" t="str">
            <v>13mm waterline, copper</v>
          </cell>
          <cell r="C2218" t="str">
            <v>m</v>
          </cell>
          <cell r="D2218" t="str">
            <v>1/2-INCH WATERLINE, COPPER</v>
          </cell>
          <cell r="E2218" t="str">
            <v>LNFT</v>
          </cell>
        </row>
        <row r="2219">
          <cell r="A2219" t="str">
            <v>61102-0150</v>
          </cell>
          <cell r="B2219" t="str">
            <v>13mm waterline, galvanized steel</v>
          </cell>
          <cell r="C2219" t="str">
            <v>m</v>
          </cell>
          <cell r="D2219" t="str">
            <v>1/2-INCH WATERLINE, GALVANIZED STEEL</v>
          </cell>
          <cell r="E2219" t="str">
            <v>LNFT</v>
          </cell>
        </row>
        <row r="2220">
          <cell r="A2220" t="str">
            <v>61102-0200</v>
          </cell>
          <cell r="B2220" t="str">
            <v>13mm waterline, polyvinyl chloride (PVC)</v>
          </cell>
          <cell r="C2220" t="str">
            <v>m</v>
          </cell>
          <cell r="D2220" t="str">
            <v>1/2-INCH WATERLINE, POLYVINYL CHLORIDE (PVC)</v>
          </cell>
          <cell r="E2220" t="str">
            <v>LNFT</v>
          </cell>
        </row>
        <row r="2221">
          <cell r="A2221" t="str">
            <v>61102-0350</v>
          </cell>
          <cell r="B2221" t="str">
            <v>20mm waterline, copper</v>
          </cell>
          <cell r="C2221" t="str">
            <v>m</v>
          </cell>
          <cell r="D2221" t="str">
            <v>3/4-INCH WATERLINE, COPPER</v>
          </cell>
          <cell r="E2221" t="str">
            <v>LNFT</v>
          </cell>
        </row>
        <row r="2222">
          <cell r="A2222" t="str">
            <v>61102-0400</v>
          </cell>
          <cell r="B2222" t="str">
            <v>20mm waterline, galvanized steel</v>
          </cell>
          <cell r="C2222" t="str">
            <v>m</v>
          </cell>
          <cell r="D2222" t="str">
            <v>3/4-INCH WATERLINE, GALVANIZED STEEL</v>
          </cell>
          <cell r="E2222" t="str">
            <v>LNFT</v>
          </cell>
        </row>
        <row r="2223">
          <cell r="A2223" t="str">
            <v>61102-0450</v>
          </cell>
          <cell r="B2223" t="str">
            <v>20mm waterline, polyvinyl chloride (PVC)</v>
          </cell>
          <cell r="C2223" t="str">
            <v>m</v>
          </cell>
          <cell r="D2223" t="str">
            <v>3/4-INCH WATERLINE, POLYVINYL CHLORIDE (PVC)</v>
          </cell>
          <cell r="E2223" t="str">
            <v>LNFT</v>
          </cell>
        </row>
        <row r="2224">
          <cell r="A2224" t="str">
            <v>61102-0545</v>
          </cell>
          <cell r="B2224" t="str">
            <v>25mm waterline</v>
          </cell>
          <cell r="C2224" t="str">
            <v>m</v>
          </cell>
          <cell r="D2224" t="str">
            <v>1-INCH WATERLINE</v>
          </cell>
          <cell r="E2224" t="str">
            <v>LNFT</v>
          </cell>
        </row>
        <row r="2225">
          <cell r="A2225" t="str">
            <v>61102-0600</v>
          </cell>
          <cell r="B2225" t="str">
            <v>25mm waterline, copper</v>
          </cell>
          <cell r="C2225" t="str">
            <v>m</v>
          </cell>
          <cell r="D2225" t="str">
            <v>1-INCH WATERLINE, COPPER</v>
          </cell>
          <cell r="E2225" t="str">
            <v>LNFT</v>
          </cell>
        </row>
        <row r="2226">
          <cell r="A2226" t="str">
            <v>61102-0650</v>
          </cell>
          <cell r="B2226" t="str">
            <v>25mm waterline, galvanized steel</v>
          </cell>
          <cell r="C2226" t="str">
            <v>m</v>
          </cell>
          <cell r="D2226" t="str">
            <v>1-INCH WATERLINE, GALVANIZED STEEL</v>
          </cell>
          <cell r="E2226" t="str">
            <v>LNFT</v>
          </cell>
        </row>
        <row r="2227">
          <cell r="A2227" t="str">
            <v>61102-0700</v>
          </cell>
          <cell r="B2227" t="str">
            <v>25mm waterline, polyvinyl chloride (PVC)</v>
          </cell>
          <cell r="C2227" t="str">
            <v>m</v>
          </cell>
          <cell r="D2227" t="str">
            <v>1-INCH WATERLINE, POLYVINYL CHLORIDE (PVC)</v>
          </cell>
          <cell r="E2227" t="str">
            <v>LNFT</v>
          </cell>
        </row>
        <row r="2228">
          <cell r="A2228" t="str">
            <v>61102-0850</v>
          </cell>
          <cell r="B2228" t="str">
            <v>32mm waterline, copper</v>
          </cell>
          <cell r="C2228" t="str">
            <v>m</v>
          </cell>
          <cell r="D2228" t="str">
            <v>1 1/4-INCH WATERLINE, COPPER</v>
          </cell>
          <cell r="E2228" t="str">
            <v>LNFT</v>
          </cell>
        </row>
        <row r="2229">
          <cell r="A2229" t="str">
            <v>61102-0900</v>
          </cell>
          <cell r="B2229" t="str">
            <v>32mm waterline, galvanized steel</v>
          </cell>
          <cell r="C2229" t="str">
            <v>m</v>
          </cell>
          <cell r="D2229" t="str">
            <v>1 1/4-INCH WATERLINE, GALVANIZED STEEL</v>
          </cell>
          <cell r="E2229" t="str">
            <v>LNFT</v>
          </cell>
        </row>
        <row r="2230">
          <cell r="A2230" t="str">
            <v>61102-0950</v>
          </cell>
          <cell r="B2230" t="str">
            <v>32mm waterline, polyvinyl chloride (PVC)</v>
          </cell>
          <cell r="C2230" t="str">
            <v>m</v>
          </cell>
          <cell r="D2230" t="str">
            <v>1 1/4-INCH WATERLINE, POLYVINYL CHLORIDE (PVC)</v>
          </cell>
          <cell r="E2230" t="str">
            <v>LNFT</v>
          </cell>
        </row>
        <row r="2231">
          <cell r="A2231" t="str">
            <v>61102-1100</v>
          </cell>
          <cell r="B2231" t="str">
            <v>40mm waterline, copper</v>
          </cell>
          <cell r="C2231" t="str">
            <v>m</v>
          </cell>
          <cell r="D2231" t="str">
            <v>1 1/2-INCH WATERLINE, COPPER</v>
          </cell>
          <cell r="E2231" t="str">
            <v>LNFT</v>
          </cell>
        </row>
        <row r="2232">
          <cell r="A2232" t="str">
            <v>61102-1150</v>
          </cell>
          <cell r="B2232" t="str">
            <v>40mm waterline, galvanized steel</v>
          </cell>
          <cell r="C2232" t="str">
            <v>m</v>
          </cell>
          <cell r="D2232" t="str">
            <v>1 1/2-INCH WATERLINE, GALVANIZED STEEL</v>
          </cell>
          <cell r="E2232" t="str">
            <v>LNFT</v>
          </cell>
        </row>
        <row r="2233">
          <cell r="A2233" t="str">
            <v>61102-1200</v>
          </cell>
          <cell r="B2233" t="str">
            <v>40mm waterline, polyvinyl chloride (PVC)</v>
          </cell>
          <cell r="C2233" t="str">
            <v>m</v>
          </cell>
          <cell r="D2233" t="str">
            <v>1 1/2-INCH WATERLINE, POLYVINYL CHLORIDE (PVC)</v>
          </cell>
          <cell r="E2233" t="str">
            <v>LNFT</v>
          </cell>
        </row>
        <row r="2234">
          <cell r="A2234" t="str">
            <v>61102-1545</v>
          </cell>
          <cell r="B2234" t="str">
            <v>50mm waterline</v>
          </cell>
          <cell r="C2234" t="str">
            <v>m</v>
          </cell>
          <cell r="D2234" t="str">
            <v>2-INCH WATERLINE</v>
          </cell>
          <cell r="E2234" t="str">
            <v>LNFT</v>
          </cell>
        </row>
        <row r="2235">
          <cell r="A2235" t="str">
            <v>61102-1600</v>
          </cell>
          <cell r="B2235" t="str">
            <v>50mm waterline, copper</v>
          </cell>
          <cell r="C2235" t="str">
            <v>m</v>
          </cell>
          <cell r="D2235" t="str">
            <v>2-INCH WATERLINE, COPPER</v>
          </cell>
          <cell r="E2235" t="str">
            <v>LNFT</v>
          </cell>
        </row>
        <row r="2236">
          <cell r="A2236" t="str">
            <v>61102-1650</v>
          </cell>
          <cell r="B2236" t="str">
            <v>50mm waterline, galvanized steel</v>
          </cell>
          <cell r="C2236" t="str">
            <v>m</v>
          </cell>
          <cell r="D2236" t="str">
            <v>2-INCH WATERLINE, GALVANIZED STEEL</v>
          </cell>
          <cell r="E2236" t="str">
            <v>LNFT</v>
          </cell>
        </row>
        <row r="2237">
          <cell r="A2237" t="str">
            <v>61102-1700</v>
          </cell>
          <cell r="B2237" t="str">
            <v>50mm waterline, polyvinyl chloride (PVC)</v>
          </cell>
          <cell r="C2237" t="str">
            <v>m</v>
          </cell>
          <cell r="D2237" t="str">
            <v>2-INCH WATERLINE, POLYVINYL CHLORIDE (PVC)</v>
          </cell>
          <cell r="E2237" t="str">
            <v>LNFT</v>
          </cell>
        </row>
        <row r="2238">
          <cell r="A2238" t="str">
            <v>61102-1750</v>
          </cell>
          <cell r="B2238" t="str">
            <v>50mm waterline, ductile iron</v>
          </cell>
          <cell r="C2238" t="str">
            <v>m</v>
          </cell>
          <cell r="D2238" t="str">
            <v>2-INCH WATERLINE, DUCTILE IRON</v>
          </cell>
          <cell r="E2238" t="str">
            <v>LNFT</v>
          </cell>
        </row>
        <row r="2239">
          <cell r="A2239" t="str">
            <v>61102-1850</v>
          </cell>
          <cell r="B2239" t="str">
            <v>65mm waterline, copper</v>
          </cell>
          <cell r="C2239" t="str">
            <v>m</v>
          </cell>
          <cell r="D2239" t="str">
            <v>2 1/2-INCH WATERLINE, COPPER</v>
          </cell>
          <cell r="E2239" t="str">
            <v>LNFT</v>
          </cell>
        </row>
        <row r="2240">
          <cell r="A2240" t="str">
            <v>61102-1900</v>
          </cell>
          <cell r="B2240" t="str">
            <v>65mm waterline, galvanized steel</v>
          </cell>
          <cell r="C2240" t="str">
            <v>m</v>
          </cell>
          <cell r="D2240" t="str">
            <v>2 1/2-INCH WATERLINE, GALVANIZED STEEL</v>
          </cell>
          <cell r="E2240" t="str">
            <v>LNFT</v>
          </cell>
        </row>
        <row r="2241">
          <cell r="A2241" t="str">
            <v>61102-1950</v>
          </cell>
          <cell r="B2241" t="str">
            <v>65mm waterline, polyvinyl chloride (PVC)</v>
          </cell>
          <cell r="C2241" t="str">
            <v>m</v>
          </cell>
          <cell r="D2241" t="str">
            <v>2 1/2-INCH WATERLINE, POLYVINYL CHLORIDE (PVC)</v>
          </cell>
          <cell r="E2241" t="str">
            <v>LNFT</v>
          </cell>
        </row>
        <row r="2242">
          <cell r="A2242" t="str">
            <v>61102-2100</v>
          </cell>
          <cell r="B2242" t="str">
            <v>75mm waterline, copper</v>
          </cell>
          <cell r="C2242" t="str">
            <v>m</v>
          </cell>
          <cell r="D2242" t="str">
            <v>3-INCH WATERLINE, COPPER</v>
          </cell>
          <cell r="E2242" t="str">
            <v>LNFT</v>
          </cell>
        </row>
        <row r="2243">
          <cell r="A2243" t="str">
            <v>61102-2150</v>
          </cell>
          <cell r="B2243" t="str">
            <v>75mm waterline, galvanized steel</v>
          </cell>
          <cell r="C2243" t="str">
            <v>m</v>
          </cell>
          <cell r="D2243" t="str">
            <v>3-INCH WATERLINE, GALVANIZED STEEL</v>
          </cell>
          <cell r="E2243" t="str">
            <v>LNFT</v>
          </cell>
        </row>
        <row r="2244">
          <cell r="A2244" t="str">
            <v>61102-2200</v>
          </cell>
          <cell r="B2244" t="str">
            <v>75mm waterline, polyvinyl chloride (PVC)</v>
          </cell>
          <cell r="C2244" t="str">
            <v>m</v>
          </cell>
          <cell r="D2244" t="str">
            <v>3-INCH WATERLINE, POLYVINYL CHLORIDE (PVC)</v>
          </cell>
          <cell r="E2244" t="str">
            <v>LNFT</v>
          </cell>
        </row>
        <row r="2245">
          <cell r="A2245" t="str">
            <v>61102-2250</v>
          </cell>
          <cell r="B2245" t="str">
            <v>75mm waterline, ductile iron</v>
          </cell>
          <cell r="C2245" t="str">
            <v>m</v>
          </cell>
          <cell r="D2245" t="str">
            <v>3-INCH WATERLINE, DUCTILE IRON</v>
          </cell>
          <cell r="E2245" t="str">
            <v>LNFT</v>
          </cell>
        </row>
        <row r="2246">
          <cell r="A2246" t="str">
            <v>61102-2545</v>
          </cell>
          <cell r="B2246" t="str">
            <v>100mm waterline</v>
          </cell>
          <cell r="C2246" t="str">
            <v>m</v>
          </cell>
          <cell r="D2246" t="str">
            <v>4-INCH WATERLINE</v>
          </cell>
          <cell r="E2246" t="str">
            <v>LNFT</v>
          </cell>
        </row>
        <row r="2247">
          <cell r="A2247" t="str">
            <v>61102-2600</v>
          </cell>
          <cell r="B2247" t="str">
            <v>100mm waterline, copper</v>
          </cell>
          <cell r="C2247" t="str">
            <v>m</v>
          </cell>
          <cell r="D2247" t="str">
            <v>4-INCH WATERLINE, COPPER</v>
          </cell>
          <cell r="E2247" t="str">
            <v>LNFT</v>
          </cell>
        </row>
        <row r="2248">
          <cell r="A2248" t="str">
            <v>61102-2650</v>
          </cell>
          <cell r="B2248" t="str">
            <v>100mm waterline, galvanized steel</v>
          </cell>
          <cell r="C2248" t="str">
            <v>m</v>
          </cell>
          <cell r="D2248" t="str">
            <v>4-INCH WATERLINE, GALVANIZED STEEL</v>
          </cell>
          <cell r="E2248" t="str">
            <v>LNFT</v>
          </cell>
        </row>
        <row r="2249">
          <cell r="A2249" t="str">
            <v>61102-2700</v>
          </cell>
          <cell r="B2249" t="str">
            <v>100mm waterline, polyvinyl chloride (PVC)</v>
          </cell>
          <cell r="C2249" t="str">
            <v>m</v>
          </cell>
          <cell r="D2249" t="str">
            <v>4-INCH WATERLINE, POLYVINYL CHLORIDE (PVC)</v>
          </cell>
          <cell r="E2249" t="str">
            <v>LNFT</v>
          </cell>
        </row>
        <row r="2250">
          <cell r="A2250" t="str">
            <v>61102-2750</v>
          </cell>
          <cell r="B2250" t="str">
            <v>100mm waterline, ductile iron</v>
          </cell>
          <cell r="C2250" t="str">
            <v>m</v>
          </cell>
          <cell r="D2250" t="str">
            <v>4-INCH WATERLINE, DUCTILE IRON</v>
          </cell>
          <cell r="E2250" t="str">
            <v>LNFT</v>
          </cell>
        </row>
        <row r="2251">
          <cell r="A2251" t="str">
            <v>61102-2850</v>
          </cell>
          <cell r="B2251" t="str">
            <v>150mm waterline, copper</v>
          </cell>
          <cell r="C2251" t="str">
            <v>m</v>
          </cell>
          <cell r="D2251" t="str">
            <v>6-INCH WATERLINE, COPPER</v>
          </cell>
          <cell r="E2251" t="str">
            <v>LNFT</v>
          </cell>
        </row>
        <row r="2252">
          <cell r="A2252" t="str">
            <v>61102-2900</v>
          </cell>
          <cell r="B2252" t="str">
            <v>150mm waterline, galvanized steel</v>
          </cell>
          <cell r="C2252" t="str">
            <v>m</v>
          </cell>
          <cell r="D2252" t="str">
            <v>6-INCH WATERLINE, GALVANIZED STEEL</v>
          </cell>
          <cell r="E2252" t="str">
            <v>LNFT</v>
          </cell>
        </row>
        <row r="2253">
          <cell r="A2253" t="str">
            <v>61102-2950</v>
          </cell>
          <cell r="B2253" t="str">
            <v>150mm waterline, polyvinyl chloride (PVC)</v>
          </cell>
          <cell r="C2253" t="str">
            <v>m</v>
          </cell>
          <cell r="D2253" t="str">
            <v>6-INCH WATERLINE, POLYVINYL CHLORIDE (PVC)</v>
          </cell>
          <cell r="E2253" t="str">
            <v>LNFT</v>
          </cell>
        </row>
        <row r="2254">
          <cell r="A2254" t="str">
            <v>61102-3000</v>
          </cell>
          <cell r="B2254" t="str">
            <v>150mm waterline, ductile iron</v>
          </cell>
          <cell r="C2254" t="str">
            <v>m</v>
          </cell>
          <cell r="D2254" t="str">
            <v>6-INCH WATERLINE, DUCTILE IRON</v>
          </cell>
          <cell r="E2254" t="str">
            <v>LNFT</v>
          </cell>
        </row>
        <row r="2255">
          <cell r="A2255" t="str">
            <v>61102-3100</v>
          </cell>
          <cell r="B2255" t="str">
            <v>200mm waterline, copper</v>
          </cell>
          <cell r="C2255" t="str">
            <v>m</v>
          </cell>
          <cell r="D2255" t="str">
            <v>8-INCH WATERLINE, COPPER</v>
          </cell>
          <cell r="E2255" t="str">
            <v>LNFT</v>
          </cell>
        </row>
        <row r="2256">
          <cell r="A2256" t="str">
            <v>61102-3150</v>
          </cell>
          <cell r="B2256" t="str">
            <v>200mm waterline, galvanized steel</v>
          </cell>
          <cell r="C2256" t="str">
            <v>m</v>
          </cell>
          <cell r="D2256" t="str">
            <v>8-INCH WATERLINE, GALVANIZED STEEL</v>
          </cell>
          <cell r="E2256" t="str">
            <v>LNFT</v>
          </cell>
        </row>
        <row r="2257">
          <cell r="A2257" t="str">
            <v>61102-3200</v>
          </cell>
          <cell r="B2257" t="str">
            <v>200mm waterline, polyvinyl chloride (PVC)</v>
          </cell>
          <cell r="C2257" t="str">
            <v>m</v>
          </cell>
          <cell r="D2257" t="str">
            <v>8-INCH WATERLINE, POLYVINYL CHLORIDE (PVC)</v>
          </cell>
          <cell r="E2257" t="str">
            <v>LNFT</v>
          </cell>
        </row>
        <row r="2258">
          <cell r="A2258" t="str">
            <v>61102-3250</v>
          </cell>
          <cell r="B2258" t="str">
            <v>200mm waterline, ductile iron</v>
          </cell>
          <cell r="C2258" t="str">
            <v>m</v>
          </cell>
          <cell r="D2258" t="str">
            <v>8-INCH WATERLINE, DUCTILE IRON</v>
          </cell>
          <cell r="E2258" t="str">
            <v>LNFT</v>
          </cell>
        </row>
        <row r="2259">
          <cell r="A2259" t="str">
            <v>61102-3350</v>
          </cell>
          <cell r="B2259" t="str">
            <v>250mm waterline, copper</v>
          </cell>
          <cell r="C2259" t="str">
            <v>m</v>
          </cell>
          <cell r="D2259" t="str">
            <v>10-INCH WATERLINE, COPPER</v>
          </cell>
          <cell r="E2259" t="str">
            <v>LNFT</v>
          </cell>
        </row>
        <row r="2260">
          <cell r="A2260" t="str">
            <v>61102-3400</v>
          </cell>
          <cell r="B2260" t="str">
            <v>250mm waterline, galvanized steel</v>
          </cell>
          <cell r="C2260" t="str">
            <v>m</v>
          </cell>
          <cell r="D2260" t="str">
            <v>10-INCH WATERLINE, GALVANIZED STEEL</v>
          </cell>
          <cell r="E2260" t="str">
            <v>LNFT</v>
          </cell>
        </row>
        <row r="2261">
          <cell r="A2261" t="str">
            <v>61102-3450</v>
          </cell>
          <cell r="B2261" t="str">
            <v>250mm waterline, polyvinyl chloride (PVC)</v>
          </cell>
          <cell r="C2261" t="str">
            <v>m</v>
          </cell>
          <cell r="D2261" t="str">
            <v>10-INCH WATERLINE, POLYVINYL CHLORIDE (PVC)</v>
          </cell>
          <cell r="E2261" t="str">
            <v>LNFT</v>
          </cell>
        </row>
        <row r="2262">
          <cell r="A2262" t="str">
            <v>61102-3500</v>
          </cell>
          <cell r="B2262" t="str">
            <v>250mm waterline, ductile iron</v>
          </cell>
          <cell r="C2262" t="str">
            <v>m</v>
          </cell>
          <cell r="D2262" t="str">
            <v>10-INCH WATERLINE, DUCTILE IRON</v>
          </cell>
          <cell r="E2262" t="str">
            <v>LNFT</v>
          </cell>
        </row>
        <row r="2263">
          <cell r="A2263" t="str">
            <v>61102-3600</v>
          </cell>
          <cell r="B2263" t="str">
            <v>300mm waterline, copper</v>
          </cell>
          <cell r="C2263" t="str">
            <v>m</v>
          </cell>
          <cell r="D2263" t="str">
            <v>12-INCH WATERLINE, COPPER</v>
          </cell>
          <cell r="E2263" t="str">
            <v>LNFT</v>
          </cell>
        </row>
        <row r="2264">
          <cell r="A2264" t="str">
            <v>61102-3650</v>
          </cell>
          <cell r="B2264" t="str">
            <v>300mm waterline, galvanized steel</v>
          </cell>
          <cell r="C2264" t="str">
            <v>m</v>
          </cell>
          <cell r="D2264" t="str">
            <v>12-INCH WATERLINE, GALVANIZED STEEL</v>
          </cell>
          <cell r="E2264" t="str">
            <v>LNFT</v>
          </cell>
        </row>
        <row r="2265">
          <cell r="A2265" t="str">
            <v>61102-3700</v>
          </cell>
          <cell r="B2265" t="str">
            <v>300mm waterline, polyvinyl chloride (PVC)</v>
          </cell>
          <cell r="C2265" t="str">
            <v>m</v>
          </cell>
          <cell r="D2265" t="str">
            <v>12-INCH WATERLINE, POLYVINYL CHLORIDE (PVC)</v>
          </cell>
          <cell r="E2265" t="str">
            <v>LNFT</v>
          </cell>
        </row>
        <row r="2266">
          <cell r="A2266" t="str">
            <v>61102-3750</v>
          </cell>
          <cell r="B2266" t="str">
            <v>300mm waterline, ductile iron</v>
          </cell>
          <cell r="C2266" t="str">
            <v>m</v>
          </cell>
          <cell r="D2266" t="str">
            <v>12-INCH WATERLINE, DUCTILE IRON</v>
          </cell>
          <cell r="E2266" t="str">
            <v>LNFT</v>
          </cell>
        </row>
        <row r="2267">
          <cell r="A2267" t="str">
            <v>61102-3850</v>
          </cell>
          <cell r="B2267" t="str">
            <v>350mm waterline, copper</v>
          </cell>
          <cell r="C2267" t="str">
            <v>m</v>
          </cell>
          <cell r="D2267" t="str">
            <v>14-INCH WATERLINE, COPPER</v>
          </cell>
          <cell r="E2267" t="str">
            <v>LNFT</v>
          </cell>
        </row>
        <row r="2268">
          <cell r="A2268" t="str">
            <v>61102-3900</v>
          </cell>
          <cell r="B2268" t="str">
            <v>350mm waterline, galvanized steel</v>
          </cell>
          <cell r="C2268" t="str">
            <v>m</v>
          </cell>
          <cell r="D2268" t="str">
            <v>14-INCH WATERLINE, GALVANIZED STEEL</v>
          </cell>
          <cell r="E2268" t="str">
            <v>LNFT</v>
          </cell>
        </row>
        <row r="2269">
          <cell r="A2269" t="str">
            <v>61102-3950</v>
          </cell>
          <cell r="B2269" t="str">
            <v>350mm waterline, polyvinyl chloride (PVC)</v>
          </cell>
          <cell r="C2269" t="str">
            <v>m</v>
          </cell>
          <cell r="D2269" t="str">
            <v>14-INCH WATERLINE, POLYVINYL CHLORIDE (PVC)</v>
          </cell>
          <cell r="E2269" t="str">
            <v>LNFT</v>
          </cell>
        </row>
        <row r="2270">
          <cell r="A2270" t="str">
            <v>61102-4000</v>
          </cell>
          <cell r="B2270" t="str">
            <v>350mm waterline, ductile iron</v>
          </cell>
          <cell r="C2270" t="str">
            <v>m</v>
          </cell>
          <cell r="D2270" t="str">
            <v>14-INCH WATERLINE, DUCTILE IRON</v>
          </cell>
          <cell r="E2270" t="str">
            <v>LNFT</v>
          </cell>
        </row>
        <row r="2271">
          <cell r="A2271" t="str">
            <v>61102-4100</v>
          </cell>
          <cell r="B2271" t="str">
            <v>400mm waterline, copper</v>
          </cell>
          <cell r="C2271" t="str">
            <v>m</v>
          </cell>
          <cell r="D2271" t="str">
            <v>16-INCH WATERLINE, COPPER</v>
          </cell>
          <cell r="E2271" t="str">
            <v>LNFT</v>
          </cell>
        </row>
        <row r="2272">
          <cell r="A2272" t="str">
            <v>61102-4150</v>
          </cell>
          <cell r="B2272" t="str">
            <v>400mm waterline, galvanized steel</v>
          </cell>
          <cell r="C2272" t="str">
            <v>m</v>
          </cell>
          <cell r="D2272" t="str">
            <v>16-INCH WATERLINE, GALVANIZED STEEL</v>
          </cell>
          <cell r="E2272" t="str">
            <v>LNFT</v>
          </cell>
        </row>
        <row r="2273">
          <cell r="A2273" t="str">
            <v>61102-4200</v>
          </cell>
          <cell r="B2273" t="str">
            <v>400mm waterline, polyvinyl chloride (PVC)</v>
          </cell>
          <cell r="C2273" t="str">
            <v>m</v>
          </cell>
          <cell r="D2273" t="str">
            <v>16-INCH WATERLINE, POLYVINYL CHLORIDE (PVC)</v>
          </cell>
          <cell r="E2273" t="str">
            <v>LNFT</v>
          </cell>
        </row>
        <row r="2274">
          <cell r="A2274" t="str">
            <v>61102-4250</v>
          </cell>
          <cell r="B2274" t="str">
            <v>400mm waterline, ductile iron</v>
          </cell>
          <cell r="C2274" t="str">
            <v>m</v>
          </cell>
          <cell r="D2274" t="str">
            <v>16-INCH WATERLINE, DUCTILE IRON</v>
          </cell>
          <cell r="E2274" t="str">
            <v>LNFT</v>
          </cell>
        </row>
        <row r="2275">
          <cell r="A2275" t="str">
            <v>61102-4350</v>
          </cell>
          <cell r="B2275" t="str">
            <v>500mm waterline, copper</v>
          </cell>
          <cell r="C2275" t="str">
            <v>m</v>
          </cell>
          <cell r="D2275" t="str">
            <v>20-INCH WATERLINE, COPPER</v>
          </cell>
          <cell r="E2275" t="str">
            <v>LNFT</v>
          </cell>
        </row>
        <row r="2276">
          <cell r="A2276" t="str">
            <v>61102-4400</v>
          </cell>
          <cell r="B2276" t="str">
            <v>500mm waterline, galvanized steel</v>
          </cell>
          <cell r="C2276" t="str">
            <v>m</v>
          </cell>
          <cell r="D2276" t="str">
            <v>20-INCH WATERLINE, GALVANIZED STEEL</v>
          </cell>
          <cell r="E2276" t="str">
            <v>LNFT</v>
          </cell>
        </row>
        <row r="2277">
          <cell r="A2277" t="str">
            <v>61102-4450</v>
          </cell>
          <cell r="B2277" t="str">
            <v>500mm waterline, polyvinyl chloride (PVC)</v>
          </cell>
          <cell r="C2277" t="str">
            <v>m</v>
          </cell>
          <cell r="D2277" t="str">
            <v>20-INCH WATERLINE, POLYVINYL CHLORIDE (PVC)</v>
          </cell>
          <cell r="E2277" t="str">
            <v>LNFT</v>
          </cell>
        </row>
        <row r="2278">
          <cell r="A2278" t="str">
            <v>61102-4500</v>
          </cell>
          <cell r="B2278" t="str">
            <v>500mm waterline, ductile iron</v>
          </cell>
          <cell r="C2278" t="str">
            <v>m</v>
          </cell>
          <cell r="D2278" t="str">
            <v>20-INCH WATERLINE, DUCTILE IRON</v>
          </cell>
          <cell r="E2278" t="str">
            <v>LNFT</v>
          </cell>
        </row>
        <row r="2279">
          <cell r="A2279" t="str">
            <v>61102-4600</v>
          </cell>
          <cell r="B2279" t="str">
            <v>600mm waterline, copper</v>
          </cell>
          <cell r="C2279" t="str">
            <v>m</v>
          </cell>
          <cell r="D2279" t="str">
            <v>24-INCH WATERLINE, COPPER</v>
          </cell>
          <cell r="E2279" t="str">
            <v>LNFT</v>
          </cell>
        </row>
        <row r="2280">
          <cell r="A2280" t="str">
            <v>61102-4650</v>
          </cell>
          <cell r="B2280" t="str">
            <v>600mm waterline, galvanized steel</v>
          </cell>
          <cell r="C2280" t="str">
            <v>m</v>
          </cell>
          <cell r="D2280" t="str">
            <v>24-INCH WATERLINE, GALVANIZED STEEL</v>
          </cell>
          <cell r="E2280" t="str">
            <v>LNFT</v>
          </cell>
        </row>
        <row r="2281">
          <cell r="A2281" t="str">
            <v>61102-4700</v>
          </cell>
          <cell r="B2281" t="str">
            <v>600mm waterline, polyvinyl chloride (PVC)</v>
          </cell>
          <cell r="C2281" t="str">
            <v>m</v>
          </cell>
          <cell r="D2281" t="str">
            <v>24-INCH WATERLINE, POLYVINYL CHLORIDE (PVC)</v>
          </cell>
          <cell r="E2281" t="str">
            <v>LNFT</v>
          </cell>
        </row>
        <row r="2282">
          <cell r="A2282" t="str">
            <v>61102-4750</v>
          </cell>
          <cell r="B2282" t="str">
            <v>600mm waterline, ductile iron</v>
          </cell>
          <cell r="C2282" t="str">
            <v>m</v>
          </cell>
          <cell r="D2282" t="str">
            <v>24-INCH WATERLINE, DUCTILE IRON</v>
          </cell>
          <cell r="E2282" t="str">
            <v>LNFT</v>
          </cell>
        </row>
        <row r="2283">
          <cell r="A2283" t="str">
            <v>61102-4850</v>
          </cell>
          <cell r="B2283" t="str">
            <v>750mm waterline, copper</v>
          </cell>
          <cell r="C2283" t="str">
            <v>m</v>
          </cell>
          <cell r="D2283" t="str">
            <v>30-INCH WATERLINE, COPPER</v>
          </cell>
          <cell r="E2283" t="str">
            <v>LNFT</v>
          </cell>
        </row>
        <row r="2284">
          <cell r="A2284" t="str">
            <v>61102-4900</v>
          </cell>
          <cell r="B2284" t="str">
            <v>750mm waterline, galvanized steel</v>
          </cell>
          <cell r="C2284" t="str">
            <v>m</v>
          </cell>
          <cell r="D2284" t="str">
            <v>30-INCH WATERLINE, GALVANIZED STEEL</v>
          </cell>
          <cell r="E2284" t="str">
            <v>LNFT</v>
          </cell>
        </row>
        <row r="2285">
          <cell r="A2285" t="str">
            <v>61102-4950</v>
          </cell>
          <cell r="B2285" t="str">
            <v>750mm waterline, polyvinyl chloride (PVC)</v>
          </cell>
          <cell r="C2285" t="str">
            <v>m</v>
          </cell>
          <cell r="D2285" t="str">
            <v>30-INCH WATERLINE, POLYVINYL CHLORIDE (PVC)</v>
          </cell>
          <cell r="E2285" t="str">
            <v>LNFT</v>
          </cell>
        </row>
        <row r="2286">
          <cell r="A2286" t="str">
            <v>61102-5000</v>
          </cell>
          <cell r="B2286" t="str">
            <v>750mm waterline, ductile iron</v>
          </cell>
          <cell r="C2286" t="str">
            <v>m</v>
          </cell>
          <cell r="D2286" t="str">
            <v>30-INCH WATERLINE, DUCTILE IRON</v>
          </cell>
          <cell r="E2286" t="str">
            <v>LNFT</v>
          </cell>
        </row>
        <row r="2287">
          <cell r="A2287" t="str">
            <v>61102-5100</v>
          </cell>
          <cell r="B2287" t="str">
            <v>900mm waterline, copper</v>
          </cell>
          <cell r="C2287" t="str">
            <v>m</v>
          </cell>
          <cell r="D2287" t="str">
            <v>36-INCH WATERLINE, COPPER</v>
          </cell>
          <cell r="E2287" t="str">
            <v>LNFT</v>
          </cell>
        </row>
        <row r="2288">
          <cell r="A2288" t="str">
            <v>61102-5150</v>
          </cell>
          <cell r="B2288" t="str">
            <v>900mm waterline, galvanized steel</v>
          </cell>
          <cell r="C2288" t="str">
            <v>m</v>
          </cell>
          <cell r="D2288" t="str">
            <v>36-INCH WATERLINE, GALVANIZED STEEL</v>
          </cell>
          <cell r="E2288" t="str">
            <v>LNFT</v>
          </cell>
        </row>
        <row r="2289">
          <cell r="A2289" t="str">
            <v>61102-5200</v>
          </cell>
          <cell r="B2289" t="str">
            <v>900mm waterline, polyvinyl chloride (PVC)</v>
          </cell>
          <cell r="C2289" t="str">
            <v>m</v>
          </cell>
          <cell r="D2289" t="str">
            <v>36-INCH WATERLINE, POLYVINYL CHLORIDE (PVC)</v>
          </cell>
          <cell r="E2289" t="str">
            <v>LNFT</v>
          </cell>
        </row>
        <row r="2290">
          <cell r="A2290" t="str">
            <v>61102-5250</v>
          </cell>
          <cell r="B2290" t="str">
            <v>900mm waterline, ductile iron</v>
          </cell>
          <cell r="C2290" t="str">
            <v>m</v>
          </cell>
          <cell r="D2290" t="str">
            <v>36-INCH WATERLINE, DUCTILE IRON</v>
          </cell>
          <cell r="E2290" t="str">
            <v>LNFT</v>
          </cell>
        </row>
        <row r="2291">
          <cell r="A2291" t="str">
            <v>61102-5350</v>
          </cell>
          <cell r="B2291" t="str">
            <v>1050mm waterline, copper</v>
          </cell>
          <cell r="C2291" t="str">
            <v>m</v>
          </cell>
          <cell r="D2291" t="str">
            <v>42-INCH WATERLINE, COPPER</v>
          </cell>
          <cell r="E2291" t="str">
            <v>LNFT</v>
          </cell>
        </row>
        <row r="2292">
          <cell r="A2292" t="str">
            <v>61102-5400</v>
          </cell>
          <cell r="B2292" t="str">
            <v>1050mm waterline, galvanized steel</v>
          </cell>
          <cell r="C2292" t="str">
            <v>m</v>
          </cell>
          <cell r="D2292" t="str">
            <v>42-INCH WATERLINE, GALVANIZED STEEL</v>
          </cell>
          <cell r="E2292" t="str">
            <v>LNFT</v>
          </cell>
        </row>
        <row r="2293">
          <cell r="A2293" t="str">
            <v>61102-5450</v>
          </cell>
          <cell r="B2293" t="str">
            <v>1050mm waterline, polyvinyl chloride (PVC)</v>
          </cell>
          <cell r="C2293" t="str">
            <v>m</v>
          </cell>
          <cell r="D2293" t="str">
            <v>42-INCH WATERLINE, POLYVINYL CHLORIDE (PVC)</v>
          </cell>
          <cell r="E2293" t="str">
            <v>LNFT</v>
          </cell>
        </row>
        <row r="2294">
          <cell r="A2294" t="str">
            <v>61102-5500</v>
          </cell>
          <cell r="B2294" t="str">
            <v>1050mm waterline, ductile iron</v>
          </cell>
          <cell r="C2294" t="str">
            <v>m</v>
          </cell>
          <cell r="D2294" t="str">
            <v>42-INCH WATERLINE, DUCTILE IRON</v>
          </cell>
          <cell r="E2294" t="str">
            <v>LNFT</v>
          </cell>
        </row>
        <row r="2295">
          <cell r="A2295" t="str">
            <v>61103-0100</v>
          </cell>
          <cell r="B2295" t="str">
            <v>100mm encasement pipe, galvanized steel</v>
          </cell>
          <cell r="C2295" t="str">
            <v>m</v>
          </cell>
          <cell r="D2295" t="str">
            <v>4-INCH ENCASEMENT PIPE, GALVANIZED STEEL</v>
          </cell>
          <cell r="E2295" t="str">
            <v>LNFT</v>
          </cell>
        </row>
        <row r="2296">
          <cell r="A2296" t="str">
            <v>61103-0200</v>
          </cell>
          <cell r="B2296" t="str">
            <v>100mm encasement pipe, polyvinyl chloride (PVC)</v>
          </cell>
          <cell r="C2296" t="str">
            <v>m</v>
          </cell>
          <cell r="D2296" t="str">
            <v>4-INCH ENCASEMENT PIPE, POLYVINYL CHLORIDE (PVC)</v>
          </cell>
          <cell r="E2296" t="str">
            <v>LNFT</v>
          </cell>
        </row>
        <row r="2297">
          <cell r="A2297" t="str">
            <v>61103-0300</v>
          </cell>
          <cell r="B2297" t="str">
            <v>125mm encasement pipe, galvanized steel</v>
          </cell>
          <cell r="C2297" t="str">
            <v>m</v>
          </cell>
          <cell r="D2297" t="str">
            <v>5-INCH ENCASEMENT PIPE, GALVANIZED STEEL</v>
          </cell>
          <cell r="E2297" t="str">
            <v>LNFT</v>
          </cell>
        </row>
        <row r="2298">
          <cell r="A2298" t="str">
            <v>61103-0400</v>
          </cell>
          <cell r="B2298" t="str">
            <v>125mm encasement pipe, polyvinyl chloride (PVC)</v>
          </cell>
          <cell r="C2298" t="str">
            <v>m</v>
          </cell>
          <cell r="D2298" t="str">
            <v>5-INCH ENCASEMENT PIPE, POLYVINYL CHLORIDE (PVC)</v>
          </cell>
          <cell r="E2298" t="str">
            <v>LNFT</v>
          </cell>
        </row>
        <row r="2299">
          <cell r="A2299" t="str">
            <v>61103-0500</v>
          </cell>
          <cell r="B2299" t="str">
            <v>150mm encasement pipe, galvanized steel</v>
          </cell>
          <cell r="C2299" t="str">
            <v>m</v>
          </cell>
          <cell r="D2299" t="str">
            <v>6-INCH ENCASEMENT PIPE, GALVANIZED STEEL</v>
          </cell>
          <cell r="E2299" t="str">
            <v>LNFT</v>
          </cell>
        </row>
        <row r="2300">
          <cell r="A2300" t="str">
            <v>61103-0600</v>
          </cell>
          <cell r="B2300" t="str">
            <v>150mm encasement pipe, polyvinyl chloride (PVC)</v>
          </cell>
          <cell r="C2300" t="str">
            <v>m</v>
          </cell>
          <cell r="D2300" t="str">
            <v>6-INCH ENCASEMENT PIPE, POLYVINYL CHLORIDE (PVC)</v>
          </cell>
          <cell r="E2300" t="str">
            <v>LNFT</v>
          </cell>
        </row>
        <row r="2301">
          <cell r="A2301" t="str">
            <v>61103-0700</v>
          </cell>
          <cell r="B2301" t="str">
            <v>200mm encasement pipe, galvanized steel</v>
          </cell>
          <cell r="C2301" t="str">
            <v>m</v>
          </cell>
          <cell r="D2301" t="str">
            <v>8-INCH ENCASEMENT PIPE, GALVANIZED STEEL</v>
          </cell>
          <cell r="E2301" t="str">
            <v>LNFT</v>
          </cell>
        </row>
        <row r="2302">
          <cell r="A2302" t="str">
            <v>61103-0800</v>
          </cell>
          <cell r="B2302" t="str">
            <v>200mm encasement pipe, polyvinyl chloride (PVC)</v>
          </cell>
          <cell r="C2302" t="str">
            <v>m</v>
          </cell>
          <cell r="D2302" t="str">
            <v>8-INCH ENCASEMENT PIPE, POLYVINYL CHLORIDE (PVC)</v>
          </cell>
          <cell r="E2302" t="str">
            <v>LNFT</v>
          </cell>
        </row>
        <row r="2303">
          <cell r="A2303" t="str">
            <v>61103-0900</v>
          </cell>
          <cell r="B2303" t="str">
            <v>250mm encasement pipe, galvanized steel</v>
          </cell>
          <cell r="C2303" t="str">
            <v>m</v>
          </cell>
          <cell r="D2303" t="str">
            <v>10-INCH ENCASEMENT PIPE, GALVANIZED STEEL</v>
          </cell>
          <cell r="E2303" t="str">
            <v>LNFT</v>
          </cell>
        </row>
        <row r="2304">
          <cell r="A2304" t="str">
            <v>61103-1000</v>
          </cell>
          <cell r="B2304" t="str">
            <v>250mm encasement pipe, polyvinyl chloride (PVC)</v>
          </cell>
          <cell r="C2304" t="str">
            <v>m</v>
          </cell>
          <cell r="D2304" t="str">
            <v>10-INCH ENCASEMENT PIPE, POLYVINYL CHLORIDE (PVC)</v>
          </cell>
          <cell r="E2304" t="str">
            <v>LNFT</v>
          </cell>
        </row>
        <row r="2305">
          <cell r="A2305" t="str">
            <v>61103-1100</v>
          </cell>
          <cell r="B2305" t="str">
            <v>300mm encasement pipe, galvanized steel</v>
          </cell>
          <cell r="C2305" t="str">
            <v>m</v>
          </cell>
          <cell r="D2305" t="str">
            <v>12-INCH ENCASEMENT PIPE, GALVANIZED STEEL</v>
          </cell>
          <cell r="E2305" t="str">
            <v>LNFT</v>
          </cell>
        </row>
        <row r="2306">
          <cell r="A2306" t="str">
            <v>61103-1200</v>
          </cell>
          <cell r="B2306" t="str">
            <v>300mm encasement pipe, polyvinyl chloride (PVC)</v>
          </cell>
          <cell r="C2306" t="str">
            <v>m</v>
          </cell>
          <cell r="D2306" t="str">
            <v>12-INCH ENCASEMENT PIPE, POLYVINYL CHLORIDE (PVC)</v>
          </cell>
          <cell r="E2306" t="str">
            <v>LNFT</v>
          </cell>
        </row>
        <row r="2307">
          <cell r="A2307" t="str">
            <v>61103-1300</v>
          </cell>
          <cell r="B2307" t="str">
            <v>350mm encasement pipe, galvanized steel</v>
          </cell>
          <cell r="C2307" t="str">
            <v>m</v>
          </cell>
          <cell r="D2307" t="str">
            <v>14-INCH ENCASEMENT PIPE, GALVANIZED STEEL</v>
          </cell>
          <cell r="E2307" t="str">
            <v>LNFT</v>
          </cell>
        </row>
        <row r="2308">
          <cell r="A2308" t="str">
            <v>61103-1400</v>
          </cell>
          <cell r="B2308" t="str">
            <v>350mm encasement pipe, polyvinyl chloride (PVC)</v>
          </cell>
          <cell r="C2308" t="str">
            <v>m</v>
          </cell>
          <cell r="D2308" t="str">
            <v>14-INCH ENCASEMENT PIPE, POLYVINYL CHLORIDE (PVC)</v>
          </cell>
          <cell r="E2308" t="str">
            <v>LNFT</v>
          </cell>
        </row>
        <row r="2309">
          <cell r="A2309" t="str">
            <v>61103-1450</v>
          </cell>
          <cell r="B2309" t="str">
            <v>400mm encasement pipe, galvanized steel</v>
          </cell>
          <cell r="C2309" t="str">
            <v>m</v>
          </cell>
          <cell r="D2309" t="str">
            <v>16-INCH ENCASEMENT PIPE, GALVANIZED STEEL</v>
          </cell>
          <cell r="E2309" t="str">
            <v>LNFT</v>
          </cell>
        </row>
        <row r="2310">
          <cell r="A2310" t="str">
            <v>61103-1455</v>
          </cell>
          <cell r="B2310" t="str">
            <v>400mm encasement pipe, steel</v>
          </cell>
          <cell r="C2310" t="str">
            <v>m</v>
          </cell>
          <cell r="D2310" t="str">
            <v>16-INCH ENCASEMENT PIPE, STEEL</v>
          </cell>
          <cell r="E2310" t="str">
            <v>LNFT</v>
          </cell>
        </row>
        <row r="2311">
          <cell r="A2311" t="str">
            <v>61103-1480</v>
          </cell>
          <cell r="B2311" t="str">
            <v>500mm encasement pipe, steel</v>
          </cell>
          <cell r="C2311" t="str">
            <v>m</v>
          </cell>
          <cell r="D2311" t="str">
            <v>20-INCH ENCASEMENT PIPE, STEEL</v>
          </cell>
          <cell r="E2311" t="str">
            <v>LNFT</v>
          </cell>
        </row>
        <row r="2312">
          <cell r="A2312" t="str">
            <v>61103-1500</v>
          </cell>
          <cell r="B2312" t="str">
            <v>600mm encasement pipe, galvanized steel</v>
          </cell>
          <cell r="C2312" t="str">
            <v>m</v>
          </cell>
          <cell r="D2312" t="str">
            <v>24-INCH ENCASEMENT PIPE, GALVANIZED STEEL</v>
          </cell>
          <cell r="E2312" t="str">
            <v>LNFT</v>
          </cell>
        </row>
        <row r="2313">
          <cell r="A2313" t="str">
            <v>61103-1600</v>
          </cell>
          <cell r="B2313" t="str">
            <v>600mm encasement pipe, polyvinyl chloride (PVC)</v>
          </cell>
          <cell r="C2313" t="str">
            <v>m</v>
          </cell>
          <cell r="D2313" t="str">
            <v>24-INCH ENCASEMENT PIPE, POLYVINYL CHLORIDE (PVC)</v>
          </cell>
          <cell r="E2313" t="str">
            <v>LNFT</v>
          </cell>
        </row>
        <row r="2314">
          <cell r="A2314" t="str">
            <v>61103-2200</v>
          </cell>
          <cell r="B2314" t="str">
            <v>1050mm encasement pipe, galvanized steel</v>
          </cell>
          <cell r="C2314" t="str">
            <v>m</v>
          </cell>
          <cell r="D2314" t="str">
            <v>42-INCH ENCASEMENT PIPE, GALVANIZED STEEL</v>
          </cell>
          <cell r="E2314" t="str">
            <v>LNFT</v>
          </cell>
        </row>
        <row r="2315">
          <cell r="A2315" t="str">
            <v>61104-0100</v>
          </cell>
          <cell r="B2315" t="str">
            <v>Valve, butterfly</v>
          </cell>
          <cell r="C2315" t="str">
            <v>Each</v>
          </cell>
          <cell r="D2315" t="str">
            <v>VALVE, BUTTERFLY</v>
          </cell>
          <cell r="E2315" t="str">
            <v>EACH</v>
          </cell>
        </row>
        <row r="2316">
          <cell r="A2316" t="str">
            <v>61104-0200</v>
          </cell>
          <cell r="B2316" t="str">
            <v>Valve, air release</v>
          </cell>
          <cell r="C2316" t="str">
            <v>Each</v>
          </cell>
          <cell r="D2316" t="str">
            <v>VALVE, AIR RELEASE</v>
          </cell>
          <cell r="E2316" t="str">
            <v>EACH</v>
          </cell>
        </row>
        <row r="2317">
          <cell r="A2317" t="str">
            <v>61104-0300</v>
          </cell>
          <cell r="B2317" t="str">
            <v>Valve, blow-off</v>
          </cell>
          <cell r="C2317" t="str">
            <v>Each</v>
          </cell>
          <cell r="D2317" t="str">
            <v>VALVE, BLOW-OFF</v>
          </cell>
          <cell r="E2317" t="str">
            <v>EACH</v>
          </cell>
        </row>
        <row r="2318">
          <cell r="A2318" t="str">
            <v>61104-0400</v>
          </cell>
          <cell r="B2318" t="str">
            <v>Valve, gate</v>
          </cell>
          <cell r="C2318" t="str">
            <v>Each</v>
          </cell>
          <cell r="D2318" t="str">
            <v>VALVE, GATE</v>
          </cell>
          <cell r="E2318" t="str">
            <v>EACH</v>
          </cell>
        </row>
        <row r="2319">
          <cell r="A2319" t="str">
            <v>61104-0500</v>
          </cell>
          <cell r="B2319" t="str">
            <v>Valve, gate, 40mm</v>
          </cell>
          <cell r="C2319" t="str">
            <v>Each</v>
          </cell>
          <cell r="D2319" t="str">
            <v>VALVE, GATE, 1 1/2-INCH</v>
          </cell>
          <cell r="E2319" t="str">
            <v>EACH</v>
          </cell>
        </row>
        <row r="2320">
          <cell r="A2320" t="str">
            <v>61104-0600</v>
          </cell>
          <cell r="B2320" t="str">
            <v>Valve, gate, 50mm</v>
          </cell>
          <cell r="C2320" t="str">
            <v>Each</v>
          </cell>
          <cell r="D2320" t="str">
            <v>VALVE, GATE, 2-INCH</v>
          </cell>
          <cell r="E2320" t="str">
            <v>EACH</v>
          </cell>
        </row>
        <row r="2321">
          <cell r="A2321" t="str">
            <v>61104-0700</v>
          </cell>
          <cell r="B2321" t="str">
            <v>Valve, gate, 100mm</v>
          </cell>
          <cell r="C2321" t="str">
            <v>Each</v>
          </cell>
          <cell r="D2321" t="str">
            <v>VALVE, GATE, 4-INCH</v>
          </cell>
          <cell r="E2321" t="str">
            <v>EACH</v>
          </cell>
        </row>
        <row r="2322">
          <cell r="A2322" t="str">
            <v>61104-0800</v>
          </cell>
          <cell r="B2322" t="str">
            <v>Valve, gate, 150mm</v>
          </cell>
          <cell r="C2322" t="str">
            <v>Each</v>
          </cell>
          <cell r="D2322" t="str">
            <v>VALVE, GATE, 6-INCH</v>
          </cell>
          <cell r="E2322" t="str">
            <v>EACH</v>
          </cell>
        </row>
        <row r="2323">
          <cell r="A2323" t="str">
            <v>61104-0900</v>
          </cell>
          <cell r="B2323" t="str">
            <v>Valve, gate, 200mm</v>
          </cell>
          <cell r="C2323" t="str">
            <v>Each</v>
          </cell>
          <cell r="D2323" t="str">
            <v>VALVE, GATE, 8-INCH</v>
          </cell>
          <cell r="E2323" t="str">
            <v>EACH</v>
          </cell>
        </row>
        <row r="2324">
          <cell r="A2324" t="str">
            <v>61104-0950</v>
          </cell>
          <cell r="B2324" t="str">
            <v>Valve, gate, 250mm</v>
          </cell>
          <cell r="C2324" t="str">
            <v>Each</v>
          </cell>
          <cell r="D2324" t="str">
            <v>VALVE, GATE, 10-INCH</v>
          </cell>
          <cell r="E2324" t="str">
            <v>EACH</v>
          </cell>
        </row>
        <row r="2325">
          <cell r="A2325" t="str">
            <v>61104-1000</v>
          </cell>
          <cell r="B2325" t="str">
            <v>Valve, gate, 300mm</v>
          </cell>
          <cell r="C2325" t="str">
            <v>Each</v>
          </cell>
          <cell r="D2325" t="str">
            <v>VALVE, GATE, 12-INCH</v>
          </cell>
          <cell r="E2325" t="str">
            <v>EACH</v>
          </cell>
        </row>
        <row r="2326">
          <cell r="A2326" t="str">
            <v>61104-1100</v>
          </cell>
          <cell r="B2326" t="str">
            <v>Valve, gate, 600mm</v>
          </cell>
          <cell r="C2326" t="str">
            <v>Each</v>
          </cell>
          <cell r="D2326" t="str">
            <v>VALVE, GATE, 24-INCH</v>
          </cell>
          <cell r="E2326" t="str">
            <v>EACH</v>
          </cell>
        </row>
        <row r="2327">
          <cell r="A2327" t="str">
            <v>61104-1200</v>
          </cell>
          <cell r="B2327" t="str">
            <v>Valve, backflow prevention</v>
          </cell>
          <cell r="C2327" t="str">
            <v>Each</v>
          </cell>
          <cell r="D2327" t="str">
            <v>VALVE, BACKFLOW PREVENTION</v>
          </cell>
          <cell r="E2327" t="str">
            <v>EACH</v>
          </cell>
        </row>
        <row r="2328">
          <cell r="A2328" t="str">
            <v>61104-1300</v>
          </cell>
          <cell r="B2328" t="str">
            <v>Valve, plug</v>
          </cell>
          <cell r="C2328" t="str">
            <v>Each</v>
          </cell>
          <cell r="D2328" t="str">
            <v>VALVE, PLUG</v>
          </cell>
          <cell r="E2328" t="str">
            <v>EACH</v>
          </cell>
        </row>
        <row r="2329">
          <cell r="A2329" t="str">
            <v>61104-1400</v>
          </cell>
          <cell r="B2329" t="str">
            <v>Valve, check</v>
          </cell>
          <cell r="C2329" t="str">
            <v>Each</v>
          </cell>
          <cell r="D2329" t="str">
            <v>VALVE, CHECK</v>
          </cell>
          <cell r="E2329" t="str">
            <v>EACH</v>
          </cell>
        </row>
        <row r="2330">
          <cell r="A2330" t="str">
            <v>61105-0000</v>
          </cell>
          <cell r="B2330" t="str">
            <v>Valve box</v>
          </cell>
          <cell r="C2330" t="str">
            <v>Each</v>
          </cell>
          <cell r="D2330" t="str">
            <v>VALVE BOX</v>
          </cell>
          <cell r="E2330" t="str">
            <v>EACH</v>
          </cell>
        </row>
        <row r="2331">
          <cell r="A2331" t="str">
            <v>61106-0000</v>
          </cell>
          <cell r="B2331" t="str">
            <v>Fire hydrant</v>
          </cell>
          <cell r="C2331" t="str">
            <v>Each</v>
          </cell>
          <cell r="D2331" t="str">
            <v>FIRE HYDRANT</v>
          </cell>
          <cell r="E2331" t="str">
            <v>EACH</v>
          </cell>
        </row>
        <row r="2332">
          <cell r="A2332" t="str">
            <v>61106-1000</v>
          </cell>
          <cell r="B2332" t="str">
            <v>Fire hydrant, dry</v>
          </cell>
          <cell r="C2332" t="str">
            <v>Each</v>
          </cell>
          <cell r="D2332" t="str">
            <v>FIRE HYDRANT, DRY</v>
          </cell>
          <cell r="E2332" t="str">
            <v>EACH</v>
          </cell>
        </row>
        <row r="2333">
          <cell r="A2333" t="str">
            <v>61107-0000</v>
          </cell>
          <cell r="B2333" t="str">
            <v>Water meter</v>
          </cell>
          <cell r="C2333" t="str">
            <v>Each</v>
          </cell>
          <cell r="D2333" t="str">
            <v>WATER METER</v>
          </cell>
          <cell r="E2333" t="str">
            <v>EACH</v>
          </cell>
        </row>
        <row r="2334">
          <cell r="A2334" t="str">
            <v>61108-1000</v>
          </cell>
          <cell r="B2334" t="str">
            <v>Adjust water valve</v>
          </cell>
          <cell r="C2334" t="str">
            <v>Each</v>
          </cell>
          <cell r="D2334" t="str">
            <v>ADJUST WATER VALVE</v>
          </cell>
          <cell r="E2334" t="str">
            <v>EACH</v>
          </cell>
        </row>
        <row r="2335">
          <cell r="A2335" t="str">
            <v>61108-2000</v>
          </cell>
          <cell r="B2335" t="str">
            <v>Adjust fire hydrant</v>
          </cell>
          <cell r="C2335" t="str">
            <v>Each</v>
          </cell>
          <cell r="D2335" t="str">
            <v>ADJUST FIRE HYDRANT</v>
          </cell>
          <cell r="E2335" t="str">
            <v>EACH</v>
          </cell>
        </row>
        <row r="2336">
          <cell r="A2336" t="str">
            <v>61108-3000</v>
          </cell>
          <cell r="B2336" t="str">
            <v>Adjust water meter</v>
          </cell>
          <cell r="C2336" t="str">
            <v>Each</v>
          </cell>
          <cell r="D2336" t="str">
            <v>ADJUST WATER METER</v>
          </cell>
          <cell r="E2336" t="str">
            <v>EACH</v>
          </cell>
        </row>
        <row r="2337">
          <cell r="A2337" t="str">
            <v>61108-4000</v>
          </cell>
          <cell r="B2337" t="str">
            <v>Adjust valve box</v>
          </cell>
          <cell r="C2337" t="str">
            <v>Each</v>
          </cell>
          <cell r="D2337" t="str">
            <v>ADJUST VALVE BOX</v>
          </cell>
          <cell r="E2337" t="str">
            <v>EACH</v>
          </cell>
        </row>
        <row r="2338">
          <cell r="A2338" t="str">
            <v>61109-1000</v>
          </cell>
          <cell r="B2338" t="str">
            <v>Relocate manhole</v>
          </cell>
          <cell r="C2338" t="str">
            <v>Each</v>
          </cell>
          <cell r="D2338" t="str">
            <v>RELOCATE MANHOLE</v>
          </cell>
          <cell r="E2338" t="str">
            <v>EACH</v>
          </cell>
        </row>
        <row r="2339">
          <cell r="A2339" t="str">
            <v>61109-2000</v>
          </cell>
          <cell r="B2339" t="str">
            <v>Relocate water valve</v>
          </cell>
          <cell r="C2339" t="str">
            <v>Each</v>
          </cell>
          <cell r="D2339" t="str">
            <v>RELOCATE WATER VALVE</v>
          </cell>
          <cell r="E2339" t="str">
            <v>EACH</v>
          </cell>
        </row>
        <row r="2340">
          <cell r="A2340" t="str">
            <v>61109-3000</v>
          </cell>
          <cell r="B2340" t="str">
            <v>Relocate water fountain</v>
          </cell>
          <cell r="C2340" t="str">
            <v>Each</v>
          </cell>
          <cell r="D2340" t="str">
            <v>RELOCATE WATER FOUNTAIN</v>
          </cell>
          <cell r="E2340" t="str">
            <v>EACH</v>
          </cell>
        </row>
        <row r="2341">
          <cell r="A2341" t="str">
            <v>61109-4000</v>
          </cell>
          <cell r="B2341" t="str">
            <v>Relocate fire hydrant</v>
          </cell>
          <cell r="C2341" t="str">
            <v>Each</v>
          </cell>
          <cell r="D2341" t="str">
            <v>RELOCATE FIRE HYDRANT</v>
          </cell>
          <cell r="E2341" t="str">
            <v>EACH</v>
          </cell>
        </row>
        <row r="2342">
          <cell r="A2342" t="str">
            <v>61109-5000</v>
          </cell>
          <cell r="B2342" t="str">
            <v>Relocate water meter</v>
          </cell>
          <cell r="C2342" t="str">
            <v>Each</v>
          </cell>
          <cell r="D2342" t="str">
            <v>RELOCATE WATER METER</v>
          </cell>
          <cell r="E2342" t="str">
            <v>EACH</v>
          </cell>
        </row>
        <row r="2343">
          <cell r="A2343" t="str">
            <v>61110-0000</v>
          </cell>
          <cell r="B2343" t="str">
            <v>Cathodic protection system</v>
          </cell>
          <cell r="C2343" t="str">
            <v>LPSM</v>
          </cell>
          <cell r="D2343" t="str">
            <v>CATHODIC PROTECTION SYSTEM</v>
          </cell>
          <cell r="E2343" t="str">
            <v>LPSM</v>
          </cell>
        </row>
        <row r="2344">
          <cell r="A2344" t="str">
            <v>61110-1000</v>
          </cell>
          <cell r="B2344" t="str">
            <v>Irrigation system</v>
          </cell>
          <cell r="C2344" t="str">
            <v>LPSM</v>
          </cell>
          <cell r="D2344" t="str">
            <v>IRRIGATION SYSTEM</v>
          </cell>
          <cell r="E2344" t="str">
            <v>LPSM</v>
          </cell>
        </row>
        <row r="2345">
          <cell r="A2345" t="str">
            <v>61110-2000</v>
          </cell>
          <cell r="B2345" t="str">
            <v>Siphon system</v>
          </cell>
          <cell r="C2345" t="str">
            <v>LPSM</v>
          </cell>
          <cell r="D2345" t="str">
            <v>SIPHON SYSTEM</v>
          </cell>
          <cell r="E2345" t="str">
            <v>LPSM</v>
          </cell>
        </row>
        <row r="2346">
          <cell r="A2346" t="str">
            <v>61111-0000</v>
          </cell>
          <cell r="B2346" t="str">
            <v>Yard hydrant</v>
          </cell>
          <cell r="C2346" t="str">
            <v>Each</v>
          </cell>
          <cell r="D2346" t="str">
            <v>YARD HYDRANT</v>
          </cell>
          <cell r="E2346" t="str">
            <v>EACH</v>
          </cell>
        </row>
        <row r="2347">
          <cell r="A2347" t="str">
            <v>61112-0000</v>
          </cell>
          <cell r="B2347" t="str">
            <v>Water fountain</v>
          </cell>
          <cell r="C2347" t="str">
            <v>Each</v>
          </cell>
          <cell r="D2347" t="str">
            <v>WATER FOUNTAIN</v>
          </cell>
          <cell r="E2347" t="str">
            <v>EACH</v>
          </cell>
        </row>
        <row r="2348">
          <cell r="A2348" t="str">
            <v>61113-0100</v>
          </cell>
          <cell r="B2348" t="str">
            <v>Water system, utility company compensation</v>
          </cell>
          <cell r="C2348" t="str">
            <v>CTSM</v>
          </cell>
          <cell r="D2348" t="str">
            <v>WATER SYSTEM, UTILITY COMPANY COMPENSATION</v>
          </cell>
          <cell r="E2348" t="str">
            <v>CTSM</v>
          </cell>
        </row>
        <row r="2349">
          <cell r="A2349" t="str">
            <v>61114-0000</v>
          </cell>
          <cell r="B2349" t="str">
            <v>Water system accessory</v>
          </cell>
          <cell r="C2349" t="str">
            <v>Each</v>
          </cell>
          <cell r="D2349" t="str">
            <v>WATER SYSTEM ACCESSORY</v>
          </cell>
          <cell r="E2349" t="str">
            <v>EACH</v>
          </cell>
        </row>
        <row r="2350">
          <cell r="A2350" t="str">
            <v>61114-0500</v>
          </cell>
          <cell r="B2350" t="str">
            <v>Water system accessory, branch</v>
          </cell>
          <cell r="C2350" t="str">
            <v>Each</v>
          </cell>
          <cell r="D2350" t="str">
            <v>WATER SYSTEM ACCESSORY, BRANCH</v>
          </cell>
          <cell r="E2350" t="str">
            <v>EACH</v>
          </cell>
        </row>
        <row r="2351">
          <cell r="A2351" t="str">
            <v>61114-1000</v>
          </cell>
          <cell r="B2351" t="str">
            <v>Water system accessory, bend</v>
          </cell>
          <cell r="C2351" t="str">
            <v>Each</v>
          </cell>
          <cell r="D2351" t="str">
            <v>WATER SYSTEM ACCESSORY, BEND</v>
          </cell>
          <cell r="E2351" t="str">
            <v>EACH</v>
          </cell>
        </row>
        <row r="2352">
          <cell r="A2352" t="str">
            <v>61114-1500</v>
          </cell>
          <cell r="B2352" t="str">
            <v>Water system accessory, tie-in</v>
          </cell>
          <cell r="C2352" t="str">
            <v>Each</v>
          </cell>
          <cell r="D2352" t="str">
            <v>WATER SYSTEM ACCESSORY, TIE-IN</v>
          </cell>
          <cell r="E2352" t="str">
            <v>EACH</v>
          </cell>
        </row>
        <row r="2353">
          <cell r="A2353" t="str">
            <v>61114-4000</v>
          </cell>
          <cell r="B2353" t="str">
            <v>Water system accessory, blow-off assembly</v>
          </cell>
          <cell r="C2353" t="str">
            <v>Each</v>
          </cell>
          <cell r="D2353" t="str">
            <v>WATER SYSTEM ACCESSORY, BLOW-OFF ASSEMBLY</v>
          </cell>
          <cell r="E2353" t="str">
            <v>EACH</v>
          </cell>
        </row>
        <row r="2354">
          <cell r="A2354" t="str">
            <v>61114-5000</v>
          </cell>
          <cell r="B2354" t="str">
            <v>Water system accessory, curb stop, 25mm</v>
          </cell>
          <cell r="C2354" t="str">
            <v>Each</v>
          </cell>
          <cell r="D2354" t="str">
            <v>WATER SYSTEM ACCESSORY, CURB STOP, 1-INCH</v>
          </cell>
          <cell r="E2354" t="str">
            <v>EACH</v>
          </cell>
        </row>
        <row r="2355">
          <cell r="A2355" t="str">
            <v>61114-6000</v>
          </cell>
          <cell r="B2355" t="str">
            <v>Water system accessory, concrete thrust collar</v>
          </cell>
          <cell r="C2355" t="str">
            <v>Each</v>
          </cell>
          <cell r="D2355" t="str">
            <v>WATER SYSTEM ACCESSORY, CONCRETE THRUST COLLAR</v>
          </cell>
          <cell r="E2355" t="str">
            <v>EACH</v>
          </cell>
        </row>
        <row r="2356">
          <cell r="A2356" t="str">
            <v>61114-7000</v>
          </cell>
          <cell r="B2356" t="str">
            <v>Water system accessory, coupling</v>
          </cell>
          <cell r="C2356" t="str">
            <v>Each</v>
          </cell>
          <cell r="D2356" t="str">
            <v>WATER SYSTEM ACCESSORY, COUPLING</v>
          </cell>
          <cell r="E2356" t="str">
            <v>EACH</v>
          </cell>
        </row>
        <row r="2357">
          <cell r="A2357" t="str">
            <v>61114-8000</v>
          </cell>
          <cell r="B2357" t="str">
            <v>Water system accessory, reducer</v>
          </cell>
          <cell r="C2357" t="str">
            <v>Each</v>
          </cell>
          <cell r="D2357" t="str">
            <v>WATER SYSTEM ACCESSORY, REDUCER</v>
          </cell>
          <cell r="E2357" t="str">
            <v>EACH</v>
          </cell>
        </row>
        <row r="2358">
          <cell r="A2358" t="str">
            <v>61201-0000</v>
          </cell>
          <cell r="B2358" t="str">
            <v>Sewer system</v>
          </cell>
          <cell r="C2358" t="str">
            <v>LPSM</v>
          </cell>
          <cell r="D2358" t="str">
            <v>SEWER SYSTEM</v>
          </cell>
          <cell r="E2358" t="str">
            <v>LPSM</v>
          </cell>
        </row>
        <row r="2359">
          <cell r="A2359" t="str">
            <v>61202-0100</v>
          </cell>
          <cell r="B2359" t="str">
            <v>100mm sewer line, plastic</v>
          </cell>
          <cell r="C2359" t="str">
            <v>m</v>
          </cell>
          <cell r="D2359" t="str">
            <v>4-INCH SEWER LINE, PLASTIC</v>
          </cell>
          <cell r="E2359" t="str">
            <v>LNFT</v>
          </cell>
        </row>
        <row r="2360">
          <cell r="A2360" t="str">
            <v>61202-0200</v>
          </cell>
          <cell r="B2360" t="str">
            <v>100mm sewer line, ductile iron</v>
          </cell>
          <cell r="C2360" t="str">
            <v>m</v>
          </cell>
          <cell r="D2360" t="str">
            <v>4-INCH SEWER LINE, DUCTILE IRON</v>
          </cell>
          <cell r="E2360" t="str">
            <v>LNFT</v>
          </cell>
        </row>
        <row r="2361">
          <cell r="A2361" t="str">
            <v>61202-0300</v>
          </cell>
          <cell r="B2361" t="str">
            <v>100mm sewer line, cast iron</v>
          </cell>
          <cell r="C2361" t="str">
            <v>m</v>
          </cell>
          <cell r="D2361" t="str">
            <v>4-INCH SEWER LINE, CAST IRON</v>
          </cell>
          <cell r="E2361" t="str">
            <v>LNFT</v>
          </cell>
        </row>
        <row r="2362">
          <cell r="A2362" t="str">
            <v>61202-0400</v>
          </cell>
          <cell r="B2362" t="str">
            <v>150mm sewer line, plastic</v>
          </cell>
          <cell r="C2362" t="str">
            <v>m</v>
          </cell>
          <cell r="D2362" t="str">
            <v>6-INCH SEWER LINE, PLASTIC</v>
          </cell>
          <cell r="E2362" t="str">
            <v>LNFT</v>
          </cell>
        </row>
        <row r="2363">
          <cell r="A2363" t="str">
            <v>61202-0500</v>
          </cell>
          <cell r="B2363" t="str">
            <v>150mm sewer line, ductile iron</v>
          </cell>
          <cell r="C2363" t="str">
            <v>m</v>
          </cell>
          <cell r="D2363" t="str">
            <v>6-INCH SEWER LINE, DUCTILE IRON</v>
          </cell>
          <cell r="E2363" t="str">
            <v>LNFT</v>
          </cell>
        </row>
        <row r="2364">
          <cell r="A2364" t="str">
            <v>61202-0600</v>
          </cell>
          <cell r="B2364" t="str">
            <v>150mm sewer line, cast iron</v>
          </cell>
          <cell r="C2364" t="str">
            <v>m</v>
          </cell>
          <cell r="D2364" t="str">
            <v>6-INCH SEWER LINE, CAST IRON</v>
          </cell>
          <cell r="E2364" t="str">
            <v>LNFT</v>
          </cell>
        </row>
        <row r="2365">
          <cell r="A2365" t="str">
            <v>61202-0700</v>
          </cell>
          <cell r="B2365" t="str">
            <v>200mm sewer line, plastic</v>
          </cell>
          <cell r="C2365" t="str">
            <v>m</v>
          </cell>
          <cell r="D2365" t="str">
            <v>8-INCH SEWER LINE, PLASTIC</v>
          </cell>
          <cell r="E2365" t="str">
            <v>LNFT</v>
          </cell>
        </row>
        <row r="2366">
          <cell r="A2366" t="str">
            <v>61202-0800</v>
          </cell>
          <cell r="B2366" t="str">
            <v>200mm sewer line, ductile iron</v>
          </cell>
          <cell r="C2366" t="str">
            <v>m</v>
          </cell>
          <cell r="D2366" t="str">
            <v>8-INCH SEWER LINE, DUCTILE IRON</v>
          </cell>
          <cell r="E2366" t="str">
            <v>LNFT</v>
          </cell>
        </row>
        <row r="2367">
          <cell r="A2367" t="str">
            <v>61202-0900</v>
          </cell>
          <cell r="B2367" t="str">
            <v>200mm sewer line, cast iron</v>
          </cell>
          <cell r="C2367" t="str">
            <v>m</v>
          </cell>
          <cell r="D2367" t="str">
            <v>8-INCH SEWER LINE, CAST IRON</v>
          </cell>
          <cell r="E2367" t="str">
            <v>LNFT</v>
          </cell>
        </row>
        <row r="2368">
          <cell r="A2368" t="str">
            <v>61202-1000</v>
          </cell>
          <cell r="B2368" t="str">
            <v>250mm sewer line, plastic</v>
          </cell>
          <cell r="C2368" t="str">
            <v>m</v>
          </cell>
          <cell r="D2368" t="str">
            <v>10-INCH SEWER LINE, PLASTIC</v>
          </cell>
          <cell r="E2368" t="str">
            <v>LNFT</v>
          </cell>
        </row>
        <row r="2369">
          <cell r="A2369" t="str">
            <v>61202-1200</v>
          </cell>
          <cell r="B2369" t="str">
            <v>300mm sewer line, ductile iron</v>
          </cell>
          <cell r="C2369" t="str">
            <v>m</v>
          </cell>
          <cell r="D2369" t="str">
            <v>12-INCH SEWER LINE, DUCTILE IRON</v>
          </cell>
          <cell r="E2369" t="str">
            <v>LNFT</v>
          </cell>
        </row>
        <row r="2370">
          <cell r="A2370" t="str">
            <v>61202-4000</v>
          </cell>
          <cell r="B2370" t="str">
            <v>525mm sewer line, plastic</v>
          </cell>
          <cell r="C2370" t="str">
            <v>m</v>
          </cell>
          <cell r="D2370" t="str">
            <v>21-INCH SEWER LINE, PLASTIC</v>
          </cell>
          <cell r="E2370" t="str">
            <v>LNFT</v>
          </cell>
        </row>
        <row r="2371">
          <cell r="A2371" t="str">
            <v>61203-0000</v>
          </cell>
          <cell r="B2371" t="str">
            <v>Manhole, sanitary sewer</v>
          </cell>
          <cell r="C2371" t="str">
            <v>Each</v>
          </cell>
          <cell r="D2371" t="str">
            <v>MANHOLE, SANITARY SEWER</v>
          </cell>
          <cell r="E2371" t="str">
            <v>EACH</v>
          </cell>
        </row>
        <row r="2372">
          <cell r="A2372" t="str">
            <v>61204-1000</v>
          </cell>
          <cell r="B2372" t="str">
            <v>Sanitary sewer, interior drop</v>
          </cell>
          <cell r="C2372" t="str">
            <v>Each</v>
          </cell>
          <cell r="D2372" t="str">
            <v>SANITARY SEWER, INTERIOR DROP</v>
          </cell>
          <cell r="E2372" t="str">
            <v>EACH</v>
          </cell>
        </row>
        <row r="2373">
          <cell r="A2373" t="str">
            <v>61205-1000</v>
          </cell>
          <cell r="B2373" t="str">
            <v>300mm sewer encasement pipe, galvanized steel</v>
          </cell>
          <cell r="C2373" t="str">
            <v>m</v>
          </cell>
          <cell r="D2373" t="str">
            <v>12-INCH SEWER ENCASEMENT PIPE, GALVANIZED STEEL</v>
          </cell>
          <cell r="E2373" t="str">
            <v>LNFT</v>
          </cell>
        </row>
        <row r="2374">
          <cell r="A2374" t="str">
            <v>61206-0000</v>
          </cell>
          <cell r="B2374" t="str">
            <v>Relocate sanitary service</v>
          </cell>
          <cell r="C2374" t="str">
            <v>Each</v>
          </cell>
          <cell r="D2374" t="str">
            <v>RELOCATE SANITARY SERVICE</v>
          </cell>
          <cell r="E2374" t="str">
            <v>EACH</v>
          </cell>
        </row>
        <row r="2375">
          <cell r="A2375" t="str">
            <v>61207-0000</v>
          </cell>
          <cell r="B2375" t="str">
            <v>Cleanout</v>
          </cell>
          <cell r="C2375" t="str">
            <v>Each</v>
          </cell>
          <cell r="D2375" t="str">
            <v>CLEANOUT</v>
          </cell>
          <cell r="E2375" t="str">
            <v>EACH</v>
          </cell>
        </row>
        <row r="2376">
          <cell r="A2376" t="str">
            <v>61208-0000</v>
          </cell>
          <cell r="B2376" t="str">
            <v>Vent scrubber</v>
          </cell>
          <cell r="C2376" t="str">
            <v>Each</v>
          </cell>
          <cell r="D2376" t="str">
            <v>VENT SCRUBBER</v>
          </cell>
          <cell r="E2376" t="str">
            <v>EACH</v>
          </cell>
        </row>
        <row r="2377">
          <cell r="A2377" t="str">
            <v>61210-0000</v>
          </cell>
          <cell r="B2377" t="str">
            <v>Sanitary sewer system, utility company compensation</v>
          </cell>
          <cell r="C2377" t="str">
            <v>CTSM</v>
          </cell>
          <cell r="D2377" t="str">
            <v>SANITARY SEWER SYSTEM, UTILITY COMPANY COMPENSATION</v>
          </cell>
          <cell r="E2377" t="str">
            <v>CTSM</v>
          </cell>
        </row>
        <row r="2378">
          <cell r="A2378" t="str">
            <v>61301-0000</v>
          </cell>
          <cell r="B2378" t="str">
            <v>Simulated stone masonry surface treatment</v>
          </cell>
          <cell r="C2378" t="str">
            <v>m2</v>
          </cell>
          <cell r="D2378" t="str">
            <v>SIMULATED STONE MASONRY SURFACE TREATMENT</v>
          </cell>
          <cell r="E2378" t="str">
            <v>SQYD</v>
          </cell>
        </row>
        <row r="2379">
          <cell r="A2379" t="str">
            <v>61302-0000</v>
          </cell>
          <cell r="B2379" t="str">
            <v>Simulated stone masonry test wall</v>
          </cell>
          <cell r="C2379" t="str">
            <v>Each</v>
          </cell>
          <cell r="D2379" t="str">
            <v>SIMULATED STONE MASONRY TEST WALL</v>
          </cell>
          <cell r="E2379" t="str">
            <v>EACH</v>
          </cell>
        </row>
        <row r="2380">
          <cell r="A2380" t="str">
            <v>61303-0000</v>
          </cell>
          <cell r="B2380" t="str">
            <v>Simulated stone masonry surface staining</v>
          </cell>
          <cell r="C2380" t="str">
            <v>m2</v>
          </cell>
          <cell r="D2380" t="str">
            <v>SIMULATED STONE MASONRY SURFACE STAINING</v>
          </cell>
          <cell r="E2380" t="str">
            <v>SQYD</v>
          </cell>
        </row>
        <row r="2381">
          <cell r="A2381" t="str">
            <v>61401-0000</v>
          </cell>
          <cell r="B2381" t="str">
            <v>Lean concrete backfill</v>
          </cell>
          <cell r="C2381" t="str">
            <v>m3</v>
          </cell>
          <cell r="D2381" t="str">
            <v>LEAN CONCRETE BACKFILL</v>
          </cell>
          <cell r="E2381" t="str">
            <v>CUYD</v>
          </cell>
        </row>
        <row r="2382">
          <cell r="A2382" t="str">
            <v>61501-0100</v>
          </cell>
          <cell r="B2382" t="str">
            <v>Sidewalk, concrete</v>
          </cell>
          <cell r="C2382" t="str">
            <v>m2</v>
          </cell>
          <cell r="D2382" t="str">
            <v>SIDEWALK, CONCRETE</v>
          </cell>
          <cell r="E2382" t="str">
            <v>SQYD</v>
          </cell>
        </row>
        <row r="2383">
          <cell r="A2383" t="str">
            <v>61501-0200</v>
          </cell>
          <cell r="B2383" t="str">
            <v>Sidewalk, colored concrete</v>
          </cell>
          <cell r="C2383" t="str">
            <v>m2</v>
          </cell>
          <cell r="D2383" t="str">
            <v>SIDEWALK, COLORED CONCRETE</v>
          </cell>
          <cell r="E2383" t="str">
            <v>SQYD</v>
          </cell>
        </row>
        <row r="2384">
          <cell r="A2384" t="str">
            <v>61501-0300</v>
          </cell>
          <cell r="B2384" t="str">
            <v>Sidewalk, fiber reinforced colored concrete</v>
          </cell>
          <cell r="C2384" t="str">
            <v>m2</v>
          </cell>
          <cell r="D2384" t="str">
            <v>SIDEWALK, FIBER REINFORCED COLORED CONCRETE</v>
          </cell>
          <cell r="E2384" t="str">
            <v>SQYD</v>
          </cell>
        </row>
        <row r="2385">
          <cell r="A2385" t="str">
            <v>61501-0400</v>
          </cell>
          <cell r="B2385" t="str">
            <v>Sidewalk, precast concrete pavers</v>
          </cell>
          <cell r="C2385" t="str">
            <v>m2</v>
          </cell>
          <cell r="D2385" t="str">
            <v>SIDEWALK, PRECAST CONCRETE PAVERS</v>
          </cell>
          <cell r="E2385" t="str">
            <v>SQYD</v>
          </cell>
        </row>
        <row r="2386">
          <cell r="A2386" t="str">
            <v>61501-0500</v>
          </cell>
          <cell r="B2386" t="str">
            <v>Sidewalk, exposed aggregate concrete</v>
          </cell>
          <cell r="C2386" t="str">
            <v>m2</v>
          </cell>
          <cell r="D2386" t="str">
            <v>SIDEWALK, EXPOSED AGGREGATE CONCRETE</v>
          </cell>
          <cell r="E2386" t="str">
            <v>SQYD</v>
          </cell>
        </row>
        <row r="2387">
          <cell r="A2387" t="str">
            <v>61501-0600</v>
          </cell>
          <cell r="B2387" t="str">
            <v>Sidewalk, exposed aggregate colored concrete</v>
          </cell>
          <cell r="C2387" t="str">
            <v>m2</v>
          </cell>
          <cell r="D2387" t="str">
            <v>SIDEWALK, EXPOSED AGGREGATE COLORED CONCRETE</v>
          </cell>
          <cell r="E2387" t="str">
            <v>SQYD</v>
          </cell>
        </row>
        <row r="2388">
          <cell r="A2388" t="str">
            <v>61501-0700</v>
          </cell>
          <cell r="B2388" t="str">
            <v>Sidewalk, decomposed granite</v>
          </cell>
          <cell r="C2388" t="str">
            <v>m2</v>
          </cell>
          <cell r="D2388" t="str">
            <v>SIDEWALK, DECOMPOSED GRANITE</v>
          </cell>
          <cell r="E2388" t="str">
            <v>SQYD</v>
          </cell>
        </row>
        <row r="2389">
          <cell r="A2389" t="str">
            <v>61501-0800</v>
          </cell>
          <cell r="B2389" t="str">
            <v>Sidewalk, aggregate</v>
          </cell>
          <cell r="C2389" t="str">
            <v>m2</v>
          </cell>
          <cell r="D2389" t="str">
            <v>SIDEWALK, AGGREGATE</v>
          </cell>
          <cell r="E2389" t="str">
            <v>SQYD</v>
          </cell>
        </row>
        <row r="2390">
          <cell r="A2390" t="str">
            <v>61501-0900</v>
          </cell>
          <cell r="B2390" t="str">
            <v>Sidewalk, stone</v>
          </cell>
          <cell r="C2390" t="str">
            <v>m2</v>
          </cell>
          <cell r="D2390" t="str">
            <v>SIDEWALK, STONE</v>
          </cell>
          <cell r="E2390" t="str">
            <v>SQYD</v>
          </cell>
        </row>
        <row r="2391">
          <cell r="A2391" t="str">
            <v>61501-1000</v>
          </cell>
          <cell r="B2391" t="str">
            <v>Sidewalk, brick</v>
          </cell>
          <cell r="C2391" t="str">
            <v>m2</v>
          </cell>
          <cell r="D2391" t="str">
            <v>SIDEWALK, BRICK</v>
          </cell>
          <cell r="E2391" t="str">
            <v>SQYD</v>
          </cell>
        </row>
        <row r="2392">
          <cell r="A2392" t="str">
            <v>61501-1100</v>
          </cell>
          <cell r="B2392" t="str">
            <v>Sidewalk, asphalt</v>
          </cell>
          <cell r="C2392" t="str">
            <v>m2</v>
          </cell>
          <cell r="D2392" t="str">
            <v>SIDEWALK, ASPHALT</v>
          </cell>
          <cell r="E2392" t="str">
            <v>SQYD</v>
          </cell>
        </row>
        <row r="2393">
          <cell r="A2393" t="str">
            <v>61501-1200</v>
          </cell>
          <cell r="B2393" t="str">
            <v>Sidewalk, porous asphalt</v>
          </cell>
          <cell r="C2393" t="str">
            <v>m2</v>
          </cell>
          <cell r="D2393" t="str">
            <v>SIDEWALK, POROUS ASPHALT</v>
          </cell>
          <cell r="E2393" t="str">
            <v>SQYD</v>
          </cell>
        </row>
        <row r="2394">
          <cell r="A2394" t="str">
            <v>61502-1000</v>
          </cell>
          <cell r="B2394" t="str">
            <v>Drive pad, concrete</v>
          </cell>
          <cell r="C2394" t="str">
            <v>m2</v>
          </cell>
          <cell r="D2394" t="str">
            <v>DRIVE PAD, CONCRETE</v>
          </cell>
          <cell r="E2394" t="str">
            <v>SQYD</v>
          </cell>
        </row>
        <row r="2395">
          <cell r="A2395" t="str">
            <v>61502-2000</v>
          </cell>
          <cell r="B2395" t="str">
            <v>Drive pad, asphalt concrete</v>
          </cell>
          <cell r="C2395" t="str">
            <v>m2</v>
          </cell>
          <cell r="D2395" t="str">
            <v>DRIVE PAD, ASPHALT CONCRETE</v>
          </cell>
          <cell r="E2395" t="str">
            <v>SQYD</v>
          </cell>
        </row>
        <row r="2396">
          <cell r="A2396" t="str">
            <v>61502-3000</v>
          </cell>
          <cell r="B2396" t="str">
            <v>Drive pad, stone</v>
          </cell>
          <cell r="C2396" t="str">
            <v>m2</v>
          </cell>
          <cell r="D2396" t="str">
            <v>DRIVE PAD, STONE</v>
          </cell>
          <cell r="E2396" t="str">
            <v>SQYD</v>
          </cell>
        </row>
        <row r="2397">
          <cell r="A2397" t="str">
            <v>61502-4000</v>
          </cell>
          <cell r="B2397" t="str">
            <v>Drive pad, brick</v>
          </cell>
          <cell r="C2397" t="str">
            <v>m2</v>
          </cell>
          <cell r="D2397" t="str">
            <v>DRIVE PAD, BRICK</v>
          </cell>
          <cell r="E2397" t="str">
            <v>SQYD</v>
          </cell>
        </row>
        <row r="2398">
          <cell r="A2398" t="str">
            <v>61502-5000</v>
          </cell>
          <cell r="B2398" t="str">
            <v>Drive pad, grass paving</v>
          </cell>
          <cell r="C2398" t="str">
            <v>m2</v>
          </cell>
          <cell r="D2398" t="str">
            <v>DRIVE PAD, GRASS PAVING</v>
          </cell>
          <cell r="E2398" t="str">
            <v>SQYD</v>
          </cell>
        </row>
        <row r="2399">
          <cell r="A2399" t="str">
            <v>61503-1000</v>
          </cell>
          <cell r="B2399" t="str">
            <v>Median, concrete</v>
          </cell>
          <cell r="C2399" t="str">
            <v>m2</v>
          </cell>
          <cell r="D2399" t="str">
            <v>MEDIAN, CONCRETE</v>
          </cell>
          <cell r="E2399" t="str">
            <v>SQYD</v>
          </cell>
        </row>
        <row r="2400">
          <cell r="A2400" t="str">
            <v>61503-2000</v>
          </cell>
          <cell r="B2400" t="str">
            <v>Median, exposed aggregate concrete</v>
          </cell>
          <cell r="C2400" t="str">
            <v>m2</v>
          </cell>
          <cell r="D2400" t="str">
            <v>MEDIAN, EXPOSED AGGREGATE CONCRETE</v>
          </cell>
          <cell r="E2400" t="str">
            <v>SQYD</v>
          </cell>
        </row>
        <row r="2401">
          <cell r="A2401" t="str">
            <v>61503-3000</v>
          </cell>
          <cell r="B2401" t="str">
            <v>Median, asphalt</v>
          </cell>
          <cell r="C2401" t="str">
            <v>m2</v>
          </cell>
          <cell r="D2401" t="str">
            <v>MEDIAN, ASPHALT</v>
          </cell>
          <cell r="E2401" t="str">
            <v>SQYD</v>
          </cell>
        </row>
        <row r="2402">
          <cell r="A2402" t="str">
            <v>61503-4000</v>
          </cell>
          <cell r="B2402" t="str">
            <v>Median, grass paving</v>
          </cell>
          <cell r="C2402" t="str">
            <v>m2</v>
          </cell>
          <cell r="D2402" t="str">
            <v>MEDIAN, GRASS PAVING</v>
          </cell>
          <cell r="E2402" t="str">
            <v>SQYD</v>
          </cell>
        </row>
        <row r="2403">
          <cell r="A2403" t="str">
            <v>61503-5000</v>
          </cell>
          <cell r="B2403" t="str">
            <v>Median, stone</v>
          </cell>
          <cell r="C2403" t="str">
            <v>m2</v>
          </cell>
          <cell r="D2403" t="str">
            <v>MEDIAN, STONE</v>
          </cell>
          <cell r="E2403" t="str">
            <v>SQYD</v>
          </cell>
        </row>
        <row r="2404">
          <cell r="A2404" t="str">
            <v>61503-6000</v>
          </cell>
          <cell r="B2404" t="str">
            <v>Median, brick</v>
          </cell>
          <cell r="C2404" t="str">
            <v>m2</v>
          </cell>
          <cell r="D2404" t="str">
            <v>MEDIAN, BRICK</v>
          </cell>
          <cell r="E2404" t="str">
            <v>SQYD</v>
          </cell>
        </row>
        <row r="2405">
          <cell r="A2405" t="str">
            <v>61504-1000</v>
          </cell>
          <cell r="B2405" t="str">
            <v>Accessibility ramp, concrete</v>
          </cell>
          <cell r="C2405" t="str">
            <v>m2</v>
          </cell>
          <cell r="D2405" t="str">
            <v>ACCESSIBILITY RAMP, CONCRETE</v>
          </cell>
          <cell r="E2405" t="str">
            <v>SQYD</v>
          </cell>
        </row>
        <row r="2406">
          <cell r="A2406" t="str">
            <v>61504-2000</v>
          </cell>
          <cell r="B2406" t="str">
            <v>Accessibility ramp, exposed aggregate concrete</v>
          </cell>
          <cell r="C2406" t="str">
            <v>m2</v>
          </cell>
          <cell r="D2406" t="str">
            <v>ACCESSIBILITY RAMP, EXPOSED AGGREGATE CONCRETE</v>
          </cell>
          <cell r="E2406" t="str">
            <v>SQYD</v>
          </cell>
        </row>
        <row r="2407">
          <cell r="A2407" t="str">
            <v>61504-3000</v>
          </cell>
          <cell r="B2407" t="str">
            <v>Accessibility ramp, asphalt</v>
          </cell>
          <cell r="C2407" t="str">
            <v>m2</v>
          </cell>
          <cell r="D2407" t="str">
            <v>ACCESSIBILITY RAMP, ASPHALT</v>
          </cell>
          <cell r="E2407" t="str">
            <v>SQYD</v>
          </cell>
        </row>
        <row r="2408">
          <cell r="A2408" t="str">
            <v>61504-4000</v>
          </cell>
          <cell r="B2408" t="str">
            <v>Accessibility ramp, stone</v>
          </cell>
          <cell r="C2408" t="str">
            <v>m2</v>
          </cell>
          <cell r="D2408" t="str">
            <v>ACCESSIBILITY RAMP, STONE</v>
          </cell>
          <cell r="E2408" t="str">
            <v>SQYD</v>
          </cell>
        </row>
        <row r="2409">
          <cell r="A2409" t="str">
            <v>61504-5000</v>
          </cell>
          <cell r="B2409" t="str">
            <v>Accessibility ramp, brick</v>
          </cell>
          <cell r="C2409" t="str">
            <v>m2</v>
          </cell>
          <cell r="D2409" t="str">
            <v>ACCESSIBILITY RAMP, BRICK</v>
          </cell>
          <cell r="E2409" t="str">
            <v>SQYD</v>
          </cell>
        </row>
        <row r="2410">
          <cell r="A2410" t="str">
            <v>61505-1000</v>
          </cell>
          <cell r="B2410" t="str">
            <v>Accessibility ramp, concrete</v>
          </cell>
          <cell r="C2410" t="str">
            <v>Each</v>
          </cell>
          <cell r="D2410" t="str">
            <v>ACCESSIBILITY RAMP, CONCRETE</v>
          </cell>
          <cell r="E2410" t="str">
            <v>EACH</v>
          </cell>
        </row>
        <row r="2411">
          <cell r="A2411" t="str">
            <v>61505-2000</v>
          </cell>
          <cell r="B2411" t="str">
            <v>Accessibility ramp, timber</v>
          </cell>
          <cell r="C2411" t="str">
            <v>Each</v>
          </cell>
          <cell r="D2411" t="str">
            <v>ACCESSIBILITY RAMP, TIMBER</v>
          </cell>
          <cell r="E2411" t="str">
            <v>EACH</v>
          </cell>
        </row>
        <row r="2412">
          <cell r="A2412" t="str">
            <v>61506-1000</v>
          </cell>
          <cell r="B2412" t="str">
            <v>Paving, Brick</v>
          </cell>
          <cell r="C2412" t="str">
            <v>m2</v>
          </cell>
          <cell r="D2412" t="str">
            <v>PAVING, BRICK</v>
          </cell>
          <cell r="E2412" t="str">
            <v>SQYD</v>
          </cell>
        </row>
        <row r="2413">
          <cell r="A2413" t="str">
            <v>61506-2000</v>
          </cell>
          <cell r="B2413" t="str">
            <v>Paving, cobblestone</v>
          </cell>
          <cell r="C2413" t="str">
            <v>m2</v>
          </cell>
          <cell r="D2413" t="str">
            <v>PAVING, COBBLESTONE</v>
          </cell>
          <cell r="E2413" t="str">
            <v>SQYD</v>
          </cell>
        </row>
        <row r="2414">
          <cell r="A2414" t="str">
            <v>61507-1000</v>
          </cell>
          <cell r="B2414" t="str">
            <v>Feature strip, granite</v>
          </cell>
          <cell r="C2414" t="str">
            <v>m</v>
          </cell>
          <cell r="D2414" t="str">
            <v>FEATURE STRIP, GRANITE</v>
          </cell>
          <cell r="E2414" t="str">
            <v>LNFT</v>
          </cell>
        </row>
        <row r="2415">
          <cell r="A2415" t="str">
            <v>61507-1010</v>
          </cell>
          <cell r="B2415" t="str">
            <v>Feature strip, stone masonry</v>
          </cell>
          <cell r="C2415" t="str">
            <v>m</v>
          </cell>
          <cell r="D2415" t="str">
            <v>FEATURE STRIP, STONE MASONRY</v>
          </cell>
          <cell r="E2415" t="str">
            <v>LNFT</v>
          </cell>
        </row>
        <row r="2416">
          <cell r="A2416" t="str">
            <v>61508-0100</v>
          </cell>
          <cell r="B2416" t="str">
            <v>Reset cobblestone pavers</v>
          </cell>
          <cell r="C2416" t="str">
            <v>m2</v>
          </cell>
          <cell r="D2416" t="str">
            <v>RESET COBBLESTONE PAVERS</v>
          </cell>
          <cell r="E2416" t="str">
            <v>SQYD</v>
          </cell>
        </row>
        <row r="2417">
          <cell r="A2417" t="str">
            <v>61508-0200</v>
          </cell>
          <cell r="B2417" t="str">
            <v>Reset brick sidewalk</v>
          </cell>
          <cell r="C2417" t="str">
            <v>m2</v>
          </cell>
          <cell r="D2417" t="str">
            <v>RESET BRICK SIDEWALK</v>
          </cell>
          <cell r="E2417" t="str">
            <v>SQYD</v>
          </cell>
        </row>
        <row r="2418">
          <cell r="A2418" t="str">
            <v>61509-0000</v>
          </cell>
          <cell r="B2418" t="str">
            <v>Detectable warning panels</v>
          </cell>
          <cell r="C2418" t="str">
            <v>m2</v>
          </cell>
          <cell r="D2418" t="str">
            <v>DETECTABLE WARNING PANELS</v>
          </cell>
          <cell r="E2418" t="str">
            <v>SQYD</v>
          </cell>
        </row>
        <row r="2419">
          <cell r="A2419" t="str">
            <v>61601-1000</v>
          </cell>
          <cell r="B2419" t="str">
            <v>Slope paving, concrete</v>
          </cell>
          <cell r="C2419" t="str">
            <v>m2</v>
          </cell>
          <cell r="D2419" t="str">
            <v>SLOPE PAVING, CONCRETE</v>
          </cell>
          <cell r="E2419" t="str">
            <v>SQYD</v>
          </cell>
        </row>
        <row r="2420">
          <cell r="A2420" t="str">
            <v>61601-2000</v>
          </cell>
          <cell r="B2420" t="str">
            <v>Slope paving, cellular concrete</v>
          </cell>
          <cell r="C2420" t="str">
            <v>m2</v>
          </cell>
          <cell r="D2420" t="str">
            <v>SLOPE PAVING, CELLULAR CONCRETE</v>
          </cell>
          <cell r="E2420" t="str">
            <v>SQYD</v>
          </cell>
        </row>
        <row r="2421">
          <cell r="A2421" t="str">
            <v>61601-3000</v>
          </cell>
          <cell r="B2421" t="str">
            <v>Slope paving, stone</v>
          </cell>
          <cell r="C2421" t="str">
            <v>m2</v>
          </cell>
          <cell r="D2421" t="str">
            <v>SLOPE PAVING, STONE</v>
          </cell>
          <cell r="E2421" t="str">
            <v>SQYD</v>
          </cell>
        </row>
        <row r="2422">
          <cell r="A2422" t="str">
            <v>61601-4000</v>
          </cell>
          <cell r="B2422" t="str">
            <v>Slope paving, brick</v>
          </cell>
          <cell r="C2422" t="str">
            <v>m2</v>
          </cell>
          <cell r="D2422" t="str">
            <v>SLOPE PAVING, BRICK</v>
          </cell>
          <cell r="E2422" t="str">
            <v>SQYD</v>
          </cell>
        </row>
        <row r="2423">
          <cell r="A2423" t="str">
            <v>61601-5000</v>
          </cell>
          <cell r="B2423" t="str">
            <v>Slope paving, masonry block</v>
          </cell>
          <cell r="C2423" t="str">
            <v>m2</v>
          </cell>
          <cell r="D2423" t="str">
            <v>SLOPE PAVING, MASONRY BLOCK</v>
          </cell>
          <cell r="E2423" t="str">
            <v>SQYD</v>
          </cell>
        </row>
        <row r="2424">
          <cell r="A2424" t="str">
            <v>61601-6000</v>
          </cell>
          <cell r="B2424" t="str">
            <v>Slope paving, rubble</v>
          </cell>
          <cell r="C2424" t="str">
            <v>m2</v>
          </cell>
          <cell r="D2424" t="str">
            <v>SLOPE PAVING, RUBBLE</v>
          </cell>
          <cell r="E2424" t="str">
            <v>SQYD</v>
          </cell>
        </row>
        <row r="2425">
          <cell r="A2425" t="str">
            <v>61701-0050</v>
          </cell>
          <cell r="B2425" t="str">
            <v>Guardrail system G1, type 1, class A, steel posts</v>
          </cell>
          <cell r="C2425" t="str">
            <v>m</v>
          </cell>
          <cell r="D2425" t="str">
            <v>GUARDRAIL SYSTEM G1, TYPE 1, CLASS A, STEEL POSTS</v>
          </cell>
          <cell r="E2425" t="str">
            <v>LNFT</v>
          </cell>
        </row>
        <row r="2426">
          <cell r="A2426" t="str">
            <v>61701-0150</v>
          </cell>
          <cell r="B2426" t="str">
            <v>Guardrail system G2, type 1, class A steel posts</v>
          </cell>
          <cell r="C2426" t="str">
            <v>m</v>
          </cell>
          <cell r="D2426" t="str">
            <v>GUARDRAIL SYSTEM G2, TYPE 1, CLASS A STEEL POSTS</v>
          </cell>
          <cell r="E2426" t="str">
            <v>LNFT</v>
          </cell>
        </row>
        <row r="2427">
          <cell r="A2427" t="str">
            <v>61701-0250</v>
          </cell>
          <cell r="B2427" t="str">
            <v>Guardrail system G2, type 2, class A steel posts</v>
          </cell>
          <cell r="C2427" t="str">
            <v>m</v>
          </cell>
          <cell r="D2427" t="str">
            <v>GUARDRAIL SYSTEM G2, TYPE 2, CLASS A STEEL POSTS</v>
          </cell>
          <cell r="E2427" t="str">
            <v>LNFT</v>
          </cell>
        </row>
        <row r="2428">
          <cell r="A2428" t="str">
            <v>61701-0400</v>
          </cell>
          <cell r="B2428" t="str">
            <v>Guardrail system G2, type 2, class B steel posts</v>
          </cell>
          <cell r="C2428" t="str">
            <v>m</v>
          </cell>
          <cell r="D2428" t="str">
            <v>GUARDRAIL SYSTEM G2, TYPE 2, CLASS B STEEL POSTS</v>
          </cell>
          <cell r="E2428" t="str">
            <v>LNFT</v>
          </cell>
        </row>
        <row r="2429">
          <cell r="A2429" t="str">
            <v>61701-0550</v>
          </cell>
          <cell r="B2429" t="str">
            <v>Guardrail system G2, type 3, class A steel posts</v>
          </cell>
          <cell r="C2429" t="str">
            <v>m</v>
          </cell>
          <cell r="D2429" t="str">
            <v>GUARDRAIL SYSTEM G2, TYPE 3, CLASS A STEEL POSTS</v>
          </cell>
          <cell r="E2429" t="str">
            <v>LNFT</v>
          </cell>
        </row>
        <row r="2430">
          <cell r="A2430" t="str">
            <v>61701-0700</v>
          </cell>
          <cell r="B2430" t="str">
            <v>Guardrail system G2, type 3, class B steel posts</v>
          </cell>
          <cell r="C2430" t="str">
            <v>m</v>
          </cell>
          <cell r="D2430" t="str">
            <v>GUARDRAIL SYSTEM G2, TYPE 3, CLASS B STEEL POSTS</v>
          </cell>
          <cell r="E2430" t="str">
            <v>LNFT</v>
          </cell>
        </row>
        <row r="2431">
          <cell r="A2431" t="str">
            <v>61701-0850</v>
          </cell>
          <cell r="B2431" t="str">
            <v>Guardrail system G2, type 4, class A steel posts</v>
          </cell>
          <cell r="C2431" t="str">
            <v>m</v>
          </cell>
          <cell r="D2431" t="str">
            <v>GUARDRAIL SYSTEM G2, TYPE 4, CLASS A STEEL POSTS</v>
          </cell>
          <cell r="E2431" t="str">
            <v>LNFT</v>
          </cell>
        </row>
        <row r="2432">
          <cell r="A2432" t="str">
            <v>61701-1000</v>
          </cell>
          <cell r="B2432" t="str">
            <v>Guardrail system G2, type 4, class B steel posts</v>
          </cell>
          <cell r="C2432" t="str">
            <v>m</v>
          </cell>
          <cell r="D2432" t="str">
            <v>GUARDRAIL SYSTEM G2, TYPE 4, CLASS B STEEL POSTS</v>
          </cell>
          <cell r="E2432" t="str">
            <v>LNFT</v>
          </cell>
        </row>
        <row r="2433">
          <cell r="A2433" t="str">
            <v>61701-1150</v>
          </cell>
          <cell r="B2433" t="str">
            <v>Guardrail system G3</v>
          </cell>
          <cell r="C2433" t="str">
            <v>m</v>
          </cell>
          <cell r="D2433" t="str">
            <v>GUARDRAIL SYSTEM G3</v>
          </cell>
          <cell r="E2433" t="str">
            <v>LNFT</v>
          </cell>
        </row>
        <row r="2434">
          <cell r="A2434" t="str">
            <v>61701-1200</v>
          </cell>
          <cell r="B2434" t="str">
            <v>Guardrail system G4, type 2, class A steel posts</v>
          </cell>
          <cell r="C2434" t="str">
            <v>m</v>
          </cell>
          <cell r="D2434" t="str">
            <v>GUARDRAIL SYSTEM G4, TYPE 2, CLASS A STEEL POSTS</v>
          </cell>
          <cell r="E2434" t="str">
            <v>LNFT</v>
          </cell>
        </row>
        <row r="2435">
          <cell r="A2435" t="str">
            <v>61701-1250</v>
          </cell>
          <cell r="B2435" t="str">
            <v>Guardrail system G4, type 2, class A wood posts</v>
          </cell>
          <cell r="C2435" t="str">
            <v>m</v>
          </cell>
          <cell r="D2435" t="str">
            <v>GUARDRAIL SYSTEM G4, TYPE 2, CLASS A WOOD POSTS</v>
          </cell>
          <cell r="E2435" t="str">
            <v>LNFT</v>
          </cell>
        </row>
        <row r="2436">
          <cell r="A2436" t="str">
            <v>61701-1300</v>
          </cell>
          <cell r="B2436" t="str">
            <v>Guardrail system G4, type 2, class A steel or wood posts</v>
          </cell>
          <cell r="C2436" t="str">
            <v>m</v>
          </cell>
          <cell r="D2436" t="str">
            <v>GUARDRAIL SYSTEM G4, TYPE 2, CLASS A STEEL OR WOOD POSTS</v>
          </cell>
          <cell r="E2436" t="str">
            <v>LNFT</v>
          </cell>
        </row>
        <row r="2437">
          <cell r="A2437" t="str">
            <v>61701-1350</v>
          </cell>
          <cell r="B2437" t="str">
            <v>Guardrail system G4, type 2, class B steel posts</v>
          </cell>
          <cell r="C2437" t="str">
            <v>m</v>
          </cell>
          <cell r="D2437" t="str">
            <v>GUARDRAIL SYSTEM G4, TYPE 2, CLASS B STEEL POSTS</v>
          </cell>
          <cell r="E2437" t="str">
            <v>LNFT</v>
          </cell>
        </row>
        <row r="2438">
          <cell r="A2438" t="str">
            <v>61701-1400</v>
          </cell>
          <cell r="B2438" t="str">
            <v>Guardrail system G4, type 2, class B wood posts</v>
          </cell>
          <cell r="C2438" t="str">
            <v>m</v>
          </cell>
          <cell r="D2438" t="str">
            <v>GUARDRAIL SYSTEM G4, TYPE 2, CLASS B WOOD POSTS</v>
          </cell>
          <cell r="E2438" t="str">
            <v>LNFT</v>
          </cell>
        </row>
        <row r="2439">
          <cell r="A2439" t="str">
            <v>61701-1450</v>
          </cell>
          <cell r="B2439" t="str">
            <v>Guardrail system G4, type 2, class B steel or wood posts</v>
          </cell>
          <cell r="C2439" t="str">
            <v>m</v>
          </cell>
          <cell r="D2439" t="str">
            <v>GUARDRAIL SYSTEM G4, TYPE 2, CLASS B STEEL OR WOOD POSTS</v>
          </cell>
          <cell r="E2439" t="str">
            <v>LNFT</v>
          </cell>
        </row>
        <row r="2440">
          <cell r="A2440" t="str">
            <v>61701-1500</v>
          </cell>
          <cell r="B2440" t="str">
            <v>Guardrail system G4, type 3, class A steel posts</v>
          </cell>
          <cell r="C2440" t="str">
            <v>m</v>
          </cell>
          <cell r="D2440" t="str">
            <v>GUARDRAIL SYSTEM G4, TYPE 3, CLASS A STEEL POSTS</v>
          </cell>
          <cell r="E2440" t="str">
            <v>LNFT</v>
          </cell>
        </row>
        <row r="2441">
          <cell r="A2441" t="str">
            <v>61701-1550</v>
          </cell>
          <cell r="B2441" t="str">
            <v>Guardrail system G4, type 3, class A wood posts</v>
          </cell>
          <cell r="C2441" t="str">
            <v>m</v>
          </cell>
          <cell r="D2441" t="str">
            <v>GUARDRAIL SYSTEM G4, TYPE 3, CLASS A WOOD POSTS</v>
          </cell>
          <cell r="E2441" t="str">
            <v>LNFT</v>
          </cell>
        </row>
        <row r="2442">
          <cell r="A2442" t="str">
            <v>61701-1600</v>
          </cell>
          <cell r="B2442" t="str">
            <v>Guardrail system G4, type 3, class A steel or wood posts</v>
          </cell>
          <cell r="C2442" t="str">
            <v>m</v>
          </cell>
          <cell r="D2442" t="str">
            <v>GUARDRAIL SYSTEM G4, TYPE 3, CLASS A STEEL OR WOOD POSTS</v>
          </cell>
          <cell r="E2442" t="str">
            <v>LNFT</v>
          </cell>
        </row>
        <row r="2443">
          <cell r="A2443" t="str">
            <v>61701-1650</v>
          </cell>
          <cell r="B2443" t="str">
            <v>Guardrail system G4, type 3, class B steel posts</v>
          </cell>
          <cell r="C2443" t="str">
            <v>m</v>
          </cell>
          <cell r="D2443" t="str">
            <v>GUARDRAIL SYSTEM G4, TYPE 3, CLASS B STEEL POSTS</v>
          </cell>
          <cell r="E2443" t="str">
            <v>LNFT</v>
          </cell>
        </row>
        <row r="2444">
          <cell r="A2444" t="str">
            <v>61701-1700</v>
          </cell>
          <cell r="B2444" t="str">
            <v>Guardrail system G4, type 3, class B wood posts</v>
          </cell>
          <cell r="C2444" t="str">
            <v>m</v>
          </cell>
          <cell r="D2444" t="str">
            <v>GUARDRAIL SYSTEM G4, TYPE 3, CLASS B WOOD POSTS</v>
          </cell>
          <cell r="E2444" t="str">
            <v>LNFT</v>
          </cell>
        </row>
        <row r="2445">
          <cell r="A2445" t="str">
            <v>61701-1750</v>
          </cell>
          <cell r="B2445" t="str">
            <v>Guardrail system G4, type 3, class B steel or wood posts</v>
          </cell>
          <cell r="C2445" t="str">
            <v>m</v>
          </cell>
          <cell r="D2445" t="str">
            <v>GUARDRAIL SYSTEM G4, TYPE 3, CLASS B STEEL OR WOOD POSTS</v>
          </cell>
          <cell r="E2445" t="str">
            <v>LNFT</v>
          </cell>
        </row>
        <row r="2446">
          <cell r="A2446" t="str">
            <v>61701-1800</v>
          </cell>
          <cell r="B2446" t="str">
            <v>Guardrail system G4, type 4, class A steel posts</v>
          </cell>
          <cell r="C2446" t="str">
            <v>m</v>
          </cell>
          <cell r="D2446" t="str">
            <v>GUARDRAIL SYSTEM G4, TYPE 4, CLASS A STEEL POSTS</v>
          </cell>
          <cell r="E2446" t="str">
            <v>LNFT</v>
          </cell>
        </row>
        <row r="2447">
          <cell r="A2447" t="str">
            <v>61701-1850</v>
          </cell>
          <cell r="B2447" t="str">
            <v>Guardrail system G4, type 4, class A wood posts</v>
          </cell>
          <cell r="C2447" t="str">
            <v>m</v>
          </cell>
          <cell r="D2447" t="str">
            <v>GUARDRAIL SYSTEM G4, TYPE 4, CLASS A WOOD POSTS</v>
          </cell>
          <cell r="E2447" t="str">
            <v>LNFT</v>
          </cell>
        </row>
        <row r="2448">
          <cell r="A2448" t="str">
            <v>61701-1900</v>
          </cell>
          <cell r="B2448" t="str">
            <v>Guardrail system G4, type 4, class A steel or wood posts</v>
          </cell>
          <cell r="C2448" t="str">
            <v>m</v>
          </cell>
          <cell r="D2448" t="str">
            <v>GUARDRAIL SYSTEM G4, TYPE 4, CLASS A STEEL OR WOOD POSTS</v>
          </cell>
          <cell r="E2448" t="str">
            <v>LNFT</v>
          </cell>
        </row>
        <row r="2449">
          <cell r="A2449" t="str">
            <v>61701-1950</v>
          </cell>
          <cell r="B2449" t="str">
            <v>Guardrail system G4, type 4, class B steel posts</v>
          </cell>
          <cell r="C2449" t="str">
            <v>m</v>
          </cell>
          <cell r="D2449" t="str">
            <v>GUARDRAIL SYSTEM G4, TYPE 4, CLASS B STEEL POSTS</v>
          </cell>
          <cell r="E2449" t="str">
            <v>LNFT</v>
          </cell>
        </row>
        <row r="2450">
          <cell r="A2450" t="str">
            <v>61701-2000</v>
          </cell>
          <cell r="B2450" t="str">
            <v>Guardrail system G4, type 4, class B wood posts</v>
          </cell>
          <cell r="C2450" t="str">
            <v>m</v>
          </cell>
          <cell r="D2450" t="str">
            <v>GUARDRAIL SYSTEM G4, TYPE 4, CLASS B WOOD POSTS</v>
          </cell>
          <cell r="E2450" t="str">
            <v>LNFT</v>
          </cell>
        </row>
        <row r="2451">
          <cell r="A2451" t="str">
            <v>61701-2050</v>
          </cell>
          <cell r="B2451" t="str">
            <v>Guardrail system G4, type 4, class B steel or wood posts</v>
          </cell>
          <cell r="C2451" t="str">
            <v>m</v>
          </cell>
          <cell r="D2451" t="str">
            <v>GUARDRAIL SYSTEM G4, TYPE 4, CLASS B STEEL OR WOOD POSTS</v>
          </cell>
          <cell r="E2451" t="str">
            <v>LNFT</v>
          </cell>
        </row>
        <row r="2452">
          <cell r="A2452" t="str">
            <v>61701-2100</v>
          </cell>
          <cell r="B2452" t="str">
            <v>Guardrail system G9, type 2, class A steel posts</v>
          </cell>
          <cell r="C2452" t="str">
            <v>m</v>
          </cell>
          <cell r="D2452" t="str">
            <v>GUARDRAIL SYSTEM G9, TYPE 2, CLASS A STEEL POSTS</v>
          </cell>
          <cell r="E2452" t="str">
            <v>LNFT</v>
          </cell>
        </row>
        <row r="2453">
          <cell r="A2453" t="str">
            <v>61701-2150</v>
          </cell>
          <cell r="B2453" t="str">
            <v>Guardrail system G9, type 2, class A wood posts</v>
          </cell>
          <cell r="C2453" t="str">
            <v>m</v>
          </cell>
          <cell r="D2453" t="str">
            <v>GUARDRAIL SYSTEM G9, TYPE 2, CLASS A WOOD POSTS</v>
          </cell>
          <cell r="E2453" t="str">
            <v>LNFT</v>
          </cell>
        </row>
        <row r="2454">
          <cell r="A2454" t="str">
            <v>61701-2200</v>
          </cell>
          <cell r="B2454" t="str">
            <v>Guardrail system G9, type 2, class A steel or wood posts</v>
          </cell>
          <cell r="C2454" t="str">
            <v>m</v>
          </cell>
          <cell r="D2454" t="str">
            <v>GUARDRAIL SYSTEM G9, TYPE 2, CLASS A STEEL OR WOOD POSTS</v>
          </cell>
          <cell r="E2454" t="str">
            <v>LNFT</v>
          </cell>
        </row>
        <row r="2455">
          <cell r="A2455" t="str">
            <v>61701-2250</v>
          </cell>
          <cell r="B2455" t="str">
            <v>Guardrail system G9, type 2, class B steel posts</v>
          </cell>
          <cell r="C2455" t="str">
            <v>m</v>
          </cell>
          <cell r="D2455" t="str">
            <v>GUARDRAIL SYSTEM G9, TYPE 2, CLASS B STEEL POSTS</v>
          </cell>
          <cell r="E2455" t="str">
            <v>LNFT</v>
          </cell>
        </row>
        <row r="2456">
          <cell r="A2456" t="str">
            <v>61701-2300</v>
          </cell>
          <cell r="B2456" t="str">
            <v>Guardrail system G9, type 2, class B wood posts</v>
          </cell>
          <cell r="C2456" t="str">
            <v>m</v>
          </cell>
          <cell r="D2456" t="str">
            <v>GUARDRAIL SYSTEM G9, TYPE 2, CLASS B WOOD POSTS</v>
          </cell>
          <cell r="E2456" t="str">
            <v>LNFT</v>
          </cell>
        </row>
        <row r="2457">
          <cell r="A2457" t="str">
            <v>61701-2350</v>
          </cell>
          <cell r="B2457" t="str">
            <v>Guardrail system G9, type 2, class B steel or wood posts</v>
          </cell>
          <cell r="C2457" t="str">
            <v>m</v>
          </cell>
          <cell r="D2457" t="str">
            <v>GUARDRAIL SYSTEM G9, TYPE 2, CLASS B STEEL OR WOOD POSTS</v>
          </cell>
          <cell r="E2457" t="str">
            <v>LNFT</v>
          </cell>
        </row>
        <row r="2458">
          <cell r="A2458" t="str">
            <v>61701-2400</v>
          </cell>
          <cell r="B2458" t="str">
            <v>Guardrail system G9, type 3, class A steel posts</v>
          </cell>
          <cell r="C2458" t="str">
            <v>m</v>
          </cell>
          <cell r="D2458" t="str">
            <v>GUARDRAIL SYSTEM G9, TYPE 3, CLASS A STEEL POSTS</v>
          </cell>
          <cell r="E2458" t="str">
            <v>LNFT</v>
          </cell>
        </row>
        <row r="2459">
          <cell r="A2459" t="str">
            <v>61701-2450</v>
          </cell>
          <cell r="B2459" t="str">
            <v>Guardrail system G9, type 3, class A wood posts</v>
          </cell>
          <cell r="C2459" t="str">
            <v>m</v>
          </cell>
          <cell r="D2459" t="str">
            <v>GUARDRAIL SYSTEM G9, TYPE 3, CLASS A WOOD POSTS</v>
          </cell>
          <cell r="E2459" t="str">
            <v>LNFT</v>
          </cell>
        </row>
        <row r="2460">
          <cell r="A2460" t="str">
            <v>61701-2500</v>
          </cell>
          <cell r="B2460" t="str">
            <v>Guardrail system G9, type 3, class A steel or wood posts</v>
          </cell>
          <cell r="C2460" t="str">
            <v>m</v>
          </cell>
          <cell r="D2460" t="str">
            <v>GUARDRAIL SYSTEM G9, TYPE 3, CLASS A STEEL OR WOOD POSTS</v>
          </cell>
          <cell r="E2460" t="str">
            <v>LNFT</v>
          </cell>
        </row>
        <row r="2461">
          <cell r="A2461" t="str">
            <v>61701-2550</v>
          </cell>
          <cell r="B2461" t="str">
            <v>Guardrail system G9, type 3, class B steel posts</v>
          </cell>
          <cell r="C2461" t="str">
            <v>m</v>
          </cell>
          <cell r="D2461" t="str">
            <v>GUARDRAIL SYSTEM G9, TYPE 3, CLASS B STEEL POSTS</v>
          </cell>
          <cell r="E2461" t="str">
            <v>LNFT</v>
          </cell>
        </row>
        <row r="2462">
          <cell r="A2462" t="str">
            <v>61701-2600</v>
          </cell>
          <cell r="B2462" t="str">
            <v>Guardrail system G9, type 3, class B wood posts</v>
          </cell>
          <cell r="C2462" t="str">
            <v>m</v>
          </cell>
          <cell r="D2462" t="str">
            <v>GUARDRAIL SYSTEM G9, TYPE 3, CLASS B WOOD POSTS</v>
          </cell>
          <cell r="E2462" t="str">
            <v>LNFT</v>
          </cell>
        </row>
        <row r="2463">
          <cell r="A2463" t="str">
            <v>61701-2650</v>
          </cell>
          <cell r="B2463" t="str">
            <v>Guardrail system G9, type 3, class B steel or wood posts</v>
          </cell>
          <cell r="C2463" t="str">
            <v>m</v>
          </cell>
          <cell r="D2463" t="str">
            <v>GUARDRAIL SYSTEM G9, TYPE 3, CLASS B STEEL OR WOOD POSTS</v>
          </cell>
          <cell r="E2463" t="str">
            <v>LNFT</v>
          </cell>
        </row>
        <row r="2464">
          <cell r="A2464" t="str">
            <v>61701-2700</v>
          </cell>
          <cell r="B2464" t="str">
            <v>Guardrail system G9, type 4, class A steel posts</v>
          </cell>
          <cell r="C2464" t="str">
            <v>m</v>
          </cell>
          <cell r="D2464" t="str">
            <v>GUARDRAIL SYSTEM G9, TYPE 4, CLASS A STEEL POSTS</v>
          </cell>
          <cell r="E2464" t="str">
            <v>LNFT</v>
          </cell>
        </row>
        <row r="2465">
          <cell r="A2465" t="str">
            <v>61701-2750</v>
          </cell>
          <cell r="B2465" t="str">
            <v>Guardrail system G9, type 4, class A wood posts</v>
          </cell>
          <cell r="C2465" t="str">
            <v>m</v>
          </cell>
          <cell r="D2465" t="str">
            <v>GUARDRAIL SYSTEM G9, TYPE 4, CLASS A WOOD POSTS</v>
          </cell>
          <cell r="E2465" t="str">
            <v>LNFT</v>
          </cell>
        </row>
        <row r="2466">
          <cell r="A2466" t="str">
            <v>61701-2800</v>
          </cell>
          <cell r="B2466" t="str">
            <v>Guardrail system G9, type 4, class A steel or wood posts</v>
          </cell>
          <cell r="C2466" t="str">
            <v>m</v>
          </cell>
          <cell r="D2466" t="str">
            <v>GUARDRAIL SYSTEM G9, TYPE 4, CLASS A STEEL OR WOOD POSTS</v>
          </cell>
          <cell r="E2466" t="str">
            <v>LNFT</v>
          </cell>
        </row>
        <row r="2467">
          <cell r="A2467" t="str">
            <v>61701-2850</v>
          </cell>
          <cell r="B2467" t="str">
            <v>Guardrail system G9, type 4, class B steel posts</v>
          </cell>
          <cell r="C2467" t="str">
            <v>m</v>
          </cell>
          <cell r="D2467" t="str">
            <v>GUARDRAIL SYSTEM G9, TYPE 4, CLASS B STEEL POSTS</v>
          </cell>
          <cell r="E2467" t="str">
            <v>LNFT</v>
          </cell>
        </row>
        <row r="2468">
          <cell r="A2468" t="str">
            <v>61701-2900</v>
          </cell>
          <cell r="B2468" t="str">
            <v>Guardrail system G9, type 4, class B wood posts</v>
          </cell>
          <cell r="C2468" t="str">
            <v>m</v>
          </cell>
          <cell r="D2468" t="str">
            <v>GUARDRAIL SYSTEM G9, TYPE 4, CLASS B WOOD POSTS</v>
          </cell>
          <cell r="E2468" t="str">
            <v>LNFT</v>
          </cell>
        </row>
        <row r="2469">
          <cell r="A2469" t="str">
            <v>61701-2950</v>
          </cell>
          <cell r="B2469" t="str">
            <v>Guardrail system G9, type 4, class B steel or wood posts</v>
          </cell>
          <cell r="C2469" t="str">
            <v>m</v>
          </cell>
          <cell r="D2469" t="str">
            <v>GUARDRAIL SYSTEM G9, TYPE 4, CLASS B STEEL OR WOOD POSTS</v>
          </cell>
          <cell r="E2469" t="str">
            <v>LNFT</v>
          </cell>
        </row>
        <row r="2470">
          <cell r="A2470" t="str">
            <v>61701-3000</v>
          </cell>
          <cell r="B2470" t="str">
            <v>Guardrail system MB4, type 2, class A steel posts</v>
          </cell>
          <cell r="C2470" t="str">
            <v>m</v>
          </cell>
          <cell r="D2470" t="str">
            <v>GUARDRAIL SYSTEM MB4, TYPE 2, CLASS A STEEL POSTS</v>
          </cell>
          <cell r="E2470" t="str">
            <v>LNFT</v>
          </cell>
        </row>
        <row r="2471">
          <cell r="A2471" t="str">
            <v>61701-3050</v>
          </cell>
          <cell r="B2471" t="str">
            <v>Guardrail system MB4, type 2, class A wood posts</v>
          </cell>
          <cell r="C2471" t="str">
            <v>m</v>
          </cell>
          <cell r="D2471" t="str">
            <v>GUARDRAIL SYSTEM MB4, TYPE 2, CLASS A WOOD POSTS</v>
          </cell>
          <cell r="E2471" t="str">
            <v>LNFT</v>
          </cell>
        </row>
        <row r="2472">
          <cell r="A2472" t="str">
            <v>61701-3100</v>
          </cell>
          <cell r="B2472" t="str">
            <v>Guardrail system MB4, type 2, class A steel or wood posts</v>
          </cell>
          <cell r="C2472" t="str">
            <v>m</v>
          </cell>
          <cell r="D2472" t="str">
            <v>GUARDRAIL SYSTEM MB4, TYPE 2, CLASS A STEEL OR WOOD POSTS</v>
          </cell>
          <cell r="E2472" t="str">
            <v>LNFT</v>
          </cell>
        </row>
        <row r="2473">
          <cell r="A2473" t="str">
            <v>61701-3150</v>
          </cell>
          <cell r="B2473" t="str">
            <v>Guardrail system MB4, type 2, class B steel posts</v>
          </cell>
          <cell r="C2473" t="str">
            <v>m</v>
          </cell>
          <cell r="D2473" t="str">
            <v>GUARDRAIL SYSTEM MB4, TYPE 2, CLASS B STEEL POSTS</v>
          </cell>
          <cell r="E2473" t="str">
            <v>LNFT</v>
          </cell>
        </row>
        <row r="2474">
          <cell r="A2474" t="str">
            <v>61701-3200</v>
          </cell>
          <cell r="B2474" t="str">
            <v>Guardrail system MB4, type 2, class B wood posts</v>
          </cell>
          <cell r="C2474" t="str">
            <v>m</v>
          </cell>
          <cell r="D2474" t="str">
            <v>GUARDRAIL SYSTEM MB4, TYPE 2, CLASS B WOOD POSTS</v>
          </cell>
          <cell r="E2474" t="str">
            <v>LNFT</v>
          </cell>
        </row>
        <row r="2475">
          <cell r="A2475" t="str">
            <v>61701-3250</v>
          </cell>
          <cell r="B2475" t="str">
            <v>Guardrail system MB4, type 2, class B steel or wood posts</v>
          </cell>
          <cell r="C2475" t="str">
            <v>m</v>
          </cell>
          <cell r="D2475" t="str">
            <v>GUARDRAIL SYSTEM MB4, TYPE 2, CLASS B STEEL OR WOOD POSTS</v>
          </cell>
          <cell r="E2475" t="str">
            <v>LNFT</v>
          </cell>
        </row>
        <row r="2476">
          <cell r="A2476" t="str">
            <v>61701-3300</v>
          </cell>
          <cell r="B2476" t="str">
            <v>Guardrail system MB4, type 3, class A steel posts</v>
          </cell>
          <cell r="C2476" t="str">
            <v>m</v>
          </cell>
          <cell r="D2476" t="str">
            <v>GUARDRAIL SYSTEM MB4, TYPE 3, CLASS A STEEL POSTS</v>
          </cell>
          <cell r="E2476" t="str">
            <v>LNFT</v>
          </cell>
        </row>
        <row r="2477">
          <cell r="A2477" t="str">
            <v>61701-3350</v>
          </cell>
          <cell r="B2477" t="str">
            <v>Guardrail system MB4, type 3, class A wood posts</v>
          </cell>
          <cell r="C2477" t="str">
            <v>m</v>
          </cell>
          <cell r="D2477" t="str">
            <v>GUARDRAIL SYSTEM MB4, TYPE 3, CLASS A WOOD POSTS</v>
          </cell>
          <cell r="E2477" t="str">
            <v>LNFT</v>
          </cell>
        </row>
        <row r="2478">
          <cell r="A2478" t="str">
            <v>61701-3400</v>
          </cell>
          <cell r="B2478" t="str">
            <v>Guardrail system MB4, type 3, class A steel or wood posts</v>
          </cell>
          <cell r="C2478" t="str">
            <v>m</v>
          </cell>
          <cell r="D2478" t="str">
            <v>GUARDRAIL SYSTEM MB4, TYPE 3, CLASS A STEEL OR WOOD POSTS</v>
          </cell>
          <cell r="E2478" t="str">
            <v>LNFT</v>
          </cell>
        </row>
        <row r="2479">
          <cell r="A2479" t="str">
            <v>61701-3450</v>
          </cell>
          <cell r="B2479" t="str">
            <v>Guardrail system MB4, type 3, class B steel posts</v>
          </cell>
          <cell r="C2479" t="str">
            <v>m</v>
          </cell>
          <cell r="D2479" t="str">
            <v>GUARDRAIL SYSTEM MB4, TYPE 3, CLASS B STEEL POSTS</v>
          </cell>
          <cell r="E2479" t="str">
            <v>LNFT</v>
          </cell>
        </row>
        <row r="2480">
          <cell r="A2480" t="str">
            <v>61701-3500</v>
          </cell>
          <cell r="B2480" t="str">
            <v>Guardrail system MB4, type 3, class B wood posts</v>
          </cell>
          <cell r="C2480" t="str">
            <v>m</v>
          </cell>
          <cell r="D2480" t="str">
            <v>GUARDRAIL SYSTEM MB4, TYPE 3, CLASS B WOOD POSTS</v>
          </cell>
          <cell r="E2480" t="str">
            <v>LNFT</v>
          </cell>
        </row>
        <row r="2481">
          <cell r="A2481" t="str">
            <v>61701-3550</v>
          </cell>
          <cell r="B2481" t="str">
            <v>Guardrail system MB4, type 3, class B steel or wood posts</v>
          </cell>
          <cell r="C2481" t="str">
            <v>m</v>
          </cell>
          <cell r="D2481" t="str">
            <v>GUARDRAIL SYSTEM MB4, TYPE 3, CLASS B STEEL OR WOOD POSTS</v>
          </cell>
          <cell r="E2481" t="str">
            <v>LNFT</v>
          </cell>
        </row>
        <row r="2482">
          <cell r="A2482" t="str">
            <v>61701-3600</v>
          </cell>
          <cell r="B2482" t="str">
            <v>Guardrail system MB4, type 4, class A steel posts</v>
          </cell>
          <cell r="C2482" t="str">
            <v>m</v>
          </cell>
          <cell r="D2482" t="str">
            <v>GUARDRAIL SYSTEM MB4, TYPE 4, CLASS A STEEL POSTS</v>
          </cell>
          <cell r="E2482" t="str">
            <v>LNFT</v>
          </cell>
        </row>
        <row r="2483">
          <cell r="A2483" t="str">
            <v>61701-3650</v>
          </cell>
          <cell r="B2483" t="str">
            <v>Guardrail system MB4, type 4, class A wood posts</v>
          </cell>
          <cell r="C2483" t="str">
            <v>m</v>
          </cell>
          <cell r="D2483" t="str">
            <v>GUARDRAIL SYSTEM MB4, TYPE 4, CLASS A WOOD POSTS</v>
          </cell>
          <cell r="E2483" t="str">
            <v>LNFT</v>
          </cell>
        </row>
        <row r="2484">
          <cell r="A2484" t="str">
            <v>61701-3700</v>
          </cell>
          <cell r="B2484" t="str">
            <v>Guardrail system MB4, type 4, class A steel or wood posts</v>
          </cell>
          <cell r="C2484" t="str">
            <v>m</v>
          </cell>
          <cell r="D2484" t="str">
            <v>GUARDRAIL SYSTEM MB4, TYPE 4, CLASS A STEEL OR WOOD POSTS</v>
          </cell>
          <cell r="E2484" t="str">
            <v>LNFT</v>
          </cell>
        </row>
        <row r="2485">
          <cell r="A2485" t="str">
            <v>61701-3750</v>
          </cell>
          <cell r="B2485" t="str">
            <v>Guardrail system MB4, type 4, class B steel posts</v>
          </cell>
          <cell r="C2485" t="str">
            <v>m</v>
          </cell>
          <cell r="D2485" t="str">
            <v>GUARDRAIL SYSTEM MB4, TYPE 4, CLASS B STEEL POSTS</v>
          </cell>
          <cell r="E2485" t="str">
            <v>LNFT</v>
          </cell>
        </row>
        <row r="2486">
          <cell r="A2486" t="str">
            <v>61701-3800</v>
          </cell>
          <cell r="B2486" t="str">
            <v>Guardrail system MB4, type 4, class B wood posts</v>
          </cell>
          <cell r="C2486" t="str">
            <v>m</v>
          </cell>
          <cell r="D2486" t="str">
            <v>GUARDRAIL SYSTEM MB4, TYPE 4, CLASS B WOOD POSTS</v>
          </cell>
          <cell r="E2486" t="str">
            <v>LNFT</v>
          </cell>
        </row>
        <row r="2487">
          <cell r="A2487" t="str">
            <v>61701-3850</v>
          </cell>
          <cell r="B2487" t="str">
            <v>Guardrail system MB4, type 4, class B steel or wood posts</v>
          </cell>
          <cell r="C2487" t="str">
            <v>m</v>
          </cell>
          <cell r="D2487" t="str">
            <v>GUARDRAIL SYSTEM MB4, TYPE 4, CLASS B STEEL OR WOOD POSTS</v>
          </cell>
          <cell r="E2487" t="str">
            <v>LNFT</v>
          </cell>
        </row>
        <row r="2488">
          <cell r="A2488" t="str">
            <v>61701-3900</v>
          </cell>
          <cell r="B2488" t="str">
            <v>Guardrail system SBTA</v>
          </cell>
          <cell r="C2488" t="str">
            <v>m</v>
          </cell>
          <cell r="D2488" t="str">
            <v>GUARDRAIL SYSTEM SBTA</v>
          </cell>
          <cell r="E2488" t="str">
            <v>LNFT</v>
          </cell>
        </row>
        <row r="2489">
          <cell r="A2489" t="str">
            <v>61701-3950</v>
          </cell>
          <cell r="B2489" t="str">
            <v>Guardrail system SBTA, Merritt Parkway Guiderail</v>
          </cell>
          <cell r="C2489" t="str">
            <v>m</v>
          </cell>
          <cell r="D2489" t="str">
            <v>GUARDRAIL SYSTEM SBTA, MERRITT PARKWAY GUIDERAIL</v>
          </cell>
          <cell r="E2489" t="str">
            <v>LNFT</v>
          </cell>
        </row>
        <row r="2490">
          <cell r="A2490" t="str">
            <v>61701-4000</v>
          </cell>
          <cell r="B2490" t="str">
            <v>Guardrail system SBTB</v>
          </cell>
          <cell r="C2490" t="str">
            <v>m</v>
          </cell>
          <cell r="D2490" t="str">
            <v>GUARDRAIL SYSTEM SBTB</v>
          </cell>
          <cell r="E2490" t="str">
            <v>LNFT</v>
          </cell>
        </row>
        <row r="2491">
          <cell r="A2491" t="str">
            <v>61701-4010</v>
          </cell>
          <cell r="B2491" t="str">
            <v>Guardrail system SBTB, Merritt Parkway Guiderail</v>
          </cell>
          <cell r="C2491" t="str">
            <v>m</v>
          </cell>
          <cell r="D2491" t="str">
            <v>GUARDRAIL SYSTEM SBTB, MERRITT PARKWAY GUIDERAIL</v>
          </cell>
          <cell r="E2491" t="str">
            <v>LNFT</v>
          </cell>
        </row>
        <row r="2492">
          <cell r="A2492" t="str">
            <v>61701-4020</v>
          </cell>
          <cell r="B2492" t="str">
            <v>Guardrail system SBTC</v>
          </cell>
          <cell r="C2492" t="str">
            <v>m</v>
          </cell>
          <cell r="D2492" t="str">
            <v>GUARDRAIL SYSTEM SBTC</v>
          </cell>
          <cell r="E2492" t="str">
            <v>LNFT</v>
          </cell>
        </row>
        <row r="2493">
          <cell r="A2493" t="str">
            <v>61701-4050</v>
          </cell>
          <cell r="B2493" t="str">
            <v>Guardrail system MBSBTB</v>
          </cell>
          <cell r="C2493" t="str">
            <v>m</v>
          </cell>
          <cell r="D2493" t="str">
            <v>GUARDRAIL SYSTEM MBSBTB</v>
          </cell>
          <cell r="E2493" t="str">
            <v>LNFT</v>
          </cell>
        </row>
        <row r="2494">
          <cell r="A2494" t="str">
            <v>61701-4100</v>
          </cell>
          <cell r="B2494" t="str">
            <v>Guardrail system CRG, type 2, class A</v>
          </cell>
          <cell r="C2494" t="str">
            <v>m</v>
          </cell>
          <cell r="D2494" t="str">
            <v>GUARDRAIL SYSTEM CRG, TYPE 2, CLASS A</v>
          </cell>
          <cell r="E2494" t="str">
            <v>LNFT</v>
          </cell>
        </row>
        <row r="2495">
          <cell r="A2495" t="str">
            <v>61701-4150</v>
          </cell>
          <cell r="B2495" t="str">
            <v>Guardrail system CRG, type 2, class B</v>
          </cell>
          <cell r="C2495" t="str">
            <v>m</v>
          </cell>
          <cell r="D2495" t="str">
            <v>GUARDRAIL SYSTEM CRG, TYPE 2, CLASS B</v>
          </cell>
          <cell r="E2495" t="str">
            <v>LNFT</v>
          </cell>
        </row>
        <row r="2496">
          <cell r="A2496" t="str">
            <v>61701-4200</v>
          </cell>
          <cell r="B2496" t="str">
            <v>Guardrail system CRG, type 3, class A</v>
          </cell>
          <cell r="C2496" t="str">
            <v>m</v>
          </cell>
          <cell r="D2496" t="str">
            <v>GUARDRAIL SYSTEM CRG, TYPE 3, CLASS A</v>
          </cell>
          <cell r="E2496" t="str">
            <v>LNFT</v>
          </cell>
        </row>
        <row r="2497">
          <cell r="A2497" t="str">
            <v>61701-4250</v>
          </cell>
          <cell r="B2497" t="str">
            <v>Guardrail system CRG, type 3, class B</v>
          </cell>
          <cell r="C2497" t="str">
            <v>m</v>
          </cell>
          <cell r="D2497" t="str">
            <v>GUARDRAIL SYSTEM CRG, TYPE 3, CLASS B</v>
          </cell>
          <cell r="E2497" t="str">
            <v>LNFT</v>
          </cell>
        </row>
        <row r="2498">
          <cell r="A2498" t="str">
            <v>61701-4300</v>
          </cell>
          <cell r="B2498" t="str">
            <v>Guardrail system CRG, type 4, class A</v>
          </cell>
          <cell r="C2498" t="str">
            <v>m</v>
          </cell>
          <cell r="D2498" t="str">
            <v>GUARDRAIL SYSTEM CRG, TYPE 4, CLASS A</v>
          </cell>
          <cell r="E2498" t="str">
            <v>LNFT</v>
          </cell>
        </row>
        <row r="2499">
          <cell r="A2499" t="str">
            <v>61701-4350</v>
          </cell>
          <cell r="B2499" t="str">
            <v>Guardrail system CRG, type 4, class B</v>
          </cell>
          <cell r="C2499" t="str">
            <v>m</v>
          </cell>
          <cell r="D2499" t="str">
            <v>GUARDRAIL SYSTEM CRG, TYPE 4, CLASS B</v>
          </cell>
          <cell r="E2499" t="str">
            <v>LNFT</v>
          </cell>
        </row>
        <row r="2500">
          <cell r="A2500" t="str">
            <v>61701-4400</v>
          </cell>
          <cell r="B2500" t="str">
            <v>Guardrail system SBLG</v>
          </cell>
          <cell r="C2500" t="str">
            <v>m</v>
          </cell>
          <cell r="D2500" t="str">
            <v>GUARDRAIL SYSTEM SBLG</v>
          </cell>
          <cell r="E2500" t="str">
            <v>LNFT</v>
          </cell>
        </row>
        <row r="2501">
          <cell r="A2501" t="str">
            <v>61701-4450</v>
          </cell>
          <cell r="B2501" t="str">
            <v>Guardrail system SBLG, removable rail</v>
          </cell>
          <cell r="C2501" t="str">
            <v>m</v>
          </cell>
          <cell r="D2501" t="str">
            <v>GUARDRAIL SYSTEM SBLG, REMOVABLE RAIL</v>
          </cell>
          <cell r="E2501" t="str">
            <v>LNFT</v>
          </cell>
        </row>
        <row r="2502">
          <cell r="A2502" t="str">
            <v>61701-4500</v>
          </cell>
          <cell r="B2502" t="str">
            <v>Guardrail system MGS, type 2, class A steel posts</v>
          </cell>
          <cell r="C2502" t="str">
            <v>m</v>
          </cell>
          <cell r="D2502" t="str">
            <v>GUARDRAIL SYSTEM MGS, TYPE 2, CLASS A STEEL POSTS</v>
          </cell>
          <cell r="E2502" t="str">
            <v>LNFT</v>
          </cell>
        </row>
        <row r="2503">
          <cell r="A2503" t="str">
            <v>61701-4550</v>
          </cell>
          <cell r="B2503" t="str">
            <v>Guardrail system MGS, type 2, class A wood posts</v>
          </cell>
          <cell r="C2503" t="str">
            <v>m</v>
          </cell>
          <cell r="D2503" t="str">
            <v>GUARDRAIL SYSTEM MGS, TYPE 2, CLASS A WOOD POSTS</v>
          </cell>
          <cell r="E2503" t="str">
            <v>LNFT</v>
          </cell>
        </row>
        <row r="2504">
          <cell r="A2504" t="str">
            <v>61701-4600</v>
          </cell>
          <cell r="B2504" t="str">
            <v>Guardrail system MGS, type 2, class A steel or wood posts</v>
          </cell>
          <cell r="C2504" t="str">
            <v>m</v>
          </cell>
          <cell r="D2504" t="str">
            <v>GUARDRAIL SYSTEM MGS, TYPE 2, CLASS A STEEL OR WOOD POSTS</v>
          </cell>
          <cell r="E2504" t="str">
            <v>LNFT</v>
          </cell>
        </row>
        <row r="2505">
          <cell r="A2505" t="str">
            <v>61701-4650</v>
          </cell>
          <cell r="B2505" t="str">
            <v>Guardrail system MGS, type 2, class B steel posts</v>
          </cell>
          <cell r="C2505" t="str">
            <v>m</v>
          </cell>
          <cell r="D2505" t="str">
            <v>GUARDRAIL SYSTEM MGS, TYPE 2, CLASS B STEEL POSTS</v>
          </cell>
          <cell r="E2505" t="str">
            <v>LNFT</v>
          </cell>
        </row>
        <row r="2506">
          <cell r="A2506" t="str">
            <v>61701-4700</v>
          </cell>
          <cell r="B2506" t="str">
            <v>Guardrail system MGS, type 2, class B wood posts</v>
          </cell>
          <cell r="C2506" t="str">
            <v>m</v>
          </cell>
          <cell r="D2506" t="str">
            <v>GUARDRAIL SYSTEM MGS, TYPE 2, CLASS B WOOD POSTS</v>
          </cell>
          <cell r="E2506" t="str">
            <v>LNFT</v>
          </cell>
        </row>
        <row r="2507">
          <cell r="A2507" t="str">
            <v>61701-4750</v>
          </cell>
          <cell r="B2507" t="str">
            <v>Guardrail system MGS, type 2, class B steel or wood posts</v>
          </cell>
          <cell r="C2507" t="str">
            <v>m</v>
          </cell>
          <cell r="D2507" t="str">
            <v>GUARDRAIL SYSTEM MGS, TYPE 2, CLASS B STEEL OR WOOD POSTS</v>
          </cell>
          <cell r="E2507" t="str">
            <v>LNFT</v>
          </cell>
        </row>
        <row r="2508">
          <cell r="A2508" t="str">
            <v>61701-4800</v>
          </cell>
          <cell r="B2508" t="str">
            <v>Guardrail system MGS, type 3, class A steel posts</v>
          </cell>
          <cell r="C2508" t="str">
            <v>m</v>
          </cell>
          <cell r="D2508" t="str">
            <v>GUARDRAIL SYSTEM MGS, TYPE 3, CLASS A STEEL POSTS</v>
          </cell>
          <cell r="E2508" t="str">
            <v>LNFT</v>
          </cell>
        </row>
        <row r="2509">
          <cell r="A2509" t="str">
            <v>61701-4850</v>
          </cell>
          <cell r="B2509" t="str">
            <v>Guardrail system MGS, type 3, class A wood posts</v>
          </cell>
          <cell r="C2509" t="str">
            <v>m</v>
          </cell>
          <cell r="D2509" t="str">
            <v>GUARDRAIL SYSTEM MGS, TYPE 3, CLASS A WOOD POSTS</v>
          </cell>
          <cell r="E2509" t="str">
            <v>LNFT</v>
          </cell>
        </row>
        <row r="2510">
          <cell r="A2510" t="str">
            <v>61701-4900</v>
          </cell>
          <cell r="B2510" t="str">
            <v>Guardrail system MGS, type 3, class A steel or wood posts</v>
          </cell>
          <cell r="C2510" t="str">
            <v>m</v>
          </cell>
          <cell r="D2510" t="str">
            <v>GUARDRAIL SYSTEM MGS, TYPE 3, CLASS A STEEL OR WOOD POSTS</v>
          </cell>
          <cell r="E2510" t="str">
            <v>LNFT</v>
          </cell>
        </row>
        <row r="2511">
          <cell r="A2511" t="str">
            <v>61701-4950</v>
          </cell>
          <cell r="B2511" t="str">
            <v>Guardrail system MGS, type 3, class B steel posts</v>
          </cell>
          <cell r="C2511" t="str">
            <v>m</v>
          </cell>
          <cell r="D2511" t="str">
            <v>GUARDRAIL SYSTEM MGS, TYPE 3, CLASS B STEEL POSTS</v>
          </cell>
          <cell r="E2511" t="str">
            <v>LNFT</v>
          </cell>
        </row>
        <row r="2512">
          <cell r="A2512" t="str">
            <v>61701-5000</v>
          </cell>
          <cell r="B2512" t="str">
            <v>Guardrail system MGS, type 3, class B wood posts</v>
          </cell>
          <cell r="C2512" t="str">
            <v>m</v>
          </cell>
          <cell r="D2512" t="str">
            <v>GUARDRAIL SYSTEM MGS, TYPE 3, CLASS B WOOD POSTS</v>
          </cell>
          <cell r="E2512" t="str">
            <v>LNFT</v>
          </cell>
        </row>
        <row r="2513">
          <cell r="A2513" t="str">
            <v>61701-5050</v>
          </cell>
          <cell r="B2513" t="str">
            <v>Guardrail system MGS, type 3, class B steel or wood posts</v>
          </cell>
          <cell r="C2513" t="str">
            <v>m</v>
          </cell>
          <cell r="D2513" t="str">
            <v>GUARDRAIL SYSTEM MGS, TYPE 3, CLASS B STEEL OR WOOD POSTS</v>
          </cell>
          <cell r="E2513" t="str">
            <v>LNFT</v>
          </cell>
        </row>
        <row r="2514">
          <cell r="A2514" t="str">
            <v>61701-5100</v>
          </cell>
          <cell r="B2514" t="str">
            <v>Guardrail system MGS, type 4, class B steel posts</v>
          </cell>
          <cell r="C2514" t="str">
            <v>m</v>
          </cell>
          <cell r="D2514" t="str">
            <v>GUARDRAIL SYSTEM MGS, TYPE 4, CLASS B STEEL POSTS</v>
          </cell>
          <cell r="E2514" t="str">
            <v>LNFT</v>
          </cell>
        </row>
        <row r="2515">
          <cell r="A2515" t="str">
            <v>61701-5150</v>
          </cell>
          <cell r="B2515" t="str">
            <v>Guardrail system MGS, type 4, class B wood posts</v>
          </cell>
          <cell r="C2515" t="str">
            <v>m</v>
          </cell>
          <cell r="D2515" t="str">
            <v>GUARDRAIL SYSTEM MGS, TYPE 4, CLASS B WOOD POSTS</v>
          </cell>
          <cell r="E2515" t="str">
            <v>LNFT</v>
          </cell>
        </row>
        <row r="2516">
          <cell r="A2516" t="str">
            <v>61701-5200</v>
          </cell>
          <cell r="B2516" t="str">
            <v>Guardrail system MGS, type 4, class B steel or wood posts</v>
          </cell>
          <cell r="C2516" t="str">
            <v>m</v>
          </cell>
          <cell r="D2516" t="str">
            <v>GUARDRAIL SYSTEM MGS, TYPE 4, CLASS B STEEL OR WOOD POSTS</v>
          </cell>
          <cell r="E2516" t="str">
            <v>LNFT</v>
          </cell>
        </row>
        <row r="2517">
          <cell r="A2517" t="str">
            <v>61702-0000</v>
          </cell>
          <cell r="B2517" t="str">
            <v>Terminal section</v>
          </cell>
          <cell r="C2517" t="str">
            <v>Each</v>
          </cell>
          <cell r="D2517" t="str">
            <v>TERMINAL SECTION</v>
          </cell>
          <cell r="E2517" t="str">
            <v>EACH</v>
          </cell>
        </row>
        <row r="2518">
          <cell r="A2518" t="str">
            <v>61702-0100</v>
          </cell>
          <cell r="B2518" t="str">
            <v>Terminal section, type SBT-BAT</v>
          </cell>
          <cell r="C2518" t="str">
            <v>Each</v>
          </cell>
          <cell r="D2518" t="str">
            <v>TERMINAL SECTION, TYPE SBT-BAT</v>
          </cell>
          <cell r="E2518" t="str">
            <v>EACH</v>
          </cell>
        </row>
        <row r="2519">
          <cell r="A2519" t="str">
            <v>61702-0300</v>
          </cell>
          <cell r="B2519" t="str">
            <v>Terminal section, type G4-BAT</v>
          </cell>
          <cell r="C2519" t="str">
            <v>Each</v>
          </cell>
          <cell r="D2519" t="str">
            <v>TERMINAL SECTION, TYPE G4-BAT</v>
          </cell>
          <cell r="E2519" t="str">
            <v>EACH</v>
          </cell>
        </row>
        <row r="2520">
          <cell r="A2520" t="str">
            <v>61702-0400</v>
          </cell>
          <cell r="B2520" t="str">
            <v>Terminal section, type G4-CRT</v>
          </cell>
          <cell r="C2520" t="str">
            <v>Each</v>
          </cell>
          <cell r="D2520" t="str">
            <v>TERMINAL SECTION, TYPE G4-CRT</v>
          </cell>
          <cell r="E2520" t="str">
            <v>EACH</v>
          </cell>
        </row>
        <row r="2521">
          <cell r="A2521" t="str">
            <v>61702-0510</v>
          </cell>
          <cell r="B2521" t="str">
            <v>Terminal section, type SBT-FAT</v>
          </cell>
          <cell r="C2521" t="str">
            <v>Each</v>
          </cell>
          <cell r="D2521" t="str">
            <v>TERMINAL SECTION, TYPE SBT-FAT</v>
          </cell>
          <cell r="E2521" t="str">
            <v>EACH</v>
          </cell>
        </row>
        <row r="2522">
          <cell r="A2522" t="str">
            <v>61702-0600</v>
          </cell>
          <cell r="B2522" t="str">
            <v>Terminal section, type flared</v>
          </cell>
          <cell r="C2522" t="str">
            <v>Each</v>
          </cell>
          <cell r="D2522" t="str">
            <v>TERMINAL SECTION, TYPE FLARED</v>
          </cell>
          <cell r="E2522" t="str">
            <v>EACH</v>
          </cell>
        </row>
        <row r="2523">
          <cell r="A2523" t="str">
            <v>61702-0700</v>
          </cell>
          <cell r="B2523" t="str">
            <v>Terminal section, type flared turned down</v>
          </cell>
          <cell r="C2523" t="str">
            <v>Each</v>
          </cell>
          <cell r="D2523" t="str">
            <v>TERMINAL SECTION, TYPE FLARED TURNED DOWN</v>
          </cell>
          <cell r="E2523" t="str">
            <v>EACH</v>
          </cell>
        </row>
        <row r="2524">
          <cell r="A2524" t="str">
            <v>61702-0800</v>
          </cell>
          <cell r="B2524" t="str">
            <v>Terminal section type tangent</v>
          </cell>
          <cell r="C2524" t="str">
            <v>Each</v>
          </cell>
          <cell r="D2524" t="str">
            <v>TERMINAL SECTION TYPE TANGENT</v>
          </cell>
          <cell r="E2524" t="str">
            <v>EACH</v>
          </cell>
        </row>
        <row r="2525">
          <cell r="A2525" t="str">
            <v>61702-0900</v>
          </cell>
          <cell r="B2525" t="str">
            <v>Terminal section, type BAT-Merritt Parkway Guiderail</v>
          </cell>
          <cell r="C2525" t="str">
            <v>Each</v>
          </cell>
          <cell r="D2525" t="str">
            <v>TERMINAL SECTION, TYPE BAT-MERRITT PARKWAY GUIDERAIL</v>
          </cell>
          <cell r="E2525" t="str">
            <v>EACH</v>
          </cell>
        </row>
        <row r="2526">
          <cell r="A2526" t="str">
            <v>61702-1000</v>
          </cell>
          <cell r="B2526" t="str">
            <v>Terminal section, type FAT-Merritt Parkway Guiderail</v>
          </cell>
          <cell r="C2526" t="str">
            <v>Each</v>
          </cell>
          <cell r="D2526" t="str">
            <v>TERMINAL SECTION, TYPE FAT-MERRITT PARKWAY GUIDERAIL</v>
          </cell>
          <cell r="E2526" t="str">
            <v>EACH</v>
          </cell>
        </row>
        <row r="2527">
          <cell r="A2527" t="str">
            <v>61702-1100</v>
          </cell>
          <cell r="B2527" t="str">
            <v>Terminal section, type G3</v>
          </cell>
          <cell r="C2527" t="str">
            <v>Each</v>
          </cell>
          <cell r="D2527" t="str">
            <v>TERMINAL SECTION, TYPE G3</v>
          </cell>
          <cell r="E2527" t="str">
            <v>EACH</v>
          </cell>
        </row>
        <row r="2528">
          <cell r="A2528" t="str">
            <v>61702-1200</v>
          </cell>
          <cell r="B2528" t="str">
            <v>Terminal section, type LST</v>
          </cell>
          <cell r="C2528" t="str">
            <v>Each</v>
          </cell>
          <cell r="D2528" t="str">
            <v>TERMINAL SECTION, TYPE LST</v>
          </cell>
          <cell r="E2528" t="str">
            <v>EACH</v>
          </cell>
        </row>
        <row r="2529">
          <cell r="A2529" t="str">
            <v>61702-1300</v>
          </cell>
          <cell r="B2529" t="str">
            <v>Terminal section, type MELT</v>
          </cell>
          <cell r="C2529" t="str">
            <v>Each</v>
          </cell>
          <cell r="D2529" t="str">
            <v>TERMINAL SECTION, TYPE MELT</v>
          </cell>
          <cell r="E2529" t="str">
            <v>EACH</v>
          </cell>
        </row>
        <row r="2530">
          <cell r="A2530" t="str">
            <v>61702-1400</v>
          </cell>
          <cell r="B2530" t="str">
            <v>Terminal section, type SBT TANGENT</v>
          </cell>
          <cell r="C2530" t="str">
            <v>Each</v>
          </cell>
          <cell r="D2530" t="str">
            <v>TERMINAL SECTION, TYPE SBT TANGENT</v>
          </cell>
          <cell r="E2530" t="str">
            <v>EACH</v>
          </cell>
        </row>
        <row r="2531">
          <cell r="A2531" t="str">
            <v>61702-1500</v>
          </cell>
          <cell r="B2531" t="str">
            <v>Terminal section, type MGS tangent</v>
          </cell>
          <cell r="C2531" t="str">
            <v>Each</v>
          </cell>
          <cell r="D2531" t="str">
            <v>TERMINAL SECTION, TYPE MGS TANGENT</v>
          </cell>
          <cell r="E2531" t="str">
            <v>EACH</v>
          </cell>
        </row>
        <row r="2532">
          <cell r="A2532" t="str">
            <v>61702-1600</v>
          </cell>
          <cell r="B2532" t="str">
            <v>Terminal section, type MGS flared</v>
          </cell>
          <cell r="C2532" t="str">
            <v>Each</v>
          </cell>
          <cell r="D2532" t="str">
            <v>TERMINAL SECTION, TYPE MGS FLARED</v>
          </cell>
          <cell r="E2532" t="str">
            <v>EACH</v>
          </cell>
        </row>
        <row r="2533">
          <cell r="A2533" t="str">
            <v>61702-1700</v>
          </cell>
          <cell r="B2533" t="str">
            <v>Terminal section, type MGS-BAT</v>
          </cell>
          <cell r="C2533" t="str">
            <v>Each</v>
          </cell>
          <cell r="D2533" t="str">
            <v>TERMINAL SECTION, TYPE MGS-BAT</v>
          </cell>
          <cell r="E2533" t="str">
            <v>EACH</v>
          </cell>
        </row>
        <row r="2534">
          <cell r="A2534" t="str">
            <v>61703-0000</v>
          </cell>
          <cell r="B2534" t="str">
            <v>Terminal end</v>
          </cell>
          <cell r="C2534" t="str">
            <v>Each</v>
          </cell>
          <cell r="D2534" t="str">
            <v>TERMINAL END</v>
          </cell>
          <cell r="E2534" t="str">
            <v>EACH</v>
          </cell>
        </row>
        <row r="2535">
          <cell r="A2535" t="str">
            <v>61703-1000</v>
          </cell>
          <cell r="B2535" t="str">
            <v>Terminal end, type flared end section</v>
          </cell>
          <cell r="C2535" t="str">
            <v>Each</v>
          </cell>
          <cell r="D2535" t="str">
            <v>TERMINAL END, TYPE FLARED END SECTION</v>
          </cell>
          <cell r="E2535" t="str">
            <v>EACH</v>
          </cell>
        </row>
        <row r="2536">
          <cell r="A2536" t="str">
            <v>61703-2000</v>
          </cell>
          <cell r="B2536" t="str">
            <v>Terminal end, type round end section</v>
          </cell>
          <cell r="C2536" t="str">
            <v>Each</v>
          </cell>
          <cell r="D2536" t="str">
            <v>TERMINAL END, TYPE ROUND END SECTION</v>
          </cell>
          <cell r="E2536" t="str">
            <v>EACH</v>
          </cell>
        </row>
        <row r="2537">
          <cell r="A2537" t="str">
            <v>61704-1000</v>
          </cell>
          <cell r="B2537" t="str">
            <v>Replacement post, steel</v>
          </cell>
          <cell r="C2537" t="str">
            <v>Each</v>
          </cell>
          <cell r="D2537" t="str">
            <v>REPLACEMENT POST, STEEL</v>
          </cell>
          <cell r="E2537" t="str">
            <v>EACH</v>
          </cell>
        </row>
        <row r="2538">
          <cell r="A2538" t="str">
            <v>61704-2000</v>
          </cell>
          <cell r="B2538" t="str">
            <v>Replacement post, wood</v>
          </cell>
          <cell r="C2538" t="str">
            <v>Each</v>
          </cell>
          <cell r="D2538" t="str">
            <v>REPLACEMENT POST, WOOD</v>
          </cell>
          <cell r="E2538" t="str">
            <v>EACH</v>
          </cell>
        </row>
        <row r="2539">
          <cell r="A2539" t="str">
            <v>61704-4000</v>
          </cell>
          <cell r="B2539" t="str">
            <v>Replacement blockout</v>
          </cell>
          <cell r="C2539" t="str">
            <v>Each</v>
          </cell>
          <cell r="D2539" t="str">
            <v>REPLACEMENT BLOCKOUT</v>
          </cell>
          <cell r="E2539" t="str">
            <v>EACH</v>
          </cell>
        </row>
        <row r="2540">
          <cell r="A2540" t="str">
            <v>61705-0100</v>
          </cell>
          <cell r="B2540" t="str">
            <v>Replacement guardrail W-beam rail element, type 2, class A</v>
          </cell>
          <cell r="C2540" t="str">
            <v>m</v>
          </cell>
          <cell r="D2540" t="str">
            <v>REPLACEMENT GUARDRAIL W-BEAM RAIL ELEMENT, TYPE 2, CLASS A</v>
          </cell>
          <cell r="E2540" t="str">
            <v>LNFT</v>
          </cell>
        </row>
        <row r="2541">
          <cell r="A2541" t="str">
            <v>61705-0200</v>
          </cell>
          <cell r="B2541" t="str">
            <v>Replacement guardrail W-beam rail element, type 2, class B</v>
          </cell>
          <cell r="C2541" t="str">
            <v>m</v>
          </cell>
          <cell r="D2541" t="str">
            <v>REPLACEMENT GUARDRAIL W-BEAM RAIL ELEMENT, TYPE 2, CLASS B</v>
          </cell>
          <cell r="E2541" t="str">
            <v>LNFT</v>
          </cell>
        </row>
        <row r="2542">
          <cell r="A2542" t="str">
            <v>61705-0300</v>
          </cell>
          <cell r="B2542" t="str">
            <v>Replacement guardrail W-beam rail element, type 3, class A</v>
          </cell>
          <cell r="C2542" t="str">
            <v>m</v>
          </cell>
          <cell r="D2542" t="str">
            <v>REPLACEMENT GUARDRAIL W-BEAM RAIL ELEMENT, TYPE 3, CLASS A</v>
          </cell>
          <cell r="E2542" t="str">
            <v>LNFT</v>
          </cell>
        </row>
        <row r="2543">
          <cell r="A2543" t="str">
            <v>61705-0400</v>
          </cell>
          <cell r="B2543" t="str">
            <v>Replacement guardrail W-beam rail element, type 3, class B</v>
          </cell>
          <cell r="C2543" t="str">
            <v>m</v>
          </cell>
          <cell r="D2543" t="str">
            <v>REPLACEMENT GUARDRAIL W-BEAM RAIL ELEMENT, TYPE 3, CLASS B</v>
          </cell>
          <cell r="E2543" t="str">
            <v>LNFT</v>
          </cell>
        </row>
        <row r="2544">
          <cell r="A2544" t="str">
            <v>61705-0600</v>
          </cell>
          <cell r="B2544" t="str">
            <v>Replacement guardrail W-beam rail element, type 4, class B</v>
          </cell>
          <cell r="C2544" t="str">
            <v>m</v>
          </cell>
          <cell r="D2544" t="str">
            <v>REPLACEMENT GUARDRAIL W-BEAM RAIL ELEMENT, TYPE 4, CLASS B</v>
          </cell>
          <cell r="E2544" t="str">
            <v>LNFT</v>
          </cell>
        </row>
        <row r="2545">
          <cell r="A2545" t="str">
            <v>61705-0700</v>
          </cell>
          <cell r="B2545" t="str">
            <v>Replacement guardrail thrie-beam rail element, type 2, class A</v>
          </cell>
          <cell r="C2545" t="str">
            <v>m</v>
          </cell>
          <cell r="D2545" t="str">
            <v>REPLACEMENT GUARDRAIL THRIE-BEAM RAIL ELEMENT, TYPE 2, CLASS A</v>
          </cell>
          <cell r="E2545" t="str">
            <v>LNFT</v>
          </cell>
        </row>
        <row r="2546">
          <cell r="A2546" t="str">
            <v>61705-0800</v>
          </cell>
          <cell r="B2546" t="str">
            <v>Replacement guardrail thrie-beam rail element, type 2, class B</v>
          </cell>
          <cell r="C2546" t="str">
            <v>m</v>
          </cell>
          <cell r="D2546" t="str">
            <v>REPLACEMENT GUARDRAIL THRIE-BEAM RAIL ELEMENT, TYPE 2, CLASS B</v>
          </cell>
          <cell r="E2546" t="str">
            <v>LNFT</v>
          </cell>
        </row>
        <row r="2547">
          <cell r="A2547" t="str">
            <v>61705-0900</v>
          </cell>
          <cell r="B2547" t="str">
            <v>Replacement guardrail thrie-beam rail element, type 3, class A</v>
          </cell>
          <cell r="C2547" t="str">
            <v>m</v>
          </cell>
          <cell r="D2547" t="str">
            <v>REPLACEMENT GUARDRAIL THRIE-BEAM RAIL ELEMENT, TYPE 3, CLASS A</v>
          </cell>
          <cell r="E2547" t="str">
            <v>LNFT</v>
          </cell>
        </row>
        <row r="2548">
          <cell r="A2548" t="str">
            <v>61705-1000</v>
          </cell>
          <cell r="B2548" t="str">
            <v>Replacement guardrail thrie-beam rail element, type 3, class B</v>
          </cell>
          <cell r="C2548" t="str">
            <v>m</v>
          </cell>
          <cell r="D2548" t="str">
            <v>REPLACEMENT GUARDRAIL THRIE-BEAM RAIL ELEMENT, TYPE 3, CLASS B</v>
          </cell>
          <cell r="E2548" t="str">
            <v>LNFT</v>
          </cell>
        </row>
        <row r="2549">
          <cell r="A2549" t="str">
            <v>61705-1100</v>
          </cell>
          <cell r="B2549" t="str">
            <v>Replacement guardrail thrie-beam rail element, type 4, class A</v>
          </cell>
          <cell r="C2549" t="str">
            <v>m</v>
          </cell>
          <cell r="D2549" t="str">
            <v>REPLACEMENT GUARDRAIL THRIE-BEAM RAIL ELEMENT, TYPE 4, CLASS A</v>
          </cell>
          <cell r="E2549" t="str">
            <v>LNFT</v>
          </cell>
        </row>
        <row r="2550">
          <cell r="A2550" t="str">
            <v>61705-1200</v>
          </cell>
          <cell r="B2550" t="str">
            <v>Replacement guardrail thrie-beam rail element, type 4, class B</v>
          </cell>
          <cell r="C2550" t="str">
            <v>m</v>
          </cell>
          <cell r="D2550" t="str">
            <v>REPLACEMENT GUARDRAIL THRIE-BEAM RAIL ELEMENT, TYPE 4, CLASS B</v>
          </cell>
          <cell r="E2550" t="str">
            <v>LNFT</v>
          </cell>
        </row>
        <row r="2551">
          <cell r="A2551" t="str">
            <v>61705-1700</v>
          </cell>
          <cell r="B2551" t="str">
            <v>Replacement guardrail MB4 rail element, type 4, class B</v>
          </cell>
          <cell r="C2551" t="str">
            <v>m</v>
          </cell>
          <cell r="D2551" t="str">
            <v>REPLACEMENT GUARDRAIL MB4 RAIL ELEMENT, TYPE 4, CLASS B</v>
          </cell>
          <cell r="E2551" t="str">
            <v>LNFT</v>
          </cell>
        </row>
        <row r="2552">
          <cell r="A2552" t="str">
            <v>61707-0000</v>
          </cell>
          <cell r="B2552" t="str">
            <v>Structure transition railing</v>
          </cell>
          <cell r="C2552" t="str">
            <v>m</v>
          </cell>
          <cell r="D2552" t="str">
            <v>STRUCTURE TRANSITION RAILING</v>
          </cell>
          <cell r="E2552" t="str">
            <v>LNFT</v>
          </cell>
        </row>
        <row r="2553">
          <cell r="A2553" t="str">
            <v>61707-1000</v>
          </cell>
          <cell r="B2553" t="str">
            <v>Structure transition railing, G4 system</v>
          </cell>
          <cell r="C2553" t="str">
            <v>m</v>
          </cell>
          <cell r="D2553" t="str">
            <v>STRUCTURE TRANSITION RAILING, G4 SYSTEM</v>
          </cell>
          <cell r="E2553" t="str">
            <v>LNFT</v>
          </cell>
        </row>
        <row r="2554">
          <cell r="A2554" t="str">
            <v>61707-2000</v>
          </cell>
          <cell r="B2554" t="str">
            <v>Structure transition railing, SBT system</v>
          </cell>
          <cell r="C2554" t="str">
            <v>m</v>
          </cell>
          <cell r="D2554" t="str">
            <v>STRUCTURE TRANSITION RAILING, SBT SYSTEM</v>
          </cell>
          <cell r="E2554" t="str">
            <v>LNFT</v>
          </cell>
        </row>
        <row r="2555">
          <cell r="A2555" t="str">
            <v>61707-3000</v>
          </cell>
          <cell r="B2555" t="str">
            <v>Structure transition railing, abutting steel backed timber</v>
          </cell>
          <cell r="C2555" t="str">
            <v>m</v>
          </cell>
          <cell r="D2555" t="str">
            <v>STRUCTURE TRANSITION RAILING, ABUTTING STEEL BACKED TIMBER</v>
          </cell>
          <cell r="E2555" t="str">
            <v>LNFT</v>
          </cell>
        </row>
        <row r="2556">
          <cell r="A2556" t="str">
            <v>61707-4000</v>
          </cell>
          <cell r="B2556" t="str">
            <v>Structure transition railing, MGS system</v>
          </cell>
          <cell r="C2556" t="str">
            <v>m</v>
          </cell>
          <cell r="D2556" t="str">
            <v>STRUCTURE TRANSITION RAILING, MGS SYSTEM</v>
          </cell>
          <cell r="E2556" t="str">
            <v>LNFT</v>
          </cell>
        </row>
        <row r="2557">
          <cell r="A2557" t="str">
            <v>61708-1000</v>
          </cell>
          <cell r="B2557" t="str">
            <v>Remove and reset, guardrail</v>
          </cell>
          <cell r="C2557" t="str">
            <v>m</v>
          </cell>
          <cell r="D2557" t="str">
            <v>REMOVE AND RESET, GUARDRAIL</v>
          </cell>
          <cell r="E2557" t="str">
            <v>LNFT</v>
          </cell>
        </row>
        <row r="2558">
          <cell r="A2558" t="str">
            <v>61709-1000</v>
          </cell>
          <cell r="B2558" t="str">
            <v>Remove and reset, post</v>
          </cell>
          <cell r="C2558" t="str">
            <v>Each</v>
          </cell>
          <cell r="D2558" t="str">
            <v>REMOVE AND RESET, POST</v>
          </cell>
          <cell r="E2558" t="str">
            <v>EACH</v>
          </cell>
        </row>
        <row r="2559">
          <cell r="A2559" t="str">
            <v>61709-2000</v>
          </cell>
          <cell r="B2559" t="str">
            <v>Remove and reset, rail section</v>
          </cell>
          <cell r="C2559" t="str">
            <v>Each</v>
          </cell>
          <cell r="D2559" t="str">
            <v>REMOVE AND RESET, RAIL SECTION</v>
          </cell>
          <cell r="E2559" t="str">
            <v>EACH</v>
          </cell>
        </row>
        <row r="2560">
          <cell r="A2560" t="str">
            <v>61709-3000</v>
          </cell>
          <cell r="B2560" t="str">
            <v>Remove and reset, impact attenuator</v>
          </cell>
          <cell r="C2560" t="str">
            <v>Each</v>
          </cell>
          <cell r="D2560" t="str">
            <v>REMOVE AND RESET, IMPACT ATTENUATOR</v>
          </cell>
          <cell r="E2560" t="str">
            <v>EACH</v>
          </cell>
        </row>
        <row r="2561">
          <cell r="A2561" t="str">
            <v>61709-4000</v>
          </cell>
          <cell r="B2561" t="str">
            <v>Remove and reset, terminal section</v>
          </cell>
          <cell r="C2561" t="str">
            <v>Each</v>
          </cell>
          <cell r="D2561" t="str">
            <v>REMOVE AND RESET, TERMINAL SECTION</v>
          </cell>
          <cell r="E2561" t="str">
            <v>EACH</v>
          </cell>
        </row>
        <row r="2562">
          <cell r="A2562" t="str">
            <v>61710-0000</v>
          </cell>
          <cell r="B2562" t="str">
            <v>Raising guardrail</v>
          </cell>
          <cell r="C2562" t="str">
            <v>m</v>
          </cell>
          <cell r="D2562" t="str">
            <v>RAISING GUARDRAIL</v>
          </cell>
          <cell r="E2562" t="str">
            <v>LNFT</v>
          </cell>
        </row>
        <row r="2563">
          <cell r="A2563" t="str">
            <v>61711-0000</v>
          </cell>
          <cell r="B2563" t="str">
            <v>Impact attenuator</v>
          </cell>
          <cell r="C2563" t="str">
            <v>Each</v>
          </cell>
          <cell r="D2563" t="str">
            <v>IMPACT ATTENUATOR</v>
          </cell>
          <cell r="E2563" t="str">
            <v>EACH</v>
          </cell>
        </row>
        <row r="2564">
          <cell r="A2564" t="str">
            <v>61801-0000</v>
          </cell>
          <cell r="B2564" t="str">
            <v>Concrete barrier</v>
          </cell>
          <cell r="C2564" t="str">
            <v>m</v>
          </cell>
          <cell r="D2564" t="str">
            <v>CONCRETE BARRIER</v>
          </cell>
          <cell r="E2564" t="str">
            <v>LNFT</v>
          </cell>
        </row>
        <row r="2565">
          <cell r="A2565" t="str">
            <v>61802-0000</v>
          </cell>
          <cell r="B2565" t="str">
            <v>Concrete guardwall</v>
          </cell>
          <cell r="C2565" t="str">
            <v>m</v>
          </cell>
          <cell r="D2565" t="str">
            <v>CONCRETE GUARDWALL</v>
          </cell>
          <cell r="E2565" t="str">
            <v>LNFT</v>
          </cell>
        </row>
        <row r="2566">
          <cell r="A2566" t="str">
            <v>61803-1000</v>
          </cell>
          <cell r="B2566" t="str">
            <v>Precast concrete guardwall, type 1</v>
          </cell>
          <cell r="C2566" t="str">
            <v>m</v>
          </cell>
          <cell r="D2566" t="str">
            <v>PRECAST CONCRETE GUARDWALL, TYPE 1</v>
          </cell>
          <cell r="E2566" t="str">
            <v>LNFT</v>
          </cell>
        </row>
        <row r="2567">
          <cell r="A2567" t="str">
            <v>61803-2000</v>
          </cell>
          <cell r="B2567" t="str">
            <v>Precast concrete guardwall, type 2</v>
          </cell>
          <cell r="C2567" t="str">
            <v>m</v>
          </cell>
          <cell r="D2567" t="str">
            <v>PRECAST CONCRETE GUARDWALL, TYPE 2</v>
          </cell>
          <cell r="E2567" t="str">
            <v>LNFT</v>
          </cell>
        </row>
        <row r="2568">
          <cell r="A2568" t="str">
            <v>61803-3000</v>
          </cell>
          <cell r="B2568" t="str">
            <v>Precast concrete guardwall, type 3</v>
          </cell>
          <cell r="C2568" t="str">
            <v>m</v>
          </cell>
          <cell r="D2568" t="str">
            <v>PRECAST CONCRETE GUARDWALL, TYPE 3</v>
          </cell>
          <cell r="E2568" t="str">
            <v>LNFT</v>
          </cell>
        </row>
        <row r="2569">
          <cell r="A2569" t="str">
            <v>61803-4000</v>
          </cell>
          <cell r="B2569" t="str">
            <v>Precast concrete guardwall, type 4</v>
          </cell>
          <cell r="C2569" t="str">
            <v>m</v>
          </cell>
          <cell r="D2569" t="str">
            <v>PRECAST CONCRETE GUARDWALL, TYPE 4</v>
          </cell>
          <cell r="E2569" t="str">
            <v>LNFT</v>
          </cell>
        </row>
        <row r="2570">
          <cell r="A2570" t="str">
            <v>61804-1000</v>
          </cell>
          <cell r="B2570" t="str">
            <v>Terminal section, type 1</v>
          </cell>
          <cell r="C2570" t="str">
            <v>Each</v>
          </cell>
          <cell r="D2570" t="str">
            <v>TERMINAL SECTION, TYPE 1</v>
          </cell>
          <cell r="E2570" t="str">
            <v>EACH</v>
          </cell>
        </row>
        <row r="2571">
          <cell r="A2571" t="str">
            <v>61805-0000</v>
          </cell>
          <cell r="B2571" t="str">
            <v>Reset barrier</v>
          </cell>
          <cell r="C2571" t="str">
            <v>m</v>
          </cell>
          <cell r="D2571" t="str">
            <v>RESET BARRIER</v>
          </cell>
          <cell r="E2571" t="str">
            <v>LNFT</v>
          </cell>
        </row>
        <row r="2572">
          <cell r="A2572" t="str">
            <v>61806-0000</v>
          </cell>
          <cell r="B2572" t="str">
            <v>Reset terminal section</v>
          </cell>
          <cell r="C2572" t="str">
            <v>Each</v>
          </cell>
          <cell r="D2572" t="str">
            <v>RESET TERMINAL SECTION</v>
          </cell>
          <cell r="E2572" t="str">
            <v>EACH</v>
          </cell>
        </row>
        <row r="2573">
          <cell r="A2573" t="str">
            <v>61807-0000</v>
          </cell>
          <cell r="B2573" t="str">
            <v>Concrete parapet</v>
          </cell>
          <cell r="C2573" t="str">
            <v>m</v>
          </cell>
          <cell r="D2573" t="str">
            <v>CONCRETE PARAPET</v>
          </cell>
          <cell r="E2573" t="str">
            <v>LNFT</v>
          </cell>
        </row>
        <row r="2574">
          <cell r="A2574" t="str">
            <v>61901-0000</v>
          </cell>
          <cell r="B2574" t="str">
            <v>Fence</v>
          </cell>
          <cell r="C2574" t="str">
            <v>m</v>
          </cell>
          <cell r="D2574" t="str">
            <v>FENCE</v>
          </cell>
          <cell r="E2574" t="str">
            <v>LNFT</v>
          </cell>
        </row>
        <row r="2575">
          <cell r="A2575" t="str">
            <v>61901-0100</v>
          </cell>
          <cell r="B2575" t="str">
            <v>Fence, woven wire</v>
          </cell>
          <cell r="C2575" t="str">
            <v>m</v>
          </cell>
          <cell r="D2575" t="str">
            <v>FENCE, WOVEN WIRE</v>
          </cell>
          <cell r="E2575" t="str">
            <v>LNFT</v>
          </cell>
        </row>
        <row r="2576">
          <cell r="A2576" t="str">
            <v>61901-0200</v>
          </cell>
          <cell r="B2576" t="str">
            <v>Fence, woven wire, 1200mm height</v>
          </cell>
          <cell r="C2576" t="str">
            <v>m</v>
          </cell>
          <cell r="D2576" t="str">
            <v>FENCE, WOVEN WIRE, 48-INCH HEIGHT</v>
          </cell>
          <cell r="E2576" t="str">
            <v>LNFT</v>
          </cell>
        </row>
        <row r="2577">
          <cell r="A2577" t="str">
            <v>61901-0300</v>
          </cell>
          <cell r="B2577" t="str">
            <v>Fence, woven wire, 1350mm height</v>
          </cell>
          <cell r="C2577" t="str">
            <v>m</v>
          </cell>
          <cell r="D2577" t="str">
            <v>FENCE, WOVEN WIRE, 54-INCH HEIGHT</v>
          </cell>
          <cell r="E2577" t="str">
            <v>LNFT</v>
          </cell>
        </row>
        <row r="2578">
          <cell r="A2578" t="str">
            <v>61901-0400</v>
          </cell>
          <cell r="B2578" t="str">
            <v>Fence, woven wire, 1800mm height</v>
          </cell>
          <cell r="C2578" t="str">
            <v>m</v>
          </cell>
          <cell r="D2578" t="str">
            <v>FENCE, WOVEN WIRE, 72-INCH HEIGHT</v>
          </cell>
          <cell r="E2578" t="str">
            <v>LNFT</v>
          </cell>
        </row>
        <row r="2579">
          <cell r="A2579" t="str">
            <v>61901-0500</v>
          </cell>
          <cell r="B2579" t="str">
            <v>Fence, woven wire, 2400mm height</v>
          </cell>
          <cell r="C2579" t="str">
            <v>m</v>
          </cell>
          <cell r="D2579" t="str">
            <v>FENCE, WOVEN WIRE, 96-INCH HEIGHT</v>
          </cell>
          <cell r="E2579" t="str">
            <v>LNFT</v>
          </cell>
        </row>
        <row r="2580">
          <cell r="A2580" t="str">
            <v>61901-0550</v>
          </cell>
          <cell r="B2580" t="str">
            <v>Fence, barb-less wire</v>
          </cell>
          <cell r="C2580" t="str">
            <v>m</v>
          </cell>
          <cell r="D2580" t="str">
            <v>FENCE, BARB-LESS WIRE</v>
          </cell>
          <cell r="E2580" t="str">
            <v>LNFT</v>
          </cell>
        </row>
        <row r="2581">
          <cell r="A2581" t="str">
            <v>61901-0553</v>
          </cell>
          <cell r="B2581" t="str">
            <v>Fence, barb-less wire, 4 strand</v>
          </cell>
          <cell r="C2581" t="str">
            <v>m</v>
          </cell>
          <cell r="D2581" t="str">
            <v>FENCE, BARB-LESS WIRE, 4 STRAND</v>
          </cell>
          <cell r="E2581" t="str">
            <v>LNFT</v>
          </cell>
        </row>
        <row r="2582">
          <cell r="A2582" t="str">
            <v>61901-0600</v>
          </cell>
          <cell r="B2582" t="str">
            <v>Fence, barbed wire</v>
          </cell>
          <cell r="C2582" t="str">
            <v>m</v>
          </cell>
          <cell r="D2582" t="str">
            <v>FENCE, BARBED WIRE</v>
          </cell>
          <cell r="E2582" t="str">
            <v>LNFT</v>
          </cell>
        </row>
        <row r="2583">
          <cell r="A2583" t="str">
            <v>61901-0700</v>
          </cell>
          <cell r="B2583" t="str">
            <v>Fence, barbed wire, 2 strand</v>
          </cell>
          <cell r="C2583" t="str">
            <v>m</v>
          </cell>
          <cell r="D2583" t="str">
            <v>FENCE, BARBED WIRE, 2 STRAND</v>
          </cell>
          <cell r="E2583" t="str">
            <v>LNFT</v>
          </cell>
        </row>
        <row r="2584">
          <cell r="A2584" t="str">
            <v>61901-0800</v>
          </cell>
          <cell r="B2584" t="str">
            <v>Fence, barbed wire, 3 strand</v>
          </cell>
          <cell r="C2584" t="str">
            <v>m</v>
          </cell>
          <cell r="D2584" t="str">
            <v>FENCE, BARBED WIRE, 3 STRAND</v>
          </cell>
          <cell r="E2584" t="str">
            <v>LNFT</v>
          </cell>
        </row>
        <row r="2585">
          <cell r="A2585" t="str">
            <v>61901-0900</v>
          </cell>
          <cell r="B2585" t="str">
            <v>Fence, barbed wire, 4 strand</v>
          </cell>
          <cell r="C2585" t="str">
            <v>m</v>
          </cell>
          <cell r="D2585" t="str">
            <v>FENCE, BARBED WIRE, 4 STRAND</v>
          </cell>
          <cell r="E2585" t="str">
            <v>LNFT</v>
          </cell>
        </row>
        <row r="2586">
          <cell r="A2586" t="str">
            <v>61901-1000</v>
          </cell>
          <cell r="B2586" t="str">
            <v>Fence, barbed wire, 5 strand</v>
          </cell>
          <cell r="C2586" t="str">
            <v>m</v>
          </cell>
          <cell r="D2586" t="str">
            <v>FENCE, BARBED WIRE, 5 STRAND</v>
          </cell>
          <cell r="E2586" t="str">
            <v>LNFT</v>
          </cell>
        </row>
        <row r="2587">
          <cell r="A2587" t="str">
            <v>61901-1100</v>
          </cell>
          <cell r="B2587" t="str">
            <v>Fence, barbed wire, 5 strand, laydown</v>
          </cell>
          <cell r="C2587" t="str">
            <v>m</v>
          </cell>
          <cell r="D2587" t="str">
            <v>FENCE, BARBED WIRE, 5 STRAND, LAYDOWN</v>
          </cell>
          <cell r="E2587" t="str">
            <v>LNFT</v>
          </cell>
        </row>
        <row r="2588">
          <cell r="A2588" t="str">
            <v>61901-1200</v>
          </cell>
          <cell r="B2588" t="str">
            <v>Fence, barbed wire, 6 strand</v>
          </cell>
          <cell r="C2588" t="str">
            <v>m</v>
          </cell>
          <cell r="D2588" t="str">
            <v>FENCE, BARBED WIRE, 6 STRAND</v>
          </cell>
          <cell r="E2588" t="str">
            <v>LNFT</v>
          </cell>
        </row>
        <row r="2589">
          <cell r="A2589" t="str">
            <v>61901-1300</v>
          </cell>
          <cell r="B2589" t="str">
            <v>Fence, chain link</v>
          </cell>
          <cell r="C2589" t="str">
            <v>m</v>
          </cell>
          <cell r="D2589" t="str">
            <v>FENCE, CHAIN LINK</v>
          </cell>
          <cell r="E2589" t="str">
            <v>LNFT</v>
          </cell>
        </row>
        <row r="2590">
          <cell r="A2590" t="str">
            <v>61901-1400</v>
          </cell>
          <cell r="B2590" t="str">
            <v>Fence, chain link, 900mm height</v>
          </cell>
          <cell r="C2590" t="str">
            <v>m</v>
          </cell>
          <cell r="D2590" t="str">
            <v>FENCE, CHAIN LINK, 36-INCH HEIGHT</v>
          </cell>
          <cell r="E2590" t="str">
            <v>LNFT</v>
          </cell>
        </row>
        <row r="2591">
          <cell r="A2591" t="str">
            <v>61901-1500</v>
          </cell>
          <cell r="B2591" t="str">
            <v>Fence, chain link, 1050mm height</v>
          </cell>
          <cell r="C2591" t="str">
            <v>m</v>
          </cell>
          <cell r="D2591" t="str">
            <v>FENCE, CHAIN LINK, 42-INCH HEIGHT</v>
          </cell>
          <cell r="E2591" t="str">
            <v>LNFT</v>
          </cell>
        </row>
        <row r="2592">
          <cell r="A2592" t="str">
            <v>61901-1600</v>
          </cell>
          <cell r="B2592" t="str">
            <v>Fence, chain link, 1200mm height</v>
          </cell>
          <cell r="C2592" t="str">
            <v>m</v>
          </cell>
          <cell r="D2592" t="str">
            <v>FENCE, CHAIN LINK, 48-INCH HEIGHT</v>
          </cell>
          <cell r="E2592" t="str">
            <v>LNFT</v>
          </cell>
        </row>
        <row r="2593">
          <cell r="A2593" t="str">
            <v>61901-1700</v>
          </cell>
          <cell r="B2593" t="str">
            <v>Fence, chain link, 1350mm height</v>
          </cell>
          <cell r="C2593" t="str">
            <v>m</v>
          </cell>
          <cell r="D2593" t="str">
            <v>FENCE, CHAIN LINK, 54-INCH HEIGHT</v>
          </cell>
          <cell r="E2593" t="str">
            <v>LNFT</v>
          </cell>
        </row>
        <row r="2594">
          <cell r="A2594" t="str">
            <v>61901-1800</v>
          </cell>
          <cell r="B2594" t="str">
            <v>Fence, chain link, 1500mm height</v>
          </cell>
          <cell r="C2594" t="str">
            <v>m</v>
          </cell>
          <cell r="D2594" t="str">
            <v>FENCE, CHAIN LINK, 60-INCH HEIGHT</v>
          </cell>
          <cell r="E2594" t="str">
            <v>LNFT</v>
          </cell>
        </row>
        <row r="2595">
          <cell r="A2595" t="str">
            <v>61901-1900</v>
          </cell>
          <cell r="B2595" t="str">
            <v>Fence, chain link, 1650mm height</v>
          </cell>
          <cell r="C2595" t="str">
            <v>m</v>
          </cell>
          <cell r="D2595" t="str">
            <v>FENCE, CHAIN LINK, 66-INCH HEIGHT</v>
          </cell>
          <cell r="E2595" t="str">
            <v>LNFT</v>
          </cell>
        </row>
        <row r="2596">
          <cell r="A2596" t="str">
            <v>61901-2000</v>
          </cell>
          <cell r="B2596" t="str">
            <v>Fence, chain link, 1800mm height</v>
          </cell>
          <cell r="C2596" t="str">
            <v>m</v>
          </cell>
          <cell r="D2596" t="str">
            <v>FENCE, CHAIN LINK, 72-INCH HEIGHT</v>
          </cell>
          <cell r="E2596" t="str">
            <v>LNFT</v>
          </cell>
        </row>
        <row r="2597">
          <cell r="A2597" t="str">
            <v>61901-2100</v>
          </cell>
          <cell r="B2597" t="str">
            <v>Fence, chain link, 2400mm height</v>
          </cell>
          <cell r="C2597" t="str">
            <v>m</v>
          </cell>
          <cell r="D2597" t="str">
            <v>FENCE, CHAIN LINK, 96-INCH HEIGHT</v>
          </cell>
          <cell r="E2597" t="str">
            <v>LNFT</v>
          </cell>
        </row>
        <row r="2598">
          <cell r="A2598" t="str">
            <v>61901-2200</v>
          </cell>
          <cell r="B2598" t="str">
            <v>Fence, chain link, 3000mm height</v>
          </cell>
          <cell r="C2598" t="str">
            <v>m</v>
          </cell>
          <cell r="D2598" t="str">
            <v>FENCE, CHAIN LINK, 120-INCH HEIGHT</v>
          </cell>
          <cell r="E2598" t="str">
            <v>LNFT</v>
          </cell>
        </row>
        <row r="2599">
          <cell r="A2599" t="str">
            <v>61901-2250</v>
          </cell>
          <cell r="B2599" t="str">
            <v>Fence, rail</v>
          </cell>
          <cell r="C2599" t="str">
            <v>m</v>
          </cell>
          <cell r="D2599" t="str">
            <v>FENCE, RAIL</v>
          </cell>
          <cell r="E2599" t="str">
            <v>LNFT</v>
          </cell>
        </row>
        <row r="2600">
          <cell r="A2600" t="str">
            <v>61901-2253</v>
          </cell>
          <cell r="B2600" t="str">
            <v>Fence, rail, 4 rail</v>
          </cell>
          <cell r="C2600" t="str">
            <v>m</v>
          </cell>
          <cell r="D2600" t="str">
            <v>FENCE, RAIL, 4 RAIL</v>
          </cell>
          <cell r="E2600" t="str">
            <v>LNFT</v>
          </cell>
        </row>
        <row r="2601">
          <cell r="A2601" t="str">
            <v>61901-2300</v>
          </cell>
          <cell r="B2601" t="str">
            <v>Fence, split rail</v>
          </cell>
          <cell r="C2601" t="str">
            <v>m</v>
          </cell>
          <cell r="D2601" t="str">
            <v>FENCE, SPLIT RAIL</v>
          </cell>
          <cell r="E2601" t="str">
            <v>LNFT</v>
          </cell>
        </row>
        <row r="2602">
          <cell r="A2602" t="str">
            <v>61901-2400</v>
          </cell>
          <cell r="B2602" t="str">
            <v>Fence, split rail, 2 rail</v>
          </cell>
          <cell r="C2602" t="str">
            <v>m</v>
          </cell>
          <cell r="D2602" t="str">
            <v>FENCE, SPLIT RAIL, 2 RAIL</v>
          </cell>
          <cell r="E2602" t="str">
            <v>LNFT</v>
          </cell>
        </row>
        <row r="2603">
          <cell r="A2603" t="str">
            <v>61901-2500</v>
          </cell>
          <cell r="B2603" t="str">
            <v>Fence, split rail, 3 rail</v>
          </cell>
          <cell r="C2603" t="str">
            <v>m</v>
          </cell>
          <cell r="D2603" t="str">
            <v>FENCE, SPLIT RAIL, 3 RAIL</v>
          </cell>
          <cell r="E2603" t="str">
            <v>LNFT</v>
          </cell>
        </row>
        <row r="2604">
          <cell r="A2604" t="str">
            <v>61901-2600</v>
          </cell>
          <cell r="B2604" t="str">
            <v>Fence, split rail, 4 rail</v>
          </cell>
          <cell r="C2604" t="str">
            <v>m</v>
          </cell>
          <cell r="D2604" t="str">
            <v>FENCE, SPLIT RAIL, 4 RAIL</v>
          </cell>
          <cell r="E2604" t="str">
            <v>LNFT</v>
          </cell>
        </row>
        <row r="2605">
          <cell r="A2605" t="str">
            <v>61901-2700</v>
          </cell>
          <cell r="B2605" t="str">
            <v>Fence, split rail, 5 rail</v>
          </cell>
          <cell r="C2605" t="str">
            <v>m</v>
          </cell>
          <cell r="D2605" t="str">
            <v>FENCE, SPLIT RAIL, 5 RAIL</v>
          </cell>
          <cell r="E2605" t="str">
            <v>LNFT</v>
          </cell>
        </row>
        <row r="2606">
          <cell r="A2606" t="str">
            <v>61901-2800</v>
          </cell>
          <cell r="B2606" t="str">
            <v>Fence, split rail, 6 rail</v>
          </cell>
          <cell r="C2606" t="str">
            <v>m</v>
          </cell>
          <cell r="D2606" t="str">
            <v>FENCE, SPLIT RAIL, 6 RAIL</v>
          </cell>
          <cell r="E2606" t="str">
            <v>LNFT</v>
          </cell>
        </row>
        <row r="2607">
          <cell r="A2607" t="str">
            <v>61901-2900</v>
          </cell>
          <cell r="B2607" t="str">
            <v>Fence, split rail, 7 rail</v>
          </cell>
          <cell r="C2607" t="str">
            <v>m</v>
          </cell>
          <cell r="D2607" t="str">
            <v>FENCE, SPLIT RAIL, 7 RAIL</v>
          </cell>
          <cell r="E2607" t="str">
            <v>LNFT</v>
          </cell>
        </row>
        <row r="2608">
          <cell r="A2608" t="str">
            <v>61901-3000</v>
          </cell>
          <cell r="B2608" t="str">
            <v>Fence, wood stockade</v>
          </cell>
          <cell r="C2608" t="str">
            <v>m</v>
          </cell>
          <cell r="D2608" t="str">
            <v>FENCE, WOOD STOCKADE</v>
          </cell>
          <cell r="E2608" t="str">
            <v>LNFT</v>
          </cell>
        </row>
        <row r="2609">
          <cell r="A2609" t="str">
            <v>61901-3100</v>
          </cell>
          <cell r="B2609" t="str">
            <v>Fence, wood stockade, 1800mm height</v>
          </cell>
          <cell r="C2609" t="str">
            <v>m</v>
          </cell>
          <cell r="D2609" t="str">
            <v>FENCE, WOOD STOCKADE, 72-INCH HEIGHT</v>
          </cell>
          <cell r="E2609" t="str">
            <v>LNFT</v>
          </cell>
        </row>
        <row r="2610">
          <cell r="A2610" t="str">
            <v>61901-3200</v>
          </cell>
          <cell r="B2610" t="str">
            <v>Fence, wood stockade, 2400mm height</v>
          </cell>
          <cell r="C2610" t="str">
            <v>m</v>
          </cell>
          <cell r="D2610" t="str">
            <v>FENCE, WOOD STOCKADE, 96-INCH HEIGHT</v>
          </cell>
          <cell r="E2610" t="str">
            <v>LNFT</v>
          </cell>
        </row>
        <row r="2611">
          <cell r="A2611" t="str">
            <v>61901-3300</v>
          </cell>
          <cell r="B2611" t="str">
            <v>Fence, tortoise barrier</v>
          </cell>
          <cell r="C2611" t="str">
            <v>m</v>
          </cell>
          <cell r="D2611" t="str">
            <v>FENCE, TORTOISE BARRIER</v>
          </cell>
          <cell r="E2611" t="str">
            <v>LNFT</v>
          </cell>
        </row>
        <row r="2612">
          <cell r="A2612" t="str">
            <v>61901-3400</v>
          </cell>
          <cell r="B2612" t="str">
            <v>Fence, combination wire</v>
          </cell>
          <cell r="C2612" t="str">
            <v>m</v>
          </cell>
          <cell r="D2612" t="str">
            <v>FENCE, COMBINATION WIRE</v>
          </cell>
          <cell r="E2612" t="str">
            <v>LNFT</v>
          </cell>
        </row>
        <row r="2613">
          <cell r="A2613" t="str">
            <v>61902-0000</v>
          </cell>
          <cell r="B2613" t="str">
            <v>Gate</v>
          </cell>
          <cell r="C2613" t="str">
            <v>Each</v>
          </cell>
          <cell r="D2613" t="str">
            <v>GATE</v>
          </cell>
          <cell r="E2613" t="str">
            <v>EACH</v>
          </cell>
        </row>
        <row r="2614">
          <cell r="A2614" t="str">
            <v>61902-0100</v>
          </cell>
          <cell r="B2614" t="str">
            <v>Gate, wood</v>
          </cell>
          <cell r="C2614" t="str">
            <v>Each</v>
          </cell>
          <cell r="D2614" t="str">
            <v>GATE, WOOD</v>
          </cell>
          <cell r="E2614" t="str">
            <v>EACH</v>
          </cell>
        </row>
        <row r="2615">
          <cell r="A2615" t="str">
            <v>61902-0200</v>
          </cell>
          <cell r="B2615" t="str">
            <v>Gate, wood, 900mm width</v>
          </cell>
          <cell r="C2615" t="str">
            <v>Each</v>
          </cell>
          <cell r="D2615" t="str">
            <v>GATE, WOOD, 3 FEET WIDTH</v>
          </cell>
          <cell r="E2615" t="str">
            <v>EACH</v>
          </cell>
        </row>
        <row r="2616">
          <cell r="A2616" t="str">
            <v>61902-0300</v>
          </cell>
          <cell r="B2616" t="str">
            <v>Gate, wood, 3000mm width</v>
          </cell>
          <cell r="C2616" t="str">
            <v>Each</v>
          </cell>
          <cell r="D2616" t="str">
            <v>GATE, WOOD, 10 FEET WIDTH</v>
          </cell>
          <cell r="E2616" t="str">
            <v>EACH</v>
          </cell>
        </row>
        <row r="2617">
          <cell r="A2617" t="str">
            <v>61902-0400</v>
          </cell>
          <cell r="B2617" t="str">
            <v>Gate, wood, 4200mm width</v>
          </cell>
          <cell r="C2617" t="str">
            <v>Each</v>
          </cell>
          <cell r="D2617" t="str">
            <v>GATE, WOOD, 12 FEET WIDTH</v>
          </cell>
          <cell r="E2617" t="str">
            <v>EACH</v>
          </cell>
        </row>
        <row r="2618">
          <cell r="A2618" t="str">
            <v>61902-0500</v>
          </cell>
          <cell r="B2618" t="str">
            <v>Gate, wood, 4800mm width</v>
          </cell>
          <cell r="C2618" t="str">
            <v>Each</v>
          </cell>
          <cell r="D2618" t="str">
            <v>GATE, WOOD, 16 FEET WIDTH</v>
          </cell>
          <cell r="E2618" t="str">
            <v>EACH</v>
          </cell>
        </row>
        <row r="2619">
          <cell r="A2619" t="str">
            <v>61902-0600</v>
          </cell>
          <cell r="B2619" t="str">
            <v>Gate, wood, 6000mm width</v>
          </cell>
          <cell r="C2619" t="str">
            <v>Each</v>
          </cell>
          <cell r="D2619" t="str">
            <v>GATE, WOOD, 20 FEET WIDTH</v>
          </cell>
          <cell r="E2619" t="str">
            <v>EACH</v>
          </cell>
        </row>
        <row r="2620">
          <cell r="A2620" t="str">
            <v>61902-0700</v>
          </cell>
          <cell r="B2620" t="str">
            <v>Gate, wood, 6600mm width</v>
          </cell>
          <cell r="C2620" t="str">
            <v>Each</v>
          </cell>
          <cell r="D2620" t="str">
            <v>GATE, WOOD, 22 FEET WIDTH</v>
          </cell>
          <cell r="E2620" t="str">
            <v>EACH</v>
          </cell>
        </row>
        <row r="2621">
          <cell r="A2621" t="str">
            <v>61902-0800</v>
          </cell>
          <cell r="B2621" t="str">
            <v>Gate, wood, 8400mm width</v>
          </cell>
          <cell r="C2621" t="str">
            <v>Each</v>
          </cell>
          <cell r="D2621" t="str">
            <v>GATE, WOOD, 28 FEET WIDTH</v>
          </cell>
          <cell r="E2621" t="str">
            <v>EACH</v>
          </cell>
        </row>
        <row r="2622">
          <cell r="A2622" t="str">
            <v>61902-0900</v>
          </cell>
          <cell r="B2622" t="str">
            <v>Gate, metal</v>
          </cell>
          <cell r="C2622" t="str">
            <v>Each</v>
          </cell>
          <cell r="D2622" t="str">
            <v>GATE, METAL</v>
          </cell>
          <cell r="E2622" t="str">
            <v>EACH</v>
          </cell>
        </row>
        <row r="2623">
          <cell r="A2623" t="str">
            <v>61902-1000</v>
          </cell>
          <cell r="B2623" t="str">
            <v>Gate, metal, 900mm width</v>
          </cell>
          <cell r="C2623" t="str">
            <v>Each</v>
          </cell>
          <cell r="D2623" t="str">
            <v>GATE, METAL, 3 FEET WIDTH</v>
          </cell>
          <cell r="E2623" t="str">
            <v>EACH</v>
          </cell>
        </row>
        <row r="2624">
          <cell r="A2624" t="str">
            <v>61902-1100</v>
          </cell>
          <cell r="B2624" t="str">
            <v>Gate, metal, 3000mm width</v>
          </cell>
          <cell r="C2624" t="str">
            <v>Each</v>
          </cell>
          <cell r="D2624" t="str">
            <v>GATE, METAL, 10 FEET WIDTH</v>
          </cell>
          <cell r="E2624" t="str">
            <v>EACH</v>
          </cell>
        </row>
        <row r="2625">
          <cell r="A2625" t="str">
            <v>61902-1200</v>
          </cell>
          <cell r="B2625" t="str">
            <v>Gate, metal, 3600mm width</v>
          </cell>
          <cell r="C2625" t="str">
            <v>Each</v>
          </cell>
          <cell r="D2625" t="str">
            <v>GATE, METAL, 12 FEET WIDTH</v>
          </cell>
          <cell r="E2625" t="str">
            <v>EACH</v>
          </cell>
        </row>
        <row r="2626">
          <cell r="A2626" t="str">
            <v>61902-1300</v>
          </cell>
          <cell r="B2626" t="str">
            <v>Gate, metal, 4200mm width</v>
          </cell>
          <cell r="C2626" t="str">
            <v>Each</v>
          </cell>
          <cell r="D2626" t="str">
            <v>GATE, METAL, 14 FEET WIDTH</v>
          </cell>
          <cell r="E2626" t="str">
            <v>EACH</v>
          </cell>
        </row>
        <row r="2627">
          <cell r="A2627" t="str">
            <v>61902-1400</v>
          </cell>
          <cell r="B2627" t="str">
            <v>Gate, metal, 4800mm width</v>
          </cell>
          <cell r="C2627" t="str">
            <v>Each</v>
          </cell>
          <cell r="D2627" t="str">
            <v>GATE, METAL, 16 FEET WIDTH</v>
          </cell>
          <cell r="E2627" t="str">
            <v>EACH</v>
          </cell>
        </row>
        <row r="2628">
          <cell r="A2628" t="str">
            <v>61902-1500</v>
          </cell>
          <cell r="B2628" t="str">
            <v>Gate, metal, 5400mm width</v>
          </cell>
          <cell r="C2628" t="str">
            <v>Each</v>
          </cell>
          <cell r="D2628" t="str">
            <v>GATE, METAL, 18 FEET WIDTH</v>
          </cell>
          <cell r="E2628" t="str">
            <v>EACH</v>
          </cell>
        </row>
        <row r="2629">
          <cell r="A2629" t="str">
            <v>61902-1600</v>
          </cell>
          <cell r="B2629" t="str">
            <v>Gate, metal, 6000mm width</v>
          </cell>
          <cell r="C2629" t="str">
            <v>Each</v>
          </cell>
          <cell r="D2629" t="str">
            <v>GATE, METAL, 20 FEET WIDTH</v>
          </cell>
          <cell r="E2629" t="str">
            <v>EACH</v>
          </cell>
        </row>
        <row r="2630">
          <cell r="A2630" t="str">
            <v>61902-1700</v>
          </cell>
          <cell r="B2630" t="str">
            <v>Gate, metal, 6600mm width</v>
          </cell>
          <cell r="C2630" t="str">
            <v>Each</v>
          </cell>
          <cell r="D2630" t="str">
            <v>GATE, METAL, 22 FEET WIDTH</v>
          </cell>
          <cell r="E2630" t="str">
            <v>EACH</v>
          </cell>
        </row>
        <row r="2631">
          <cell r="A2631" t="str">
            <v>61902-1800</v>
          </cell>
          <cell r="B2631" t="str">
            <v>Gate, metal, 7200mm width</v>
          </cell>
          <cell r="C2631" t="str">
            <v>Each</v>
          </cell>
          <cell r="D2631" t="str">
            <v>GATE, METAL, 24 FEET WIDTH</v>
          </cell>
          <cell r="E2631" t="str">
            <v>EACH</v>
          </cell>
        </row>
        <row r="2632">
          <cell r="A2632" t="str">
            <v>61902-1900</v>
          </cell>
          <cell r="B2632" t="str">
            <v>Gate, metal, 7800mm width</v>
          </cell>
          <cell r="C2632" t="str">
            <v>Each</v>
          </cell>
          <cell r="D2632" t="str">
            <v>GATE, METAL, 26 FEET WIDTH</v>
          </cell>
          <cell r="E2632" t="str">
            <v>EACH</v>
          </cell>
        </row>
        <row r="2633">
          <cell r="A2633" t="str">
            <v>61902-2000</v>
          </cell>
          <cell r="B2633" t="str">
            <v>Gate, metal, 8400mm width</v>
          </cell>
          <cell r="C2633" t="str">
            <v>Each</v>
          </cell>
          <cell r="D2633" t="str">
            <v>GATE, METAL, 28 FEET WIDTH</v>
          </cell>
          <cell r="E2633" t="str">
            <v>EACH</v>
          </cell>
        </row>
        <row r="2634">
          <cell r="A2634" t="str">
            <v>61902-2100</v>
          </cell>
          <cell r="B2634" t="str">
            <v>Gate, metal, 9000mm width</v>
          </cell>
          <cell r="C2634" t="str">
            <v>Each</v>
          </cell>
          <cell r="D2634" t="str">
            <v>GATE, METAL, 30 FEET WIDTH</v>
          </cell>
          <cell r="E2634" t="str">
            <v>EACH</v>
          </cell>
        </row>
        <row r="2635">
          <cell r="A2635" t="str">
            <v>61902-2150</v>
          </cell>
          <cell r="B2635" t="str">
            <v>Gate, metal, 9600mm width</v>
          </cell>
          <cell r="C2635" t="str">
            <v>Each</v>
          </cell>
          <cell r="D2635" t="str">
            <v>GATE, METAL, 32 FEET WIDTH</v>
          </cell>
          <cell r="E2635" t="str">
            <v>EACH</v>
          </cell>
        </row>
        <row r="2636">
          <cell r="A2636" t="str">
            <v>61902-2200</v>
          </cell>
          <cell r="B2636" t="str">
            <v>Gate, metal, 10200mm width</v>
          </cell>
          <cell r="C2636" t="str">
            <v>Each</v>
          </cell>
          <cell r="D2636" t="str">
            <v>GATE, METAL, 34 FEET WIDTH</v>
          </cell>
          <cell r="E2636" t="str">
            <v>EACH</v>
          </cell>
        </row>
        <row r="2637">
          <cell r="A2637" t="str">
            <v>61902-2300</v>
          </cell>
          <cell r="B2637" t="str">
            <v>Gate, barbed wire</v>
          </cell>
          <cell r="C2637" t="str">
            <v>Each</v>
          </cell>
          <cell r="D2637" t="str">
            <v>GATE, BARBED WIRE</v>
          </cell>
          <cell r="E2637" t="str">
            <v>EACH</v>
          </cell>
        </row>
        <row r="2638">
          <cell r="A2638" t="str">
            <v>61902-2400</v>
          </cell>
          <cell r="B2638" t="str">
            <v>Gate, barbed wire, 3-strand</v>
          </cell>
          <cell r="C2638" t="str">
            <v>Each</v>
          </cell>
          <cell r="D2638" t="str">
            <v>GATE, BARBED WIRE, 3-STRAND</v>
          </cell>
          <cell r="E2638" t="str">
            <v>EACH</v>
          </cell>
        </row>
        <row r="2639">
          <cell r="A2639" t="str">
            <v>61902-2500</v>
          </cell>
          <cell r="B2639" t="str">
            <v>Gate, barbed wire, 4-strand</v>
          </cell>
          <cell r="C2639" t="str">
            <v>Each</v>
          </cell>
          <cell r="D2639" t="str">
            <v>GATE, BARBED WIRE, 4-STRAND</v>
          </cell>
          <cell r="E2639" t="str">
            <v>EACH</v>
          </cell>
        </row>
        <row r="2640">
          <cell r="A2640" t="str">
            <v>61902-2600</v>
          </cell>
          <cell r="B2640" t="str">
            <v>Gate, barbed wire, 5-strand</v>
          </cell>
          <cell r="C2640" t="str">
            <v>Each</v>
          </cell>
          <cell r="D2640" t="str">
            <v>GATE, BARBED WIRE, 5-STRAND</v>
          </cell>
          <cell r="E2640" t="str">
            <v>EACH</v>
          </cell>
        </row>
        <row r="2641">
          <cell r="A2641" t="str">
            <v>61902-2700</v>
          </cell>
          <cell r="B2641" t="str">
            <v>Gate, chain link</v>
          </cell>
          <cell r="C2641" t="str">
            <v>Each</v>
          </cell>
          <cell r="D2641" t="str">
            <v>GATE, CHAIN LINK</v>
          </cell>
          <cell r="E2641" t="str">
            <v>EACH</v>
          </cell>
        </row>
        <row r="2642">
          <cell r="A2642" t="str">
            <v>61902-2800</v>
          </cell>
          <cell r="B2642" t="str">
            <v>Gate, chain link, 900mm width</v>
          </cell>
          <cell r="C2642" t="str">
            <v>Each</v>
          </cell>
          <cell r="D2642" t="str">
            <v>GATE, CHAIN LINK, 3 FEET WIDTH</v>
          </cell>
          <cell r="E2642" t="str">
            <v>EACH</v>
          </cell>
        </row>
        <row r="2643">
          <cell r="A2643" t="str">
            <v>61902-2900</v>
          </cell>
          <cell r="B2643" t="str">
            <v>Gate, chain link, 1200mm width</v>
          </cell>
          <cell r="C2643" t="str">
            <v>Each</v>
          </cell>
          <cell r="D2643" t="str">
            <v>GATE, CHAIN LINK, 4 FEET WIDTH</v>
          </cell>
          <cell r="E2643" t="str">
            <v>EACH</v>
          </cell>
        </row>
        <row r="2644">
          <cell r="A2644" t="str">
            <v>61902-3000</v>
          </cell>
          <cell r="B2644" t="str">
            <v>Gate, chain link, 1800mm width</v>
          </cell>
          <cell r="C2644" t="str">
            <v>Each</v>
          </cell>
          <cell r="D2644" t="str">
            <v>GATE, CHAIN LINK, 6 FEET WIDTH</v>
          </cell>
          <cell r="E2644" t="str">
            <v>EACH</v>
          </cell>
        </row>
        <row r="2645">
          <cell r="A2645" t="str">
            <v>61902-3100</v>
          </cell>
          <cell r="B2645" t="str">
            <v>Gate, chain link, 2400mm width</v>
          </cell>
          <cell r="C2645" t="str">
            <v>Each</v>
          </cell>
          <cell r="D2645" t="str">
            <v>GATE, CHAIN LINK, 8 FEET WIDTH</v>
          </cell>
          <cell r="E2645" t="str">
            <v>EACH</v>
          </cell>
        </row>
        <row r="2646">
          <cell r="A2646" t="str">
            <v>61902-3200</v>
          </cell>
          <cell r="B2646" t="str">
            <v>Gate, chain link, 3000mm width</v>
          </cell>
          <cell r="C2646" t="str">
            <v>Each</v>
          </cell>
          <cell r="D2646" t="str">
            <v>GATE, CHAIN LINK, 10 FEET WIDTH</v>
          </cell>
          <cell r="E2646" t="str">
            <v>EACH</v>
          </cell>
        </row>
        <row r="2647">
          <cell r="A2647" t="str">
            <v>61902-3300</v>
          </cell>
          <cell r="B2647" t="str">
            <v>Gate, chain link, 3600mm width</v>
          </cell>
          <cell r="C2647" t="str">
            <v>Each</v>
          </cell>
          <cell r="D2647" t="str">
            <v>GATE, CHAIN LINK, 12 FEET WIDTH</v>
          </cell>
          <cell r="E2647" t="str">
            <v>EACH</v>
          </cell>
        </row>
        <row r="2648">
          <cell r="A2648" t="str">
            <v>61902-3400</v>
          </cell>
          <cell r="B2648" t="str">
            <v>Gate, chain link, 4200mm width</v>
          </cell>
          <cell r="C2648" t="str">
            <v>Each</v>
          </cell>
          <cell r="D2648" t="str">
            <v>GATE, CHAIN LINK, 14 FEET WIDTH</v>
          </cell>
          <cell r="E2648" t="str">
            <v>EACH</v>
          </cell>
        </row>
        <row r="2649">
          <cell r="A2649" t="str">
            <v>61902-3500</v>
          </cell>
          <cell r="B2649" t="str">
            <v>Gate, chain link, 4800mm width</v>
          </cell>
          <cell r="C2649" t="str">
            <v>Each</v>
          </cell>
          <cell r="D2649" t="str">
            <v>GATE, CHAIN LINK, 16 FEET WIDTH</v>
          </cell>
          <cell r="E2649" t="str">
            <v>EACH</v>
          </cell>
        </row>
        <row r="2650">
          <cell r="A2650" t="str">
            <v>61902-3600</v>
          </cell>
          <cell r="B2650" t="str">
            <v>Gate, chain link, 5400mm width</v>
          </cell>
          <cell r="C2650" t="str">
            <v>Each</v>
          </cell>
          <cell r="D2650" t="str">
            <v>GATE, CHAIN LINK, 18 FEET WIDTH</v>
          </cell>
          <cell r="E2650" t="str">
            <v>EACH</v>
          </cell>
        </row>
        <row r="2651">
          <cell r="A2651" t="str">
            <v>61902-3700</v>
          </cell>
          <cell r="B2651" t="str">
            <v>Gate, chain link, 6000mm width</v>
          </cell>
          <cell r="C2651" t="str">
            <v>Each</v>
          </cell>
          <cell r="D2651" t="str">
            <v>GATE, CHAIN LINK, 20 FEET WIDTH</v>
          </cell>
          <cell r="E2651" t="str">
            <v>EACH</v>
          </cell>
        </row>
        <row r="2652">
          <cell r="A2652" t="str">
            <v>61902-3800</v>
          </cell>
          <cell r="B2652" t="str">
            <v>Gate, chain link, 6600mm width</v>
          </cell>
          <cell r="C2652" t="str">
            <v>Each</v>
          </cell>
          <cell r="D2652" t="str">
            <v>GATE, CHAIN LINK, 22 FEET WIDTH</v>
          </cell>
          <cell r="E2652" t="str">
            <v>EACH</v>
          </cell>
        </row>
        <row r="2653">
          <cell r="A2653" t="str">
            <v>61902-3900</v>
          </cell>
          <cell r="B2653" t="str">
            <v>Gate, chain link, 7200mm width</v>
          </cell>
          <cell r="C2653" t="str">
            <v>Each</v>
          </cell>
          <cell r="D2653" t="str">
            <v>GATE, CHAIN LINK, 24 FEET WIDTH</v>
          </cell>
          <cell r="E2653" t="str">
            <v>EACH</v>
          </cell>
        </row>
        <row r="2654">
          <cell r="A2654" t="str">
            <v>61902-4000</v>
          </cell>
          <cell r="B2654" t="str">
            <v>Gate, chain link, 7800mm width</v>
          </cell>
          <cell r="C2654" t="str">
            <v>Each</v>
          </cell>
          <cell r="D2654" t="str">
            <v>GATE, CHAIN LINK, 26 FEET WIDTH</v>
          </cell>
          <cell r="E2654" t="str">
            <v>EACH</v>
          </cell>
        </row>
        <row r="2655">
          <cell r="A2655" t="str">
            <v>61902-4100</v>
          </cell>
          <cell r="B2655" t="str">
            <v>Gate, chain link, 8400mm width</v>
          </cell>
          <cell r="C2655" t="str">
            <v>Each</v>
          </cell>
          <cell r="D2655" t="str">
            <v>GATE, CHAIN LINK, 28 FEET WIDTH</v>
          </cell>
          <cell r="E2655" t="str">
            <v>EACH</v>
          </cell>
        </row>
        <row r="2656">
          <cell r="A2656" t="str">
            <v>61902-4200</v>
          </cell>
          <cell r="B2656" t="str">
            <v>Gate, chain link, 9000mm width</v>
          </cell>
          <cell r="C2656" t="str">
            <v>Each</v>
          </cell>
          <cell r="D2656" t="str">
            <v>GATE, CHAIN LINK, 30 FEET WIDTH</v>
          </cell>
          <cell r="E2656" t="str">
            <v>EACH</v>
          </cell>
        </row>
        <row r="2657">
          <cell r="A2657" t="str">
            <v>61902-4300</v>
          </cell>
          <cell r="B2657" t="str">
            <v>Gate, woven wire</v>
          </cell>
          <cell r="C2657" t="str">
            <v>Each</v>
          </cell>
          <cell r="D2657" t="str">
            <v>GATE, WOVEN WIRE</v>
          </cell>
          <cell r="E2657" t="str">
            <v>EACH</v>
          </cell>
        </row>
        <row r="2658">
          <cell r="A2658" t="str">
            <v>61902-4400</v>
          </cell>
          <cell r="B2658" t="str">
            <v>Gate, woven wire, 900mm width</v>
          </cell>
          <cell r="C2658" t="str">
            <v>Each</v>
          </cell>
          <cell r="D2658" t="str">
            <v>GATE, WOVEN WIRE, 3 FEET WIDTH</v>
          </cell>
          <cell r="E2658" t="str">
            <v>EACH</v>
          </cell>
        </row>
        <row r="2659">
          <cell r="A2659" t="str">
            <v>61902-4500</v>
          </cell>
          <cell r="B2659" t="str">
            <v>Gate, woven wire, 1200mm width</v>
          </cell>
          <cell r="C2659" t="str">
            <v>Each</v>
          </cell>
          <cell r="D2659" t="str">
            <v>GATE, WOVEN WIRE, 4 FEET WIDTH</v>
          </cell>
          <cell r="E2659" t="str">
            <v>EACH</v>
          </cell>
        </row>
        <row r="2660">
          <cell r="A2660" t="str">
            <v>61902-4600</v>
          </cell>
          <cell r="B2660" t="str">
            <v>Gate, woven wire, 1800mm width</v>
          </cell>
          <cell r="C2660" t="str">
            <v>Each</v>
          </cell>
          <cell r="D2660" t="str">
            <v>GATE, WOVEN WIRE, 6 FEET WIDTH</v>
          </cell>
          <cell r="E2660" t="str">
            <v>EACH</v>
          </cell>
        </row>
        <row r="2661">
          <cell r="A2661" t="str">
            <v>61902-4700</v>
          </cell>
          <cell r="B2661" t="str">
            <v>Gate, woven wire, 2400mm width</v>
          </cell>
          <cell r="C2661" t="str">
            <v>Each</v>
          </cell>
          <cell r="D2661" t="str">
            <v>GATE, WOVEN WIRE, 8 FEET WIDTH</v>
          </cell>
          <cell r="E2661" t="str">
            <v>EACH</v>
          </cell>
        </row>
        <row r="2662">
          <cell r="A2662" t="str">
            <v>61902-4800</v>
          </cell>
          <cell r="B2662" t="str">
            <v>Gate, woven wire, 3000mm width</v>
          </cell>
          <cell r="C2662" t="str">
            <v>Each</v>
          </cell>
          <cell r="D2662" t="str">
            <v>GATE, WOVEN WIRE, 10 FEET WIDTH</v>
          </cell>
          <cell r="E2662" t="str">
            <v>EACH</v>
          </cell>
        </row>
        <row r="2663">
          <cell r="A2663" t="str">
            <v>61902-4900</v>
          </cell>
          <cell r="B2663" t="str">
            <v>Gate, woven wire, 3600mm width</v>
          </cell>
          <cell r="C2663" t="str">
            <v>Each</v>
          </cell>
          <cell r="D2663" t="str">
            <v>GATE, WOVEN WIRE, 12 FEET WIDTH</v>
          </cell>
          <cell r="E2663" t="str">
            <v>EACH</v>
          </cell>
        </row>
        <row r="2664">
          <cell r="A2664" t="str">
            <v>61902-5000</v>
          </cell>
          <cell r="B2664" t="str">
            <v>Gate, woven wire, 4200mm width</v>
          </cell>
          <cell r="C2664" t="str">
            <v>Each</v>
          </cell>
          <cell r="D2664" t="str">
            <v>GATE, WOVEN WIRE, 14 FEET WIDTH</v>
          </cell>
          <cell r="E2664" t="str">
            <v>EACH</v>
          </cell>
        </row>
        <row r="2665">
          <cell r="A2665" t="str">
            <v>61902-5100</v>
          </cell>
          <cell r="B2665" t="str">
            <v>Gate, woven wire, 4800mm width</v>
          </cell>
          <cell r="C2665" t="str">
            <v>Each</v>
          </cell>
          <cell r="D2665" t="str">
            <v>GATE, WOVEN WIRE, 16 FEET WIDTH</v>
          </cell>
          <cell r="E2665" t="str">
            <v>EACH</v>
          </cell>
        </row>
        <row r="2666">
          <cell r="A2666" t="str">
            <v>61902-5200</v>
          </cell>
          <cell r="B2666" t="str">
            <v>Gate, woven wire, 5400mm width</v>
          </cell>
          <cell r="C2666" t="str">
            <v>Each</v>
          </cell>
          <cell r="D2666" t="str">
            <v>GATE, WOVEN WIRE, 18 FEET WIDTH</v>
          </cell>
          <cell r="E2666" t="str">
            <v>EACH</v>
          </cell>
        </row>
        <row r="2667">
          <cell r="A2667" t="str">
            <v>61902-5300</v>
          </cell>
          <cell r="B2667" t="str">
            <v>Gate, combination wire</v>
          </cell>
          <cell r="C2667" t="str">
            <v>Each</v>
          </cell>
          <cell r="D2667" t="str">
            <v>GATE, COMBINATION WIRE</v>
          </cell>
          <cell r="E2667" t="str">
            <v>EACH</v>
          </cell>
        </row>
        <row r="2668">
          <cell r="A2668" t="str">
            <v>61903-0000</v>
          </cell>
          <cell r="B2668" t="str">
            <v>Cattle guard</v>
          </cell>
          <cell r="C2668" t="str">
            <v>Each</v>
          </cell>
          <cell r="D2668" t="str">
            <v>CATTLE GUARD</v>
          </cell>
          <cell r="E2668" t="str">
            <v>EACH</v>
          </cell>
        </row>
        <row r="2669">
          <cell r="A2669" t="str">
            <v>61903-0100</v>
          </cell>
          <cell r="B2669" t="str">
            <v>Cattle guard, 3600mm</v>
          </cell>
          <cell r="C2669" t="str">
            <v>Each</v>
          </cell>
          <cell r="D2669" t="str">
            <v>CATTLE GUARD, 12 FEET</v>
          </cell>
          <cell r="E2669" t="str">
            <v>EACH</v>
          </cell>
        </row>
        <row r="2670">
          <cell r="A2670" t="str">
            <v>61903-0200</v>
          </cell>
          <cell r="B2670" t="str">
            <v>Cattle guard, 4200mm</v>
          </cell>
          <cell r="C2670" t="str">
            <v>Each</v>
          </cell>
          <cell r="D2670" t="str">
            <v>CATTLE GUARD, 14 FEET</v>
          </cell>
          <cell r="E2670" t="str">
            <v>EACH</v>
          </cell>
        </row>
        <row r="2671">
          <cell r="A2671" t="str">
            <v>61903-0300</v>
          </cell>
          <cell r="B2671" t="str">
            <v>Cattle guard, 4800mm</v>
          </cell>
          <cell r="C2671" t="str">
            <v>Each</v>
          </cell>
          <cell r="D2671" t="str">
            <v>CATTLE GUARD, 16 FEET</v>
          </cell>
          <cell r="E2671" t="str">
            <v>EACH</v>
          </cell>
        </row>
        <row r="2672">
          <cell r="A2672" t="str">
            <v>61903-0400</v>
          </cell>
          <cell r="B2672" t="str">
            <v>Cattle guard, 5400mm</v>
          </cell>
          <cell r="C2672" t="str">
            <v>Each</v>
          </cell>
          <cell r="D2672" t="str">
            <v>CATTLE GUARD, 18 FEET</v>
          </cell>
          <cell r="E2672" t="str">
            <v>EACH</v>
          </cell>
        </row>
        <row r="2673">
          <cell r="A2673" t="str">
            <v>61903-0500</v>
          </cell>
          <cell r="B2673" t="str">
            <v>Cattle guard, 6000mm</v>
          </cell>
          <cell r="C2673" t="str">
            <v>Each</v>
          </cell>
          <cell r="D2673" t="str">
            <v>CATTLE GUARD, 20 FEET</v>
          </cell>
          <cell r="E2673" t="str">
            <v>EACH</v>
          </cell>
        </row>
        <row r="2674">
          <cell r="A2674" t="str">
            <v>61903-0600</v>
          </cell>
          <cell r="B2674" t="str">
            <v>Cattle guard, 6600mm</v>
          </cell>
          <cell r="C2674" t="str">
            <v>Each</v>
          </cell>
          <cell r="D2674" t="str">
            <v>CATTLE GUARD, 22 FEET</v>
          </cell>
          <cell r="E2674" t="str">
            <v>EACH</v>
          </cell>
        </row>
        <row r="2675">
          <cell r="A2675" t="str">
            <v>61903-0700</v>
          </cell>
          <cell r="B2675" t="str">
            <v>Cattle guard, 7200mm</v>
          </cell>
          <cell r="C2675" t="str">
            <v>Each</v>
          </cell>
          <cell r="D2675" t="str">
            <v>CATTLE GUARD, 24 FEET</v>
          </cell>
          <cell r="E2675" t="str">
            <v>EACH</v>
          </cell>
        </row>
        <row r="2676">
          <cell r="A2676" t="str">
            <v>61903-0800</v>
          </cell>
          <cell r="B2676" t="str">
            <v>Cattle guard, 7800mm</v>
          </cell>
          <cell r="C2676" t="str">
            <v>Each</v>
          </cell>
          <cell r="D2676" t="str">
            <v>CATTLE GUARD, 26 FEET</v>
          </cell>
          <cell r="E2676" t="str">
            <v>EACH</v>
          </cell>
        </row>
        <row r="2677">
          <cell r="A2677" t="str">
            <v>61903-0900</v>
          </cell>
          <cell r="B2677" t="str">
            <v>Cattle guard, 8400mm</v>
          </cell>
          <cell r="C2677" t="str">
            <v>Each</v>
          </cell>
          <cell r="D2677" t="str">
            <v>CATTLE GUARD, 28 FEET</v>
          </cell>
          <cell r="E2677" t="str">
            <v>EACH</v>
          </cell>
        </row>
        <row r="2678">
          <cell r="A2678" t="str">
            <v>61903-1000</v>
          </cell>
          <cell r="B2678" t="str">
            <v>Cattle guard, 9000mm</v>
          </cell>
          <cell r="C2678" t="str">
            <v>Each</v>
          </cell>
          <cell r="D2678" t="str">
            <v>CATTLE GUARD, 30 FEET</v>
          </cell>
          <cell r="E2678" t="str">
            <v>EACH</v>
          </cell>
        </row>
        <row r="2679">
          <cell r="A2679" t="str">
            <v>61903-1100</v>
          </cell>
          <cell r="B2679" t="str">
            <v>Cattle guard, 9600mm</v>
          </cell>
          <cell r="C2679" t="str">
            <v>Each</v>
          </cell>
          <cell r="D2679" t="str">
            <v>CATTLE GUARD, 32 FEET</v>
          </cell>
          <cell r="E2679" t="str">
            <v>EACH</v>
          </cell>
        </row>
        <row r="2680">
          <cell r="A2680" t="str">
            <v>61903-1300</v>
          </cell>
          <cell r="B2680" t="str">
            <v>Cattle guard, 10800mm</v>
          </cell>
          <cell r="C2680" t="str">
            <v>Each</v>
          </cell>
          <cell r="D2680" t="str">
            <v>CATTLE GUARD, 36 FEET</v>
          </cell>
          <cell r="E2680" t="str">
            <v>EACH</v>
          </cell>
        </row>
        <row r="2681">
          <cell r="A2681" t="str">
            <v>61903-1500</v>
          </cell>
          <cell r="B2681" t="str">
            <v>Cattle guard, 12000mm</v>
          </cell>
          <cell r="C2681" t="str">
            <v>Each</v>
          </cell>
          <cell r="D2681" t="str">
            <v>CATTLE GUARD, 40 FEET</v>
          </cell>
          <cell r="E2681" t="str">
            <v>EACH</v>
          </cell>
        </row>
        <row r="2682">
          <cell r="A2682" t="str">
            <v>61904-0000</v>
          </cell>
          <cell r="B2682" t="str">
            <v>Bollard post</v>
          </cell>
          <cell r="C2682" t="str">
            <v>Each</v>
          </cell>
          <cell r="D2682" t="str">
            <v>BOLLARD POST</v>
          </cell>
          <cell r="E2682" t="str">
            <v>EACH</v>
          </cell>
        </row>
        <row r="2683">
          <cell r="A2683" t="str">
            <v>61905-0000</v>
          </cell>
          <cell r="B2683" t="str">
            <v>Tree planking</v>
          </cell>
          <cell r="C2683" t="str">
            <v>m</v>
          </cell>
          <cell r="D2683" t="str">
            <v>TREE PLANKING</v>
          </cell>
          <cell r="E2683" t="str">
            <v>LNFT</v>
          </cell>
        </row>
        <row r="2684">
          <cell r="A2684" t="str">
            <v>61906-0000</v>
          </cell>
          <cell r="B2684" t="str">
            <v>Stile</v>
          </cell>
          <cell r="C2684" t="str">
            <v>Each</v>
          </cell>
          <cell r="D2684" t="str">
            <v>STILE</v>
          </cell>
          <cell r="E2684" t="str">
            <v>EACH</v>
          </cell>
        </row>
        <row r="2685">
          <cell r="A2685" t="str">
            <v>61907-0000</v>
          </cell>
          <cell r="B2685" t="str">
            <v>Fence post</v>
          </cell>
          <cell r="C2685" t="str">
            <v>Each</v>
          </cell>
          <cell r="D2685" t="str">
            <v>FENCE POST</v>
          </cell>
          <cell r="E2685" t="str">
            <v>EACH</v>
          </cell>
        </row>
        <row r="2686">
          <cell r="A2686" t="str">
            <v>61907-1000</v>
          </cell>
          <cell r="B2686" t="str">
            <v>Fence post, concrete</v>
          </cell>
          <cell r="C2686" t="str">
            <v>Each</v>
          </cell>
          <cell r="D2686" t="str">
            <v>FENCE POST, CONCRETE</v>
          </cell>
          <cell r="E2686" t="str">
            <v>EACH</v>
          </cell>
        </row>
        <row r="2687">
          <cell r="A2687" t="str">
            <v>61920-1000</v>
          </cell>
          <cell r="B2687" t="str">
            <v>Remove and reset bollard post</v>
          </cell>
          <cell r="C2687" t="str">
            <v>Each</v>
          </cell>
          <cell r="D2687" t="str">
            <v>REMOVE AND RESET BOLLARD POST</v>
          </cell>
          <cell r="E2687" t="str">
            <v>EACH</v>
          </cell>
        </row>
        <row r="2688">
          <cell r="A2688" t="str">
            <v>61920-2000</v>
          </cell>
          <cell r="B2688" t="str">
            <v>Remove and reset gate</v>
          </cell>
          <cell r="C2688" t="str">
            <v>Each</v>
          </cell>
          <cell r="D2688" t="str">
            <v>REMOVE AND RESET GATE</v>
          </cell>
          <cell r="E2688" t="str">
            <v>EACH</v>
          </cell>
        </row>
        <row r="2689">
          <cell r="A2689" t="str">
            <v>61920-3000</v>
          </cell>
          <cell r="B2689" t="str">
            <v>Remove and reset cattle guard</v>
          </cell>
          <cell r="C2689" t="str">
            <v>Each</v>
          </cell>
          <cell r="D2689" t="str">
            <v>REMOVE AND RESET CATTLE GUARD</v>
          </cell>
          <cell r="E2689" t="str">
            <v>EACH</v>
          </cell>
        </row>
        <row r="2690">
          <cell r="A2690" t="str">
            <v>61920-4000</v>
          </cell>
          <cell r="B2690" t="str">
            <v>Remove and reset stile</v>
          </cell>
          <cell r="C2690" t="str">
            <v>Each</v>
          </cell>
          <cell r="D2690" t="str">
            <v>REMOVE AND RESET STILE</v>
          </cell>
          <cell r="E2690" t="str">
            <v>EACH</v>
          </cell>
        </row>
        <row r="2691">
          <cell r="A2691" t="str">
            <v>61921-1000</v>
          </cell>
          <cell r="B2691" t="str">
            <v>Remove and reset fence</v>
          </cell>
          <cell r="C2691" t="str">
            <v>m</v>
          </cell>
          <cell r="D2691" t="str">
            <v>REMOVE AND RESET FENCE</v>
          </cell>
          <cell r="E2691" t="str">
            <v>LNFT</v>
          </cell>
        </row>
        <row r="2692">
          <cell r="A2692" t="str">
            <v>62001-0000</v>
          </cell>
          <cell r="B2692" t="str">
            <v>Stone masonry</v>
          </cell>
          <cell r="C2692" t="str">
            <v>m3</v>
          </cell>
          <cell r="D2692" t="str">
            <v>STONE MASONRY</v>
          </cell>
          <cell r="E2692" t="str">
            <v>CUYD</v>
          </cell>
        </row>
        <row r="2693">
          <cell r="A2693" t="str">
            <v>62001-0100</v>
          </cell>
          <cell r="B2693" t="str">
            <v>Class A masonry, fine pointed finish</v>
          </cell>
          <cell r="C2693" t="str">
            <v>m3</v>
          </cell>
          <cell r="D2693" t="str">
            <v>CLASS A MASONRY, FINE POINTED FINISH</v>
          </cell>
          <cell r="E2693" t="str">
            <v>CUYD</v>
          </cell>
        </row>
        <row r="2694">
          <cell r="A2694" t="str">
            <v>62001-0200</v>
          </cell>
          <cell r="B2694" t="str">
            <v>Class A masonry, medium pointed finish</v>
          </cell>
          <cell r="C2694" t="str">
            <v>m3</v>
          </cell>
          <cell r="D2694" t="str">
            <v>CLASS A MASONRY, MEDIUM POINTED FINISH</v>
          </cell>
          <cell r="E2694" t="str">
            <v>CUYD</v>
          </cell>
        </row>
        <row r="2695">
          <cell r="A2695" t="str">
            <v>62001-0300</v>
          </cell>
          <cell r="B2695" t="str">
            <v>Class A masonry, course pointed finish</v>
          </cell>
          <cell r="C2695" t="str">
            <v>m3</v>
          </cell>
          <cell r="D2695" t="str">
            <v>CLASS A MASONRY, COURSE POINTED FINISH</v>
          </cell>
          <cell r="E2695" t="str">
            <v>CUYD</v>
          </cell>
        </row>
        <row r="2696">
          <cell r="A2696" t="str">
            <v>62001-0400</v>
          </cell>
          <cell r="B2696" t="str">
            <v>Class A masonry, split face finish</v>
          </cell>
          <cell r="C2696" t="str">
            <v>m3</v>
          </cell>
          <cell r="D2696" t="str">
            <v>CLASS A MASONRY, SPLIT FACE FINISH</v>
          </cell>
          <cell r="E2696" t="str">
            <v>CUYD</v>
          </cell>
        </row>
        <row r="2697">
          <cell r="A2697" t="str">
            <v>62001-0500</v>
          </cell>
          <cell r="B2697" t="str">
            <v>Class A masonry, rock face finish</v>
          </cell>
          <cell r="C2697" t="str">
            <v>m3</v>
          </cell>
          <cell r="D2697" t="str">
            <v>CLASS A MASONRY, ROCK FACE FINISH</v>
          </cell>
          <cell r="E2697" t="str">
            <v>CUYD</v>
          </cell>
        </row>
        <row r="2698">
          <cell r="A2698" t="str">
            <v>62001-0600</v>
          </cell>
          <cell r="B2698" t="str">
            <v>Class B masonry, fine pointed finish</v>
          </cell>
          <cell r="C2698" t="str">
            <v>m3</v>
          </cell>
          <cell r="D2698" t="str">
            <v>CLASS B MASONRY, FINE POINTED FINISH</v>
          </cell>
          <cell r="E2698" t="str">
            <v>CUYD</v>
          </cell>
        </row>
        <row r="2699">
          <cell r="A2699" t="str">
            <v>62001-0700</v>
          </cell>
          <cell r="B2699" t="str">
            <v>Class B masonry, medium pointed finish</v>
          </cell>
          <cell r="C2699" t="str">
            <v>m3</v>
          </cell>
          <cell r="D2699" t="str">
            <v>CLASS B MASONRY, MEDIUM POINTED FINISH</v>
          </cell>
          <cell r="E2699" t="str">
            <v>CUYD</v>
          </cell>
        </row>
        <row r="2700">
          <cell r="A2700" t="str">
            <v>62001-0800</v>
          </cell>
          <cell r="B2700" t="str">
            <v>Class B masonry, course pointed finish</v>
          </cell>
          <cell r="C2700" t="str">
            <v>m3</v>
          </cell>
          <cell r="D2700" t="str">
            <v>CLASS B MASONRY, COURSE POINTED FINISH</v>
          </cell>
          <cell r="E2700" t="str">
            <v>CUYD</v>
          </cell>
        </row>
        <row r="2701">
          <cell r="A2701" t="str">
            <v>62001-0900</v>
          </cell>
          <cell r="B2701" t="str">
            <v>Class B masonry, split face finish</v>
          </cell>
          <cell r="C2701" t="str">
            <v>m3</v>
          </cell>
          <cell r="D2701" t="str">
            <v>CLASS B MASONRY, SPLIT FACE FINISH</v>
          </cell>
          <cell r="E2701" t="str">
            <v>CUYD</v>
          </cell>
        </row>
        <row r="2702">
          <cell r="A2702" t="str">
            <v>62001-1000</v>
          </cell>
          <cell r="B2702" t="str">
            <v>Class B masonry, rock face finish</v>
          </cell>
          <cell r="C2702" t="str">
            <v>m3</v>
          </cell>
          <cell r="D2702" t="str">
            <v>CLASS B MASONRY, ROCK FACE FINISH</v>
          </cell>
          <cell r="E2702" t="str">
            <v>CUYD</v>
          </cell>
        </row>
        <row r="2703">
          <cell r="A2703" t="str">
            <v>62001-1100</v>
          </cell>
          <cell r="B2703" t="str">
            <v>Rubble masonry, fine pointed finish</v>
          </cell>
          <cell r="C2703" t="str">
            <v>m3</v>
          </cell>
          <cell r="D2703" t="str">
            <v>RUBBLE MASONRY, FINE POINTED FINISH</v>
          </cell>
          <cell r="E2703" t="str">
            <v>CUYD</v>
          </cell>
        </row>
        <row r="2704">
          <cell r="A2704" t="str">
            <v>62001-1200</v>
          </cell>
          <cell r="B2704" t="str">
            <v>Rubble masonry, medium pointed finish</v>
          </cell>
          <cell r="C2704" t="str">
            <v>m3</v>
          </cell>
          <cell r="D2704" t="str">
            <v>RUBBLE MASONRY, MEDIUM POINTED FINISH</v>
          </cell>
          <cell r="E2704" t="str">
            <v>CUYD</v>
          </cell>
        </row>
        <row r="2705">
          <cell r="A2705" t="str">
            <v>62001-1300</v>
          </cell>
          <cell r="B2705" t="str">
            <v>Rubble masonry, course pointed finish</v>
          </cell>
          <cell r="C2705" t="str">
            <v>m3</v>
          </cell>
          <cell r="D2705" t="str">
            <v>RUBBLE MASONRY, COURSE POINTED FINISH</v>
          </cell>
          <cell r="E2705" t="str">
            <v>CUYD</v>
          </cell>
        </row>
        <row r="2706">
          <cell r="A2706" t="str">
            <v>62001-1400</v>
          </cell>
          <cell r="B2706" t="str">
            <v>Rubble masonry, split face finish</v>
          </cell>
          <cell r="C2706" t="str">
            <v>m3</v>
          </cell>
          <cell r="D2706" t="str">
            <v>RUBBLE MASONRY, SPLIT FACE FINISH</v>
          </cell>
          <cell r="E2706" t="str">
            <v>CUYD</v>
          </cell>
        </row>
        <row r="2707">
          <cell r="A2707" t="str">
            <v>62001-1500</v>
          </cell>
          <cell r="B2707" t="str">
            <v>Rubble masonry, rock face finish</v>
          </cell>
          <cell r="C2707" t="str">
            <v>m3</v>
          </cell>
          <cell r="D2707" t="str">
            <v>RUBBLE MASONRY, ROCK FACE FINISH</v>
          </cell>
          <cell r="E2707" t="str">
            <v>CUYD</v>
          </cell>
        </row>
        <row r="2708">
          <cell r="A2708" t="str">
            <v>62001-1600</v>
          </cell>
          <cell r="B2708" t="str">
            <v>Dimensioned masonry, fine pointed finish</v>
          </cell>
          <cell r="C2708" t="str">
            <v>m3</v>
          </cell>
          <cell r="D2708" t="str">
            <v>DIMENSIONED MASONRY, FINE POINTED FINISH</v>
          </cell>
          <cell r="E2708" t="str">
            <v>CUYD</v>
          </cell>
        </row>
        <row r="2709">
          <cell r="A2709" t="str">
            <v>62001-1700</v>
          </cell>
          <cell r="B2709" t="str">
            <v>Dimensioned masonry, medium pointed finish</v>
          </cell>
          <cell r="C2709" t="str">
            <v>m3</v>
          </cell>
          <cell r="D2709" t="str">
            <v>DIMENSIONED MASONRY, MEDIUM POINTED FINISH</v>
          </cell>
          <cell r="E2709" t="str">
            <v>CUYD</v>
          </cell>
        </row>
        <row r="2710">
          <cell r="A2710" t="str">
            <v>62001-1800</v>
          </cell>
          <cell r="B2710" t="str">
            <v>Dimensioned masonry, course pointed finish</v>
          </cell>
          <cell r="C2710" t="str">
            <v>m3</v>
          </cell>
          <cell r="D2710" t="str">
            <v>DIMENSIONED MASONRY, COURSE POINTED FINISH</v>
          </cell>
          <cell r="E2710" t="str">
            <v>CUYD</v>
          </cell>
        </row>
        <row r="2711">
          <cell r="A2711" t="str">
            <v>62001-1900</v>
          </cell>
          <cell r="B2711" t="str">
            <v>Dimensioned masonry, split face finish</v>
          </cell>
          <cell r="C2711" t="str">
            <v>m3</v>
          </cell>
          <cell r="D2711" t="str">
            <v>DIMENSIONED MASONRY, SPLIT FACE FINISH</v>
          </cell>
          <cell r="E2711" t="str">
            <v>CUYD</v>
          </cell>
        </row>
        <row r="2712">
          <cell r="A2712" t="str">
            <v>62001-2000</v>
          </cell>
          <cell r="B2712" t="str">
            <v>Dimensioned masonry, rock face finish</v>
          </cell>
          <cell r="C2712" t="str">
            <v>m3</v>
          </cell>
          <cell r="D2712" t="str">
            <v>DIMENSIONED MASONRY, ROCK FACE FINISH</v>
          </cell>
          <cell r="E2712" t="str">
            <v>CUYD</v>
          </cell>
        </row>
        <row r="2713">
          <cell r="A2713" t="str">
            <v>62002-0000</v>
          </cell>
          <cell r="B2713" t="str">
            <v>Stone masonry</v>
          </cell>
          <cell r="C2713" t="str">
            <v>m2</v>
          </cell>
          <cell r="D2713" t="str">
            <v>STONE MASONRY</v>
          </cell>
          <cell r="E2713" t="str">
            <v>SQYD</v>
          </cell>
        </row>
        <row r="2714">
          <cell r="A2714" t="str">
            <v>62002-0100</v>
          </cell>
          <cell r="B2714" t="str">
            <v>Class A masonry, fine pointed finish</v>
          </cell>
          <cell r="C2714" t="str">
            <v>m2</v>
          </cell>
          <cell r="D2714" t="str">
            <v>CLASS A MASONRY, FINE POINTED FINISH</v>
          </cell>
          <cell r="E2714" t="str">
            <v>SQYD</v>
          </cell>
        </row>
        <row r="2715">
          <cell r="A2715" t="str">
            <v>62002-0200</v>
          </cell>
          <cell r="B2715" t="str">
            <v>Class A masonry, medium pointed finish</v>
          </cell>
          <cell r="C2715" t="str">
            <v>m2</v>
          </cell>
          <cell r="D2715" t="str">
            <v>CLASS A MASONRY, MEDIUM POINTED FINISH</v>
          </cell>
          <cell r="E2715" t="str">
            <v>SQYD</v>
          </cell>
        </row>
        <row r="2716">
          <cell r="A2716" t="str">
            <v>62002-0300</v>
          </cell>
          <cell r="B2716" t="str">
            <v>Class A masonry, course pointed finish</v>
          </cell>
          <cell r="C2716" t="str">
            <v>m2</v>
          </cell>
          <cell r="D2716" t="str">
            <v>CLASS A MASONRY, COURSE POINTED FINISH</v>
          </cell>
          <cell r="E2716" t="str">
            <v>SQYD</v>
          </cell>
        </row>
        <row r="2717">
          <cell r="A2717" t="str">
            <v>62002-0400</v>
          </cell>
          <cell r="B2717" t="str">
            <v>Class A masonry, split face finish</v>
          </cell>
          <cell r="C2717" t="str">
            <v>m2</v>
          </cell>
          <cell r="D2717" t="str">
            <v>CLASS A MASONRY, SPLIT FACE FINISH</v>
          </cell>
          <cell r="E2717" t="str">
            <v>SQYD</v>
          </cell>
        </row>
        <row r="2718">
          <cell r="A2718" t="str">
            <v>62002-0500</v>
          </cell>
          <cell r="B2718" t="str">
            <v>Class A masonry, rock face finish</v>
          </cell>
          <cell r="C2718" t="str">
            <v>m2</v>
          </cell>
          <cell r="D2718" t="str">
            <v>CLASS A MASONRY, ROCK FACE FINISH</v>
          </cell>
          <cell r="E2718" t="str">
            <v>SQYD</v>
          </cell>
        </row>
        <row r="2719">
          <cell r="A2719" t="str">
            <v>62002-0600</v>
          </cell>
          <cell r="B2719" t="str">
            <v>Class B masonry, fine pointed finish</v>
          </cell>
          <cell r="C2719" t="str">
            <v>m2</v>
          </cell>
          <cell r="D2719" t="str">
            <v>CLASS B MASONRY, FINE POINTED FINISH</v>
          </cell>
          <cell r="E2719" t="str">
            <v>SQYD</v>
          </cell>
        </row>
        <row r="2720">
          <cell r="A2720" t="str">
            <v>62002-0700</v>
          </cell>
          <cell r="B2720" t="str">
            <v>Class B masonry, medium pointed finish</v>
          </cell>
          <cell r="C2720" t="str">
            <v>m2</v>
          </cell>
          <cell r="D2720" t="str">
            <v>CLASS B MASONRY, MEDIUM POINTED FINISH</v>
          </cell>
          <cell r="E2720" t="str">
            <v>SQYD</v>
          </cell>
        </row>
        <row r="2721">
          <cell r="A2721" t="str">
            <v>62002-0800</v>
          </cell>
          <cell r="B2721" t="str">
            <v>Class B masonry, course pointed finish</v>
          </cell>
          <cell r="C2721" t="str">
            <v>m2</v>
          </cell>
          <cell r="D2721" t="str">
            <v>CLASS B MASONRY, COURSE POINTED FINISH</v>
          </cell>
          <cell r="E2721" t="str">
            <v>SQYD</v>
          </cell>
        </row>
        <row r="2722">
          <cell r="A2722" t="str">
            <v>62002-0900</v>
          </cell>
          <cell r="B2722" t="str">
            <v>Class B masonry, split face finish</v>
          </cell>
          <cell r="C2722" t="str">
            <v>m2</v>
          </cell>
          <cell r="D2722" t="str">
            <v>CLASS B MASONRY, SPLIT FACE FINISH</v>
          </cell>
          <cell r="E2722" t="str">
            <v>SQYD</v>
          </cell>
        </row>
        <row r="2723">
          <cell r="A2723" t="str">
            <v>62002-1000</v>
          </cell>
          <cell r="B2723" t="str">
            <v>Class B masonry, rock face finish</v>
          </cell>
          <cell r="C2723" t="str">
            <v>m2</v>
          </cell>
          <cell r="D2723" t="str">
            <v>CLASS B MASONRY, ROCK FACE FINISH</v>
          </cell>
          <cell r="E2723" t="str">
            <v>SQYD</v>
          </cell>
        </row>
        <row r="2724">
          <cell r="A2724" t="str">
            <v>62003-0000</v>
          </cell>
          <cell r="B2724" t="str">
            <v>Stone masonry</v>
          </cell>
          <cell r="C2724" t="str">
            <v>LPSM</v>
          </cell>
          <cell r="D2724" t="str">
            <v>STONE MASONRY</v>
          </cell>
          <cell r="E2724" t="str">
            <v>LPSM</v>
          </cell>
        </row>
        <row r="2725">
          <cell r="A2725" t="str">
            <v>62005-0000</v>
          </cell>
          <cell r="B2725" t="str">
            <v>Concrete masonry units</v>
          </cell>
          <cell r="C2725" t="str">
            <v>m3</v>
          </cell>
          <cell r="D2725" t="str">
            <v>CONCRETE MASONRY UNITS</v>
          </cell>
          <cell r="E2725" t="str">
            <v>CUYD</v>
          </cell>
        </row>
        <row r="2726">
          <cell r="A2726" t="str">
            <v>62006-0000</v>
          </cell>
          <cell r="B2726" t="str">
            <v>Concrete masonry units</v>
          </cell>
          <cell r="C2726" t="str">
            <v>m2</v>
          </cell>
          <cell r="D2726" t="str">
            <v>CONCRETE MASONRY UNITS</v>
          </cell>
          <cell r="E2726" t="str">
            <v>SQYD</v>
          </cell>
        </row>
        <row r="2727">
          <cell r="A2727" t="str">
            <v>62010-0000</v>
          </cell>
          <cell r="B2727" t="str">
            <v>Stone masonry</v>
          </cell>
          <cell r="C2727" t="str">
            <v>m</v>
          </cell>
          <cell r="D2727" t="str">
            <v>STONE MASONRY</v>
          </cell>
          <cell r="E2727" t="str">
            <v>LNFT</v>
          </cell>
        </row>
        <row r="2728">
          <cell r="A2728" t="str">
            <v>62010-1000</v>
          </cell>
          <cell r="B2728" t="str">
            <v>Stone masonry guardwall</v>
          </cell>
          <cell r="C2728" t="str">
            <v>m</v>
          </cell>
          <cell r="D2728" t="str">
            <v>STONE MASONRY GUARDWALL</v>
          </cell>
          <cell r="E2728" t="str">
            <v>LNFT</v>
          </cell>
        </row>
        <row r="2729">
          <cell r="A2729" t="str">
            <v>62010-2000</v>
          </cell>
          <cell r="B2729" t="str">
            <v>Stone masonry anchor slab guardwall</v>
          </cell>
          <cell r="C2729" t="str">
            <v>m</v>
          </cell>
          <cell r="D2729" t="str">
            <v>STONE MASONRY ANCHOR SLAB GUARDWALL</v>
          </cell>
          <cell r="E2729" t="str">
            <v>LNFT</v>
          </cell>
        </row>
        <row r="2730">
          <cell r="A2730" t="str">
            <v>62010-3000</v>
          </cell>
          <cell r="B2730" t="str">
            <v>Stone masonry guardwall type 1</v>
          </cell>
          <cell r="C2730" t="str">
            <v>m</v>
          </cell>
          <cell r="D2730" t="str">
            <v>STONE MASONRY GUARDWALL TYPE 1</v>
          </cell>
          <cell r="E2730" t="str">
            <v>LNFT</v>
          </cell>
        </row>
        <row r="2731">
          <cell r="A2731" t="str">
            <v>62010-4000</v>
          </cell>
          <cell r="B2731" t="str">
            <v>Stone masonry guardwall type 2</v>
          </cell>
          <cell r="C2731" t="str">
            <v>m</v>
          </cell>
          <cell r="D2731" t="str">
            <v>STONE MASONRY GUARDWALL TYPE 2</v>
          </cell>
          <cell r="E2731" t="str">
            <v>LNFT</v>
          </cell>
        </row>
        <row r="2732">
          <cell r="A2732" t="str">
            <v>62010-5000</v>
          </cell>
          <cell r="B2732" t="str">
            <v>Stone masonry guardwall type 3</v>
          </cell>
          <cell r="C2732" t="str">
            <v>m</v>
          </cell>
          <cell r="D2732" t="str">
            <v>STONE MASONRY GUARDWALL TYPE 3</v>
          </cell>
          <cell r="E2732" t="str">
            <v>LNFT</v>
          </cell>
        </row>
        <row r="2733">
          <cell r="A2733" t="str">
            <v>62010-6000</v>
          </cell>
          <cell r="B2733" t="str">
            <v>Stone masonry guardwall type 4</v>
          </cell>
          <cell r="C2733" t="str">
            <v>m</v>
          </cell>
          <cell r="D2733" t="str">
            <v>STONE MASONRY GUARDWALL TYPE 4</v>
          </cell>
          <cell r="E2733" t="str">
            <v>LNFT</v>
          </cell>
        </row>
        <row r="2734">
          <cell r="A2734" t="str">
            <v>62010-7000</v>
          </cell>
          <cell r="B2734" t="str">
            <v>Stone masonry parapet</v>
          </cell>
          <cell r="C2734" t="str">
            <v>m</v>
          </cell>
          <cell r="D2734" t="str">
            <v>STONE MASONRY PARAPET</v>
          </cell>
          <cell r="E2734" t="str">
            <v>LNFT</v>
          </cell>
        </row>
        <row r="2735">
          <cell r="A2735" t="str">
            <v>62011-0100</v>
          </cell>
          <cell r="B2735" t="str">
            <v>Stone masonry headwall for 300mm pipe culvert</v>
          </cell>
          <cell r="C2735" t="str">
            <v>Each</v>
          </cell>
          <cell r="D2735" t="str">
            <v>STONE MASONRY HEADWALL FOR 12-INCH PIPE CULVERT</v>
          </cell>
          <cell r="E2735" t="str">
            <v>EACH</v>
          </cell>
        </row>
        <row r="2736">
          <cell r="A2736" t="str">
            <v>62011-0200</v>
          </cell>
          <cell r="B2736" t="str">
            <v>Stone masonry headwall for 375mm pipe culvert</v>
          </cell>
          <cell r="C2736" t="str">
            <v>Each</v>
          </cell>
          <cell r="D2736" t="str">
            <v>STONE MASONRY HEADWALL FOR 15-INCH PIPE CULVERT</v>
          </cell>
          <cell r="E2736" t="str">
            <v>EACH</v>
          </cell>
        </row>
        <row r="2737">
          <cell r="A2737" t="str">
            <v>62011-0300</v>
          </cell>
          <cell r="B2737" t="str">
            <v>Stone masonry headwall for 450mm pipe culvert</v>
          </cell>
          <cell r="C2737" t="str">
            <v>Each</v>
          </cell>
          <cell r="D2737" t="str">
            <v>STONE MASONRY HEADWALL FOR 18-INCH PIPE CULVERT</v>
          </cell>
          <cell r="E2737" t="str">
            <v>EACH</v>
          </cell>
        </row>
        <row r="2738">
          <cell r="A2738" t="str">
            <v>62011-0400</v>
          </cell>
          <cell r="B2738" t="str">
            <v>Stone masonry headwall for 525mm pipe culvert</v>
          </cell>
          <cell r="C2738" t="str">
            <v>Each</v>
          </cell>
          <cell r="D2738" t="str">
            <v>STONE MASONRY HEADWALL FOR 21-INCH PIPE CULVERT</v>
          </cell>
          <cell r="E2738" t="str">
            <v>EACH</v>
          </cell>
        </row>
        <row r="2739">
          <cell r="A2739" t="str">
            <v>62011-0500</v>
          </cell>
          <cell r="B2739" t="str">
            <v>Stone masonry headwall for 600mm pipe culvert</v>
          </cell>
          <cell r="C2739" t="str">
            <v>Each</v>
          </cell>
          <cell r="D2739" t="str">
            <v>STONE MASONRY HEADWALL FOR 24-INCH PIPE CULVERT</v>
          </cell>
          <cell r="E2739" t="str">
            <v>EACH</v>
          </cell>
        </row>
        <row r="2740">
          <cell r="A2740" t="str">
            <v>62011-0600</v>
          </cell>
          <cell r="B2740" t="str">
            <v>Stone masonry headwall for 750mm pipe culvert</v>
          </cell>
          <cell r="C2740" t="str">
            <v>Each</v>
          </cell>
          <cell r="D2740" t="str">
            <v>STONE MASONRY HEADWALL FOR 30-INCH PIPE CULVERT</v>
          </cell>
          <cell r="E2740" t="str">
            <v>EACH</v>
          </cell>
        </row>
        <row r="2741">
          <cell r="A2741" t="str">
            <v>62011-0700</v>
          </cell>
          <cell r="B2741" t="str">
            <v>Stone masonry headwall for 900mm pipe culvert</v>
          </cell>
          <cell r="C2741" t="str">
            <v>Each</v>
          </cell>
          <cell r="D2741" t="str">
            <v>STONE MASONRY HEADWALL FOR 36-INCH PIPE CULVERT</v>
          </cell>
          <cell r="E2741" t="str">
            <v>EACH</v>
          </cell>
        </row>
        <row r="2742">
          <cell r="A2742" t="str">
            <v>62011-0800</v>
          </cell>
          <cell r="B2742" t="str">
            <v>Stone masonry headwall for 1050mm pipe culvert</v>
          </cell>
          <cell r="C2742" t="str">
            <v>Each</v>
          </cell>
          <cell r="D2742" t="str">
            <v>STONE MASONRY HEADWALL FOR 42-INCH PIPE CULVERT</v>
          </cell>
          <cell r="E2742" t="str">
            <v>EACH</v>
          </cell>
        </row>
        <row r="2743">
          <cell r="A2743" t="str">
            <v>62011-0900</v>
          </cell>
          <cell r="B2743" t="str">
            <v>Stone masonry headwall for 1200mm pipe culvert</v>
          </cell>
          <cell r="C2743" t="str">
            <v>Each</v>
          </cell>
          <cell r="D2743" t="str">
            <v>STONE MASONRY HEADWALL FOR 48-INCH PIPE CULVERT</v>
          </cell>
          <cell r="E2743" t="str">
            <v>EACH</v>
          </cell>
        </row>
        <row r="2744">
          <cell r="A2744" t="str">
            <v>62011-1000</v>
          </cell>
          <cell r="B2744" t="str">
            <v>Stone masonry headwall for 1350mm pipe culvert</v>
          </cell>
          <cell r="C2744" t="str">
            <v>Each</v>
          </cell>
          <cell r="D2744" t="str">
            <v>STONE MASONRY HEADWALL FOR 54-INCH PIPE CULVERT</v>
          </cell>
          <cell r="E2744" t="str">
            <v>EACH</v>
          </cell>
        </row>
        <row r="2745">
          <cell r="A2745" t="str">
            <v>62011-1100</v>
          </cell>
          <cell r="B2745" t="str">
            <v>Stone masonry headwall for 1500mm pipe culvert</v>
          </cell>
          <cell r="C2745" t="str">
            <v>Each</v>
          </cell>
          <cell r="D2745" t="str">
            <v>STONE MASONRY HEADWALL FOR 60-INCH PIPE CULVERT</v>
          </cell>
          <cell r="E2745" t="str">
            <v>EACH</v>
          </cell>
        </row>
        <row r="2746">
          <cell r="A2746" t="str">
            <v>62011-1200</v>
          </cell>
          <cell r="B2746" t="str">
            <v>Stone masonry headwall for 1650mm pipe culvert</v>
          </cell>
          <cell r="C2746" t="str">
            <v>Each</v>
          </cell>
          <cell r="D2746" t="str">
            <v>STONE MASONRY HEADWALL FOR 66-INCH PIPE CULVERT</v>
          </cell>
          <cell r="E2746" t="str">
            <v>EACH</v>
          </cell>
        </row>
        <row r="2747">
          <cell r="A2747" t="str">
            <v>62011-1300</v>
          </cell>
          <cell r="B2747" t="str">
            <v>Stone masonry headwall for 1800mm pipe culvert</v>
          </cell>
          <cell r="C2747" t="str">
            <v>Each</v>
          </cell>
          <cell r="D2747" t="str">
            <v>STONE MASONRY HEADWALL FOR 72-INCH PIPE CULVERT</v>
          </cell>
          <cell r="E2747" t="str">
            <v>EACH</v>
          </cell>
        </row>
        <row r="2748">
          <cell r="A2748" t="str">
            <v>62011-1400</v>
          </cell>
          <cell r="B2748" t="str">
            <v>Stone masonry headwall for double 300mm pipe culvert</v>
          </cell>
          <cell r="C2748" t="str">
            <v>Each</v>
          </cell>
          <cell r="D2748" t="str">
            <v>STONE MASONRY HEADWALL FOR DOUBLE 12-INCH PIPE CULVERT</v>
          </cell>
          <cell r="E2748" t="str">
            <v>EACH</v>
          </cell>
        </row>
        <row r="2749">
          <cell r="A2749" t="str">
            <v>62011-1500</v>
          </cell>
          <cell r="B2749" t="str">
            <v>Stone masonry headwall for double 375mm pipe culvert</v>
          </cell>
          <cell r="C2749" t="str">
            <v>Each</v>
          </cell>
          <cell r="D2749" t="str">
            <v>STONE MASONRY HEADWALL FOR DOUBLE 15-INCH PIPE CULVERT</v>
          </cell>
          <cell r="E2749" t="str">
            <v>EACH</v>
          </cell>
        </row>
        <row r="2750">
          <cell r="A2750" t="str">
            <v>62011-1600</v>
          </cell>
          <cell r="B2750" t="str">
            <v>Stone masonry headwall for double 450mm pipe culvert</v>
          </cell>
          <cell r="C2750" t="str">
            <v>Each</v>
          </cell>
          <cell r="D2750" t="str">
            <v>STONE MASONRY HEADWALL FOR DOUBLE 18-INCH PIPE CULVERT</v>
          </cell>
          <cell r="E2750" t="str">
            <v>EACH</v>
          </cell>
        </row>
        <row r="2751">
          <cell r="A2751" t="str">
            <v>62011-1700</v>
          </cell>
          <cell r="B2751" t="str">
            <v>Stone masonry headwall for double 525mm pipe culvert</v>
          </cell>
          <cell r="C2751" t="str">
            <v>Each</v>
          </cell>
          <cell r="D2751" t="str">
            <v>STONE MASONRY HEADWALL FOR DOUBLE 21-INCH PIPE CULVERT</v>
          </cell>
          <cell r="E2751" t="str">
            <v>EACH</v>
          </cell>
        </row>
        <row r="2752">
          <cell r="A2752" t="str">
            <v>62011-1800</v>
          </cell>
          <cell r="B2752" t="str">
            <v>Stone masonry headwall for double 600mm pipe culvert</v>
          </cell>
          <cell r="C2752" t="str">
            <v>Each</v>
          </cell>
          <cell r="D2752" t="str">
            <v>STONE MASONRY HEADWALL FOR DOUBLE 24-INCH PIPE CULVERT</v>
          </cell>
          <cell r="E2752" t="str">
            <v>EACH</v>
          </cell>
        </row>
        <row r="2753">
          <cell r="A2753" t="str">
            <v>62011-1900</v>
          </cell>
          <cell r="B2753" t="str">
            <v>Stone masonry headwall for double 750mm pipe culvert</v>
          </cell>
          <cell r="C2753" t="str">
            <v>Each</v>
          </cell>
          <cell r="D2753" t="str">
            <v>STONE MASONRY HEADWALL FOR DOUBLE 30-INCH PIPE CULVERT</v>
          </cell>
          <cell r="E2753" t="str">
            <v>EACH</v>
          </cell>
        </row>
        <row r="2754">
          <cell r="A2754" t="str">
            <v>62011-2000</v>
          </cell>
          <cell r="B2754" t="str">
            <v>Stone masonry headwall for double 900mm pipe culvert</v>
          </cell>
          <cell r="C2754" t="str">
            <v>Each</v>
          </cell>
          <cell r="D2754" t="str">
            <v>STONE MASONRY HEADWALL FOR DOUBLE 36-INCH PIPE CULVERT</v>
          </cell>
          <cell r="E2754" t="str">
            <v>EACH</v>
          </cell>
        </row>
        <row r="2755">
          <cell r="A2755" t="str">
            <v>62011-2100</v>
          </cell>
          <cell r="B2755" t="str">
            <v>Stone masonry headwall for double 1050mm pipe culvert</v>
          </cell>
          <cell r="C2755" t="str">
            <v>Each</v>
          </cell>
          <cell r="D2755" t="str">
            <v>STONE MASONRY HEADWALL FOR DOUBLE 42-INCH PIPE CULVERT</v>
          </cell>
          <cell r="E2755" t="str">
            <v>EACH</v>
          </cell>
        </row>
        <row r="2756">
          <cell r="A2756" t="str">
            <v>62011-2200</v>
          </cell>
          <cell r="B2756" t="str">
            <v>Stone masonry headwall for double 1200mm pipe culvert</v>
          </cell>
          <cell r="C2756" t="str">
            <v>Each</v>
          </cell>
          <cell r="D2756" t="str">
            <v>STONE MASONRY HEADWALL FOR DOUBLE 48-INCH PIPE CULVERT</v>
          </cell>
          <cell r="E2756" t="str">
            <v>EACH</v>
          </cell>
        </row>
        <row r="2757">
          <cell r="A2757" t="str">
            <v>62011-2300</v>
          </cell>
          <cell r="B2757" t="str">
            <v>Stone masonry headwall for double 1350mm pipe culvert</v>
          </cell>
          <cell r="C2757" t="str">
            <v>Each</v>
          </cell>
          <cell r="D2757" t="str">
            <v>STONE MASONRY HEADWALL FOR DOUBLE 54-INCH PIPE CULVERT</v>
          </cell>
          <cell r="E2757" t="str">
            <v>EACH</v>
          </cell>
        </row>
        <row r="2758">
          <cell r="A2758" t="str">
            <v>62011-2400</v>
          </cell>
          <cell r="B2758" t="str">
            <v>Stone masonry headwall for double 1500mm pipe culvert</v>
          </cell>
          <cell r="C2758" t="str">
            <v>Each</v>
          </cell>
          <cell r="D2758" t="str">
            <v>STONE MASONRY HEADWALL FOR DOUBLE 60-INCH PIPE CULVERT</v>
          </cell>
          <cell r="E2758" t="str">
            <v>EACH</v>
          </cell>
        </row>
        <row r="2759">
          <cell r="A2759" t="str">
            <v>62011-2500</v>
          </cell>
          <cell r="B2759" t="str">
            <v>Stone masonry headwall for double 1650mm pipe culvert</v>
          </cell>
          <cell r="C2759" t="str">
            <v>Each</v>
          </cell>
          <cell r="D2759" t="str">
            <v>STONE MASONRY HEADWALL FOR DOUBLE 66-INCH PIPE CULVERT</v>
          </cell>
          <cell r="E2759" t="str">
            <v>EACH</v>
          </cell>
        </row>
        <row r="2760">
          <cell r="A2760" t="str">
            <v>62011-2600</v>
          </cell>
          <cell r="B2760" t="str">
            <v>Stone masonry headwall for double 1800mm pipe culvert</v>
          </cell>
          <cell r="C2760" t="str">
            <v>Each</v>
          </cell>
          <cell r="D2760" t="str">
            <v>STONE MASONRY HEADWALL FOR DOUBLE 72-INCH PIPE CULVERT</v>
          </cell>
          <cell r="E2760" t="str">
            <v>EACH</v>
          </cell>
        </row>
        <row r="2761">
          <cell r="A2761" t="str">
            <v>62011-2710</v>
          </cell>
          <cell r="B2761" t="str">
            <v>Stone masonry headwall for triple 600mm pipe culvert</v>
          </cell>
          <cell r="C2761" t="str">
            <v>Each</v>
          </cell>
          <cell r="D2761" t="str">
            <v>STONE MASONRY HEADWALL FOR TRIPLE 24-INCH PIPE CULVERT</v>
          </cell>
          <cell r="E2761" t="str">
            <v>EACH</v>
          </cell>
        </row>
        <row r="2762">
          <cell r="A2762" t="str">
            <v>62011-2720</v>
          </cell>
          <cell r="B2762" t="str">
            <v>Stone masonry headwall for triple 750mm pipe culvert</v>
          </cell>
          <cell r="C2762" t="str">
            <v>Each</v>
          </cell>
          <cell r="D2762" t="str">
            <v>STONE MASONRY HEADWALL FOR TRIPLE 30-INCH PIPE CULVERT</v>
          </cell>
          <cell r="E2762" t="str">
            <v>EACH</v>
          </cell>
        </row>
        <row r="2763">
          <cell r="A2763" t="str">
            <v>62011-2730</v>
          </cell>
          <cell r="B2763" t="str">
            <v>Stone masonry headwall for triple 900mm pipe culvert</v>
          </cell>
          <cell r="C2763" t="str">
            <v>Each</v>
          </cell>
          <cell r="D2763" t="str">
            <v>STONE MASONRY HEADWALL FOR TRIPLE 36-INCH PIPE CULVERT</v>
          </cell>
          <cell r="E2763" t="str">
            <v>EACH</v>
          </cell>
        </row>
        <row r="2764">
          <cell r="A2764" t="str">
            <v>62011-2740</v>
          </cell>
          <cell r="B2764" t="str">
            <v>Stone masonry headwall for triple 1050mm pipe culvert</v>
          </cell>
          <cell r="C2764" t="str">
            <v>Each</v>
          </cell>
          <cell r="D2764" t="str">
            <v>STONE MASONRY HEADWALL FOR TRIPLE 42-INCH PIPE CULVERT</v>
          </cell>
          <cell r="E2764" t="str">
            <v>EACH</v>
          </cell>
        </row>
        <row r="2765">
          <cell r="A2765" t="str">
            <v>62011-2750</v>
          </cell>
          <cell r="B2765" t="str">
            <v>Stone masonry headwall for triple 1200mm pipe culvert</v>
          </cell>
          <cell r="C2765" t="str">
            <v>Each</v>
          </cell>
          <cell r="D2765" t="str">
            <v>STONE MASONRY HEADWALL FOR TRIPLE 48-INCH PIPE CULVERT</v>
          </cell>
          <cell r="E2765" t="str">
            <v>EACH</v>
          </cell>
        </row>
        <row r="2766">
          <cell r="A2766" t="str">
            <v>62011-5000</v>
          </cell>
          <cell r="B2766" t="str">
            <v>Stone masonry pillar</v>
          </cell>
          <cell r="C2766" t="str">
            <v>Each</v>
          </cell>
          <cell r="D2766" t="str">
            <v>STONE MASONRY PILLAR</v>
          </cell>
          <cell r="E2766" t="str">
            <v>EACH</v>
          </cell>
        </row>
        <row r="2767">
          <cell r="A2767" t="str">
            <v>62011-5100</v>
          </cell>
          <cell r="B2767" t="str">
            <v>Stone masonry cap</v>
          </cell>
          <cell r="C2767" t="str">
            <v>Each</v>
          </cell>
          <cell r="D2767" t="str">
            <v>STONE MASONRY CAP</v>
          </cell>
          <cell r="E2767" t="str">
            <v>EACH</v>
          </cell>
        </row>
        <row r="2768">
          <cell r="A2768" t="str">
            <v>62012-1000</v>
          </cell>
          <cell r="B2768" t="str">
            <v>Stone masonry wall</v>
          </cell>
          <cell r="C2768" t="str">
            <v>m3</v>
          </cell>
          <cell r="D2768" t="str">
            <v>STONE MASONRY WALL</v>
          </cell>
          <cell r="E2768" t="str">
            <v>CUYD</v>
          </cell>
        </row>
        <row r="2769">
          <cell r="A2769" t="str">
            <v>62012-2000</v>
          </cell>
          <cell r="B2769" t="str">
            <v>Stone masonry sign base</v>
          </cell>
          <cell r="C2769" t="str">
            <v>m3</v>
          </cell>
          <cell r="D2769" t="str">
            <v>STONE MASONRY SIGN BASE</v>
          </cell>
          <cell r="E2769" t="str">
            <v>CUYD</v>
          </cell>
        </row>
        <row r="2770">
          <cell r="A2770" t="str">
            <v>62012-3000</v>
          </cell>
          <cell r="B2770" t="str">
            <v>Stone masonry headwall for box culvert</v>
          </cell>
          <cell r="C2770" t="str">
            <v>m3</v>
          </cell>
          <cell r="D2770" t="str">
            <v>STONE MASONRY HEADWALL FOR BOX CULVERT</v>
          </cell>
          <cell r="E2770" t="str">
            <v>CUYD</v>
          </cell>
        </row>
        <row r="2771">
          <cell r="A2771" t="str">
            <v>62013-1000</v>
          </cell>
          <cell r="B2771" t="str">
            <v>Stone masonry apron</v>
          </cell>
          <cell r="C2771" t="str">
            <v>m2</v>
          </cell>
          <cell r="D2771" t="str">
            <v>STONE MASONRY APRON</v>
          </cell>
          <cell r="E2771" t="str">
            <v>SQYD</v>
          </cell>
        </row>
        <row r="2772">
          <cell r="A2772" t="str">
            <v>62013-2000</v>
          </cell>
          <cell r="B2772" t="str">
            <v>Stone masonry wall</v>
          </cell>
          <cell r="C2772" t="str">
            <v>m2</v>
          </cell>
          <cell r="D2772" t="str">
            <v>STONE MASONRY WALL</v>
          </cell>
          <cell r="E2772" t="str">
            <v>SQYD</v>
          </cell>
        </row>
        <row r="2773">
          <cell r="A2773" t="str">
            <v>62014-0000</v>
          </cell>
          <cell r="B2773" t="str">
            <v>Sample wall</v>
          </cell>
          <cell r="C2773" t="str">
            <v>LPSM</v>
          </cell>
          <cell r="D2773" t="str">
            <v>SAMPLE WALL</v>
          </cell>
          <cell r="E2773" t="str">
            <v>LPSM</v>
          </cell>
        </row>
        <row r="2774">
          <cell r="A2774" t="str">
            <v>62015-1000</v>
          </cell>
          <cell r="B2774" t="str">
            <v>Masonry, brick, wall</v>
          </cell>
          <cell r="C2774" t="str">
            <v>m3</v>
          </cell>
          <cell r="D2774" t="str">
            <v>MASONRY, BRICK, WALL</v>
          </cell>
          <cell r="E2774" t="str">
            <v>CUYD</v>
          </cell>
        </row>
        <row r="2775">
          <cell r="A2775" t="str">
            <v>62016-1000</v>
          </cell>
          <cell r="B2775" t="str">
            <v>Masonry, brick, wall</v>
          </cell>
          <cell r="C2775" t="str">
            <v>m2</v>
          </cell>
          <cell r="D2775" t="str">
            <v>MASONRY, BRICK, WALL</v>
          </cell>
          <cell r="E2775" t="str">
            <v>SQYD</v>
          </cell>
        </row>
        <row r="2776">
          <cell r="A2776" t="str">
            <v>62017-0200</v>
          </cell>
          <cell r="B2776" t="str">
            <v>Dry stacked stone masonry headwall for 375mm pipe culvert</v>
          </cell>
          <cell r="C2776" t="str">
            <v>Each</v>
          </cell>
          <cell r="D2776" t="str">
            <v>DRY STACKED STONE MASONRY HEADWALL FOR 15-INCH PIPE CULVERT</v>
          </cell>
          <cell r="E2776" t="str">
            <v>EACH</v>
          </cell>
        </row>
        <row r="2777">
          <cell r="A2777" t="str">
            <v>62017-0300</v>
          </cell>
          <cell r="B2777" t="str">
            <v>Dry stacked stone masonry headwall for 450mm pipe culvert</v>
          </cell>
          <cell r="C2777" t="str">
            <v>Each</v>
          </cell>
          <cell r="D2777" t="str">
            <v>DRY STACKED STONE MASONRY HEADWALL FOR 18-INCH PIPE CULVERT</v>
          </cell>
          <cell r="E2777" t="str">
            <v>EACH</v>
          </cell>
        </row>
        <row r="2778">
          <cell r="A2778" t="str">
            <v>62017-0500</v>
          </cell>
          <cell r="B2778" t="str">
            <v>Dry stacked stone masonry headwall for 600mm pipe culvert</v>
          </cell>
          <cell r="C2778" t="str">
            <v>Each</v>
          </cell>
          <cell r="D2778" t="str">
            <v>DRY STACKED STONE MASONRY HEADWALL FOR 24-INCH PIPE CULVERT</v>
          </cell>
          <cell r="E2778" t="str">
            <v>EACH</v>
          </cell>
        </row>
        <row r="2779">
          <cell r="A2779" t="str">
            <v>62017-0600</v>
          </cell>
          <cell r="B2779" t="str">
            <v>Dry stacked stone masonry headwall for 750mm pipe culvert</v>
          </cell>
          <cell r="C2779" t="str">
            <v>Each</v>
          </cell>
          <cell r="D2779" t="str">
            <v>DRY STACKED STONE MASONRY HEADWALL FOR 30-INCH PIPE CULVERT</v>
          </cell>
          <cell r="E2779" t="str">
            <v>EACH</v>
          </cell>
        </row>
        <row r="2780">
          <cell r="A2780" t="str">
            <v>62017-0700</v>
          </cell>
          <cell r="B2780" t="str">
            <v>Dry stacked stone masonry headwall for 900mm pipe culvert</v>
          </cell>
          <cell r="C2780" t="str">
            <v>Each</v>
          </cell>
          <cell r="D2780" t="str">
            <v>DRY STACKED STONE MASONRY HEADWALL FOR 36-INCH PIPE CULVERT</v>
          </cell>
          <cell r="E2780" t="str">
            <v>EACH</v>
          </cell>
        </row>
        <row r="2781">
          <cell r="A2781" t="str">
            <v>62017-0800</v>
          </cell>
          <cell r="B2781" t="str">
            <v>Dry stacked stone masonry headwall for 1050mm pipe culvert</v>
          </cell>
          <cell r="C2781" t="str">
            <v>Each</v>
          </cell>
          <cell r="D2781" t="str">
            <v>DRY STACKED STONE MASONRY HEADWALL FOR 42-INCH PIPE CULVERT</v>
          </cell>
          <cell r="E2781" t="str">
            <v>EACH</v>
          </cell>
        </row>
        <row r="2782">
          <cell r="A2782" t="str">
            <v>62017-0900</v>
          </cell>
          <cell r="B2782" t="str">
            <v>Dry stacked stone masonry headwall for 1200mm pipe culvert</v>
          </cell>
          <cell r="C2782" t="str">
            <v>Each</v>
          </cell>
          <cell r="D2782" t="str">
            <v>DRY STACKED STONE MASONRY HEADWALL FOR 48-INCH PIPE CULVERT</v>
          </cell>
          <cell r="E2782" t="str">
            <v>EACH</v>
          </cell>
        </row>
        <row r="2783">
          <cell r="A2783" t="str">
            <v>62017-3000</v>
          </cell>
          <cell r="B2783" t="str">
            <v>Dry stacked stone masonry headwall for box culvert</v>
          </cell>
          <cell r="C2783" t="str">
            <v>Each</v>
          </cell>
          <cell r="D2783" t="str">
            <v>DRY STACKED STONE MASONRY HEADWALL FOR BOX CULVERT</v>
          </cell>
          <cell r="E2783" t="str">
            <v>EACH</v>
          </cell>
        </row>
        <row r="2784">
          <cell r="A2784" t="str">
            <v>62018-0700</v>
          </cell>
          <cell r="B2784" t="str">
            <v>Dry stacked stone masonry headwall for 900mm equivalent diameter arch or elliptical pipe culvert</v>
          </cell>
          <cell r="C2784" t="str">
            <v>Each</v>
          </cell>
          <cell r="D2784" t="str">
            <v>DRY STACKED STONE MASONRY HEADWALL FOR 36-INCH EQUIVALENT DIAMETER ARCH OR ELLIPTICAL PIPE CULVERT</v>
          </cell>
          <cell r="E2784" t="str">
            <v>EACH</v>
          </cell>
        </row>
        <row r="2785">
          <cell r="A2785" t="str">
            <v>62018-0900</v>
          </cell>
          <cell r="B2785" t="str">
            <v>Dry stacked stone masonry headwall for 1200mm equivalent diameter arch or elliptical pipe culvert</v>
          </cell>
          <cell r="C2785" t="str">
            <v>Each</v>
          </cell>
          <cell r="D2785" t="str">
            <v>DRY STACKED STONE MASONRY HEADWALL FOR 48-INCH EQUIVALENT DIAMETER ARCH OR ELLIPTICAL PIPE CULVERT</v>
          </cell>
          <cell r="E2785" t="str">
            <v>EACH</v>
          </cell>
        </row>
        <row r="2786">
          <cell r="A2786" t="str">
            <v>62025-1000</v>
          </cell>
          <cell r="B2786" t="str">
            <v>Remove and reset stone masonry</v>
          </cell>
          <cell r="C2786" t="str">
            <v>m3</v>
          </cell>
          <cell r="D2786" t="str">
            <v>REMOVE AND RESET STONE MASONRY</v>
          </cell>
          <cell r="E2786" t="str">
            <v>CUYD</v>
          </cell>
        </row>
        <row r="2787">
          <cell r="A2787" t="str">
            <v>62026-1000</v>
          </cell>
          <cell r="B2787" t="str">
            <v>Remove and reset stone masonry</v>
          </cell>
          <cell r="C2787" t="str">
            <v>m2</v>
          </cell>
          <cell r="D2787" t="str">
            <v>REMOVE AND RESET STONE MASONRY</v>
          </cell>
          <cell r="E2787" t="str">
            <v>SQYD</v>
          </cell>
        </row>
        <row r="2788">
          <cell r="A2788" t="str">
            <v>62027-0000</v>
          </cell>
          <cell r="B2788" t="str">
            <v>Remove and reset stone masonry</v>
          </cell>
          <cell r="C2788" t="str">
            <v>m</v>
          </cell>
          <cell r="D2788" t="str">
            <v>REMOVE AND RESET STONE MASONRY</v>
          </cell>
          <cell r="E2788" t="str">
            <v>LNFT</v>
          </cell>
        </row>
        <row r="2789">
          <cell r="A2789" t="str">
            <v>62027-1000</v>
          </cell>
          <cell r="B2789" t="str">
            <v>Remove and reset stone masonry guardwall</v>
          </cell>
          <cell r="C2789" t="str">
            <v>m</v>
          </cell>
          <cell r="D2789" t="str">
            <v>REMOVE AND RESET STONE MASONRY GUARDWALL</v>
          </cell>
          <cell r="E2789" t="str">
            <v>LNFT</v>
          </cell>
        </row>
        <row r="2790">
          <cell r="A2790" t="str">
            <v>62027-2000</v>
          </cell>
          <cell r="B2790" t="str">
            <v>Remove and reset dry laid wall</v>
          </cell>
          <cell r="C2790" t="str">
            <v>m</v>
          </cell>
          <cell r="D2790" t="str">
            <v>REMOVE AND RESET DRY LAID WALL</v>
          </cell>
          <cell r="E2790" t="str">
            <v>LNFT</v>
          </cell>
        </row>
        <row r="2791">
          <cell r="A2791" t="str">
            <v>62028-1000</v>
          </cell>
          <cell r="B2791" t="str">
            <v>Remove and reset stone masonry headwall</v>
          </cell>
          <cell r="C2791" t="str">
            <v>Each</v>
          </cell>
          <cell r="D2791" t="str">
            <v>REMOVE AND RESET STONE MASONRY HEADWALL</v>
          </cell>
          <cell r="E2791" t="str">
            <v>EACH</v>
          </cell>
        </row>
        <row r="2792">
          <cell r="A2792" t="str">
            <v>62030-0000</v>
          </cell>
          <cell r="B2792" t="str">
            <v>Repoint stone masonry</v>
          </cell>
          <cell r="C2792" t="str">
            <v>m</v>
          </cell>
          <cell r="D2792" t="str">
            <v>REPOINT STONE MASONRY</v>
          </cell>
          <cell r="E2792" t="str">
            <v>LNFT</v>
          </cell>
        </row>
        <row r="2793">
          <cell r="A2793" t="str">
            <v>62031-0000</v>
          </cell>
          <cell r="B2793" t="str">
            <v>Repoint stone masonry</v>
          </cell>
          <cell r="C2793" t="str">
            <v>m2</v>
          </cell>
          <cell r="D2793" t="str">
            <v>REPOINT STONE MASONRY</v>
          </cell>
          <cell r="E2793" t="str">
            <v>SQFT</v>
          </cell>
        </row>
        <row r="2794">
          <cell r="A2794" t="str">
            <v>62032-0000</v>
          </cell>
          <cell r="B2794" t="str">
            <v>Repoint stone masonry</v>
          </cell>
          <cell r="C2794" t="str">
            <v>LPSM</v>
          </cell>
          <cell r="D2794" t="str">
            <v>REPOINT STONE MASONRY</v>
          </cell>
          <cell r="E2794" t="str">
            <v>LPSM</v>
          </cell>
        </row>
        <row r="2795">
          <cell r="A2795" t="str">
            <v>62035-0000</v>
          </cell>
          <cell r="B2795" t="str">
            <v>Clean stone masonry surfaces</v>
          </cell>
          <cell r="C2795" t="str">
            <v>m2</v>
          </cell>
          <cell r="D2795" t="str">
            <v>CLEAN STONE MASONRY SURFACES</v>
          </cell>
          <cell r="E2795" t="str">
            <v>SQYD</v>
          </cell>
        </row>
        <row r="2796">
          <cell r="A2796" t="str">
            <v>62036-0000</v>
          </cell>
          <cell r="B2796" t="str">
            <v>Joint sealant</v>
          </cell>
          <cell r="C2796" t="str">
            <v>m</v>
          </cell>
          <cell r="D2796" t="str">
            <v>JOINT SEALANT</v>
          </cell>
          <cell r="E2796" t="str">
            <v>LNFT</v>
          </cell>
        </row>
        <row r="2797">
          <cell r="A2797" t="str">
            <v>62038-0000</v>
          </cell>
          <cell r="B2797" t="str">
            <v>Rock for masonry structures</v>
          </cell>
          <cell r="C2797" t="str">
            <v>t</v>
          </cell>
          <cell r="D2797" t="str">
            <v>ROCK FOR MASONRY STRUCTURES</v>
          </cell>
          <cell r="E2797" t="str">
            <v>TON</v>
          </cell>
        </row>
        <row r="2798">
          <cell r="A2798" t="str">
            <v>62101-0000</v>
          </cell>
          <cell r="B2798" t="str">
            <v>Monument</v>
          </cell>
          <cell r="C2798" t="str">
            <v>Each</v>
          </cell>
          <cell r="D2798" t="str">
            <v>MONUMENT</v>
          </cell>
          <cell r="E2798" t="str">
            <v>EACH</v>
          </cell>
        </row>
        <row r="2799">
          <cell r="A2799" t="str">
            <v>62102-0000</v>
          </cell>
          <cell r="B2799" t="str">
            <v>Marker</v>
          </cell>
          <cell r="C2799" t="str">
            <v>Each</v>
          </cell>
          <cell r="D2799" t="str">
            <v>MARKER</v>
          </cell>
          <cell r="E2799" t="str">
            <v>EACH</v>
          </cell>
        </row>
        <row r="2800">
          <cell r="A2800" t="str">
            <v>62201-0000</v>
          </cell>
          <cell r="B2800" t="str">
            <v>Equipment</v>
          </cell>
          <cell r="C2800" t="str">
            <v>Hour</v>
          </cell>
          <cell r="D2800" t="str">
            <v>EQUIPMENT</v>
          </cell>
          <cell r="E2800" t="str">
            <v>HOUR</v>
          </cell>
        </row>
        <row r="2801">
          <cell r="A2801" t="str">
            <v>62201-0050</v>
          </cell>
          <cell r="B2801" t="str">
            <v>Dump truck, 5 cubic meter minimum capacity</v>
          </cell>
          <cell r="C2801" t="str">
            <v>Hour</v>
          </cell>
          <cell r="D2801" t="str">
            <v>DUMP TRUCK, 5 CUBIC YARD MINIMUM CAPACITY</v>
          </cell>
          <cell r="E2801" t="str">
            <v>HOUR</v>
          </cell>
        </row>
        <row r="2802">
          <cell r="A2802" t="str">
            <v>62201-0100</v>
          </cell>
          <cell r="B2802" t="str">
            <v>Dump truck, 6 cubic meter minimum capacity</v>
          </cell>
          <cell r="C2802" t="str">
            <v>Hour</v>
          </cell>
          <cell r="D2802" t="str">
            <v>DUMP TRUCK, 6 CUBIC YARD MINIMUM CAPACITY</v>
          </cell>
          <cell r="E2802" t="str">
            <v>HOUR</v>
          </cell>
        </row>
        <row r="2803">
          <cell r="A2803" t="str">
            <v>62201-0150</v>
          </cell>
          <cell r="B2803" t="str">
            <v>Dump truck, 7 cubic meter minimum capacity</v>
          </cell>
          <cell r="C2803" t="str">
            <v>Hour</v>
          </cell>
          <cell r="D2803" t="str">
            <v>DUMP TRUCK, 7 CUBIC YARD MINIMUM CAPACITY</v>
          </cell>
          <cell r="E2803" t="str">
            <v>HOUR</v>
          </cell>
        </row>
        <row r="2804">
          <cell r="A2804" t="str">
            <v>62201-0200</v>
          </cell>
          <cell r="B2804" t="str">
            <v>Dump truck, 8 cubic meter minimum capacity</v>
          </cell>
          <cell r="C2804" t="str">
            <v>Hour</v>
          </cell>
          <cell r="D2804" t="str">
            <v>DUMP TRUCK, 8 CUBIC YARD MINIMUM CAPACITY</v>
          </cell>
          <cell r="E2804" t="str">
            <v>HOUR</v>
          </cell>
        </row>
        <row r="2805">
          <cell r="A2805" t="str">
            <v>62201-0250</v>
          </cell>
          <cell r="B2805" t="str">
            <v>Dump truck, 10 cubic meter minimum capacity</v>
          </cell>
          <cell r="C2805" t="str">
            <v>Hour</v>
          </cell>
          <cell r="D2805" t="str">
            <v>DUMP TRUCK, 10 CUBIC YARD MINIMUM CAPACITY</v>
          </cell>
          <cell r="E2805" t="str">
            <v>HOUR</v>
          </cell>
        </row>
        <row r="2806">
          <cell r="A2806" t="str">
            <v>62201-0300</v>
          </cell>
          <cell r="B2806" t="str">
            <v>Dump truck, 12 cubic meter minimum capacity</v>
          </cell>
          <cell r="C2806" t="str">
            <v>Hour</v>
          </cell>
          <cell r="D2806" t="str">
            <v>DUMP TRUCK, 12 CUBIC YARD MINIMUM CAPACITY</v>
          </cell>
          <cell r="E2806" t="str">
            <v>HOUR</v>
          </cell>
        </row>
        <row r="2807">
          <cell r="A2807" t="str">
            <v>62201-0310</v>
          </cell>
          <cell r="B2807" t="str">
            <v>Dump truck, 17 cubic meter minimum capacity</v>
          </cell>
          <cell r="C2807" t="str">
            <v>Hour</v>
          </cell>
          <cell r="D2807" t="str">
            <v>DUMP TRUCK, 17 CUBIC YARD MINIMUM CAPACITY</v>
          </cell>
          <cell r="E2807" t="str">
            <v>HOUR</v>
          </cell>
        </row>
        <row r="2808">
          <cell r="A2808" t="str">
            <v>62201-0350</v>
          </cell>
          <cell r="B2808" t="str">
            <v>Backhoe</v>
          </cell>
          <cell r="C2808" t="str">
            <v>Hour</v>
          </cell>
          <cell r="D2808" t="str">
            <v>BACKHOE</v>
          </cell>
          <cell r="E2808" t="str">
            <v>HOUR</v>
          </cell>
        </row>
        <row r="2809">
          <cell r="A2809" t="str">
            <v>62201-0400</v>
          </cell>
          <cell r="B2809" t="str">
            <v>Backhoe loader, 60 liter minimum rated capacity bucket, 300mm width</v>
          </cell>
          <cell r="C2809" t="str">
            <v>Hour</v>
          </cell>
          <cell r="D2809" t="str">
            <v>BACKHOE LOADER, 2 CUBIC FOOT MINIMUM RATED CAPACITY BUCKET, 12-INCH WIDTH</v>
          </cell>
          <cell r="E2809" t="str">
            <v>HOUR</v>
          </cell>
        </row>
        <row r="2810">
          <cell r="A2810" t="str">
            <v>62201-0450</v>
          </cell>
          <cell r="B2810" t="str">
            <v>Backhoe loader, 120 liter minimum rated capacity bucket, 450mm width</v>
          </cell>
          <cell r="C2810" t="str">
            <v>Hour</v>
          </cell>
          <cell r="D2810" t="str">
            <v>BACKHOE LOADER, 4 CUBIC FOOT MINIMUM RATED CAPACITY BUCKET, 18-INCH WIDTH</v>
          </cell>
          <cell r="E2810" t="str">
            <v>HOUR</v>
          </cell>
        </row>
        <row r="2811">
          <cell r="A2811" t="str">
            <v>62201-0500</v>
          </cell>
          <cell r="B2811" t="str">
            <v>Backhoe loader, 120 liter minimum rated capacity bucket, 4-wheel drive</v>
          </cell>
          <cell r="C2811" t="str">
            <v>Hour</v>
          </cell>
          <cell r="D2811" t="str">
            <v>BACKHOE LOADER, 4 CUBIC FOOT MINIMUM RATED CAPACITY BUCKET, 4-WHEEL DRIVE</v>
          </cell>
          <cell r="E2811" t="str">
            <v>HOUR</v>
          </cell>
        </row>
        <row r="2812">
          <cell r="A2812" t="str">
            <v>62201-0550</v>
          </cell>
          <cell r="B2812" t="str">
            <v>Backhoe loader, 180 liter minimum rated capacity bucket, 600mm width</v>
          </cell>
          <cell r="C2812" t="str">
            <v>Hour</v>
          </cell>
          <cell r="D2812" t="str">
            <v>BACKHOE LOADER, 6 CUBIC FOOT MINIMUM RATED CAPACITY BUCKET, 24-INCH WIDTH</v>
          </cell>
          <cell r="E2812" t="str">
            <v>HOUR</v>
          </cell>
        </row>
        <row r="2813">
          <cell r="A2813" t="str">
            <v>62201-0600</v>
          </cell>
          <cell r="B2813" t="str">
            <v>Backhoe loader, 240 liter minimum rated capacity bucket, 750mm width</v>
          </cell>
          <cell r="C2813" t="str">
            <v>Hour</v>
          </cell>
          <cell r="D2813" t="str">
            <v>BACKHOE LOADER, 8 CUBIC FOOT MINIMUM RATED CAPACITY BUCKET, 30-INCH WIDTH</v>
          </cell>
          <cell r="E2813" t="str">
            <v>HOUR</v>
          </cell>
        </row>
        <row r="2814">
          <cell r="A2814" t="str">
            <v>62201-0650</v>
          </cell>
          <cell r="B2814" t="str">
            <v>Backhoe loader, 300 liter minimum rated capacity bucket, 900mm width</v>
          </cell>
          <cell r="C2814" t="str">
            <v>Hour</v>
          </cell>
          <cell r="D2814" t="str">
            <v>BACKHOE LOADER, 10 CUBIC FOOT MINIMUM RATED CAPACITY BUCKET, 36-INCH WIDTH</v>
          </cell>
          <cell r="E2814" t="str">
            <v>HOUR</v>
          </cell>
        </row>
        <row r="2815">
          <cell r="A2815" t="str">
            <v>62201-0700</v>
          </cell>
          <cell r="B2815" t="str">
            <v>Backhoe loader, 1 cubic meter minimum capacity frontend bucket, 0.3 cubic meter minimum capacity backhoe bucket, 65 kW minimum flywheel</v>
          </cell>
          <cell r="C2815" t="str">
            <v>Hour</v>
          </cell>
          <cell r="D2815" t="str">
            <v>BACKHOE LOADER, 1 CUBIC YARD MINIMUM CAPACITY FRONTEND BUCKET, 10 CUBIC FOOT MINIMUM CAPACITY BACKHOE BUCKET, 90 HP MINIMUM FLYWHEEL</v>
          </cell>
          <cell r="E2815" t="str">
            <v>HOUR</v>
          </cell>
        </row>
        <row r="2816">
          <cell r="A2816" t="str">
            <v>62201-0750</v>
          </cell>
          <cell r="B2816" t="str">
            <v>Wheel loader, 0.4 cubic meter minimum rated capacity</v>
          </cell>
          <cell r="C2816" t="str">
            <v>Hour</v>
          </cell>
          <cell r="D2816" t="str">
            <v>WHEEL LOADER, 0.4 CUBIC YARD MINIMUM RATED CAPACITY</v>
          </cell>
          <cell r="E2816" t="str">
            <v>HOUR</v>
          </cell>
        </row>
        <row r="2817">
          <cell r="A2817" t="str">
            <v>62201-0800</v>
          </cell>
          <cell r="B2817" t="str">
            <v>Wheel Loader, 0.7 cubic meter minimum rated capacity</v>
          </cell>
          <cell r="C2817" t="str">
            <v>Hour</v>
          </cell>
          <cell r="D2817" t="str">
            <v>WHEEL LOADER, 0.7 CUBIC YARD MINIMUM RATED CAPACITY</v>
          </cell>
          <cell r="E2817" t="str">
            <v>HOUR</v>
          </cell>
        </row>
        <row r="2818">
          <cell r="A2818" t="str">
            <v>62201-0850</v>
          </cell>
          <cell r="B2818" t="str">
            <v>Wheel loader, 1 cubic meter minimum rated capacity</v>
          </cell>
          <cell r="C2818" t="str">
            <v>Hour</v>
          </cell>
          <cell r="D2818" t="str">
            <v>WHEEL LOADER, 1 CUBIC YARD MINIMUM RATED CAPACITY</v>
          </cell>
          <cell r="E2818" t="str">
            <v>HOUR</v>
          </cell>
        </row>
        <row r="2819">
          <cell r="A2819" t="str">
            <v>62201-0900</v>
          </cell>
          <cell r="B2819" t="str">
            <v>Wheel loader, 2 cubic meter minimum rated capacity</v>
          </cell>
          <cell r="C2819" t="str">
            <v>Hour</v>
          </cell>
          <cell r="D2819" t="str">
            <v>WHEEL LOADER, 2 CUBIC YARD MINIMUM RATED CAPACITY</v>
          </cell>
          <cell r="E2819" t="str">
            <v>HOUR</v>
          </cell>
        </row>
        <row r="2820">
          <cell r="A2820" t="str">
            <v>62201-0950</v>
          </cell>
          <cell r="B2820" t="str">
            <v>Wheel loader, 3 cubic meter minimum rated capacity</v>
          </cell>
          <cell r="C2820" t="str">
            <v>Hour</v>
          </cell>
          <cell r="D2820" t="str">
            <v>WHEEL LOADER, 3 CUBIC YARD MINIMUM RATED CAPACITY</v>
          </cell>
          <cell r="E2820" t="str">
            <v>HOUR</v>
          </cell>
        </row>
        <row r="2821">
          <cell r="A2821" t="str">
            <v>62201-1000</v>
          </cell>
          <cell r="B2821" t="str">
            <v>Wheel loader, 4 cubic meter minimum rated capacity</v>
          </cell>
          <cell r="C2821" t="str">
            <v>Hour</v>
          </cell>
          <cell r="D2821" t="str">
            <v>WHEEL LOADER, 4 CUBIC YARD MINIMUM RATED CAPACITY</v>
          </cell>
          <cell r="E2821" t="str">
            <v>HOUR</v>
          </cell>
        </row>
        <row r="2822">
          <cell r="A2822" t="str">
            <v>62201-1050</v>
          </cell>
          <cell r="B2822" t="str">
            <v>Wheel loader, 5 cubic meter minimum rated capacity</v>
          </cell>
          <cell r="C2822" t="str">
            <v>Hour</v>
          </cell>
          <cell r="D2822" t="str">
            <v>WHEEL LOADER, 5 CUBIC YARD MINIMUM RATED CAPACITY</v>
          </cell>
          <cell r="E2822" t="str">
            <v>HOUR</v>
          </cell>
        </row>
        <row r="2823">
          <cell r="A2823" t="str">
            <v>62201-1100</v>
          </cell>
          <cell r="B2823" t="str">
            <v>Wheel loader, 6 cubic meter minimum rated capacity</v>
          </cell>
          <cell r="C2823" t="str">
            <v>Hour</v>
          </cell>
          <cell r="D2823" t="str">
            <v>WHEEL LOADER, 6 CUBIC YARD MINIMUM RATED CAPACITY</v>
          </cell>
          <cell r="E2823" t="str">
            <v>HOUR</v>
          </cell>
        </row>
        <row r="2824">
          <cell r="A2824" t="str">
            <v>62201-1150</v>
          </cell>
          <cell r="B2824" t="str">
            <v>Bulldozer, 50kW minimum flywheel power</v>
          </cell>
          <cell r="C2824" t="str">
            <v>Hour</v>
          </cell>
          <cell r="D2824" t="str">
            <v>BULLDOZER, 70HP MINIMUM FLYWHEEL POWER</v>
          </cell>
          <cell r="E2824" t="str">
            <v>HOUR</v>
          </cell>
        </row>
        <row r="2825">
          <cell r="A2825" t="str">
            <v>62201-1200</v>
          </cell>
          <cell r="B2825" t="str">
            <v>Bulldozer, 60kW minimum flywheel power</v>
          </cell>
          <cell r="C2825" t="str">
            <v>Hour</v>
          </cell>
          <cell r="D2825" t="str">
            <v>BULLDOZER, 80HP MINIMUM FLYWHEEL POWER</v>
          </cell>
          <cell r="E2825" t="str">
            <v>HOUR</v>
          </cell>
        </row>
        <row r="2826">
          <cell r="A2826" t="str">
            <v>62201-1250</v>
          </cell>
          <cell r="B2826" t="str">
            <v>Bulldozer, 90kW minimum flywheel power</v>
          </cell>
          <cell r="C2826" t="str">
            <v>Hour</v>
          </cell>
          <cell r="D2826" t="str">
            <v>BULLDOZER, 120HP MINIMUM FLYWHEEL POWER</v>
          </cell>
          <cell r="E2826" t="str">
            <v>HOUR</v>
          </cell>
        </row>
        <row r="2827">
          <cell r="A2827" t="str">
            <v>62201-1300</v>
          </cell>
          <cell r="B2827" t="str">
            <v>Bulldozer, 120kW minimum flywheel power</v>
          </cell>
          <cell r="C2827" t="str">
            <v>Hour</v>
          </cell>
          <cell r="D2827" t="str">
            <v>BULLDOZER, 160HP MINIMUM FLYWHEEL POWER</v>
          </cell>
          <cell r="E2827" t="str">
            <v>HOUR</v>
          </cell>
        </row>
        <row r="2828">
          <cell r="A2828" t="str">
            <v>62201-1350</v>
          </cell>
          <cell r="B2828" t="str">
            <v>Bulldozer, 150kW minimum flywheel power</v>
          </cell>
          <cell r="C2828" t="str">
            <v>Hour</v>
          </cell>
          <cell r="D2828" t="str">
            <v>BULLDOZER, 200HP MINIMUM FLYWHEEL POWER</v>
          </cell>
          <cell r="E2828" t="str">
            <v>HOUR</v>
          </cell>
        </row>
        <row r="2829">
          <cell r="A2829" t="str">
            <v>62201-1400</v>
          </cell>
          <cell r="B2829" t="str">
            <v>Bulldozer, 200kW minimum flywheel power</v>
          </cell>
          <cell r="C2829" t="str">
            <v>Hour</v>
          </cell>
          <cell r="D2829" t="str">
            <v>BULLDOZER, 250HP MINIMUM FLYWHEEL POWER</v>
          </cell>
          <cell r="E2829" t="str">
            <v>HOUR</v>
          </cell>
        </row>
        <row r="2830">
          <cell r="A2830" t="str">
            <v>62201-1450</v>
          </cell>
          <cell r="B2830" t="str">
            <v>Bulldozer, 250kW minimum flywheel power</v>
          </cell>
          <cell r="C2830" t="str">
            <v>Hour</v>
          </cell>
          <cell r="D2830" t="str">
            <v>BULLDOZER, 350HP MINIMUM FLYWHEEL POWER</v>
          </cell>
          <cell r="E2830" t="str">
            <v>HOUR</v>
          </cell>
        </row>
        <row r="2831">
          <cell r="A2831" t="str">
            <v>62201-1500</v>
          </cell>
          <cell r="B2831" t="str">
            <v>Bulldozer, 300kW minimum flywheel power</v>
          </cell>
          <cell r="C2831" t="str">
            <v>Hour</v>
          </cell>
          <cell r="D2831" t="str">
            <v>BULLDOZER, 400HP MINIMUM FLYWHEEL POWER</v>
          </cell>
          <cell r="E2831" t="str">
            <v>HOUR</v>
          </cell>
        </row>
        <row r="2832">
          <cell r="A2832" t="str">
            <v>62201-1550</v>
          </cell>
          <cell r="B2832" t="str">
            <v>Bulldozer, power angle and power tilt blade, 45kW minimum</v>
          </cell>
          <cell r="C2832" t="str">
            <v>Hour</v>
          </cell>
          <cell r="D2832" t="str">
            <v>BULLDOZER, POWER ANGLE AND POWER TILT BLADE, 60HP MINIMUM</v>
          </cell>
          <cell r="E2832" t="str">
            <v>HOUR</v>
          </cell>
        </row>
        <row r="2833">
          <cell r="A2833" t="str">
            <v>62201-1600</v>
          </cell>
          <cell r="B2833" t="str">
            <v>Bulldozer, universal blade, 80kW minimum</v>
          </cell>
          <cell r="C2833" t="str">
            <v>Hour</v>
          </cell>
          <cell r="D2833" t="str">
            <v>BULLDOZER, UNIVERSAL BLADE, 100HP MINIMUM</v>
          </cell>
          <cell r="E2833" t="str">
            <v>HOUR</v>
          </cell>
        </row>
        <row r="2834">
          <cell r="A2834" t="str">
            <v>62201-1650</v>
          </cell>
          <cell r="B2834" t="str">
            <v>Bulldozer, universal blade, 125kW minimum</v>
          </cell>
          <cell r="C2834" t="str">
            <v>Hour</v>
          </cell>
          <cell r="D2834" t="str">
            <v>BULLDOZER, UNIVERSAL BLADE, 170HP MINIMUM</v>
          </cell>
          <cell r="E2834" t="str">
            <v>HOUR</v>
          </cell>
        </row>
        <row r="2835">
          <cell r="A2835" t="str">
            <v>62201-1700</v>
          </cell>
          <cell r="B2835" t="str">
            <v>Bulldozer, straight blade, 125kW</v>
          </cell>
          <cell r="C2835" t="str">
            <v>Hour</v>
          </cell>
          <cell r="D2835" t="str">
            <v>BULLDOZER, STRAIGHT BLADE, 170HP</v>
          </cell>
          <cell r="E2835" t="str">
            <v>HOUR</v>
          </cell>
        </row>
        <row r="2836">
          <cell r="A2836" t="str">
            <v>62201-1750</v>
          </cell>
          <cell r="B2836" t="str">
            <v>Bulldozer, 150kW minimum</v>
          </cell>
          <cell r="C2836" t="str">
            <v>Hour</v>
          </cell>
          <cell r="D2836" t="str">
            <v>BULLDOZER, 200HP MINIMUM</v>
          </cell>
          <cell r="E2836" t="str">
            <v>HOUR</v>
          </cell>
        </row>
        <row r="2837">
          <cell r="A2837" t="str">
            <v>62201-1800</v>
          </cell>
          <cell r="B2837" t="str">
            <v>Bulldozer, universal blade, 150kW minimum</v>
          </cell>
          <cell r="C2837" t="str">
            <v>Hour</v>
          </cell>
          <cell r="D2837" t="str">
            <v>BULLDOZER, UNIVERSAL BLADE, 200HP MINIMUM</v>
          </cell>
          <cell r="E2837" t="str">
            <v>HOUR</v>
          </cell>
        </row>
        <row r="2838">
          <cell r="A2838" t="str">
            <v>62201-1850</v>
          </cell>
          <cell r="B2838" t="str">
            <v>Bulldozer, universal blade, 210kW minimum, with winch and cable</v>
          </cell>
          <cell r="C2838" t="str">
            <v>Hour</v>
          </cell>
          <cell r="D2838" t="str">
            <v>BULLDOZER, UNIVERSAL BLADE, 250HP MINIMUM, WITH WINCH AND CABLE</v>
          </cell>
          <cell r="E2838" t="str">
            <v>HOUR</v>
          </cell>
        </row>
        <row r="2839">
          <cell r="A2839" t="str">
            <v>62201-1900</v>
          </cell>
          <cell r="B2839" t="str">
            <v>Bulldozer, ripper, 225kW minimum</v>
          </cell>
          <cell r="C2839" t="str">
            <v>Hour</v>
          </cell>
          <cell r="D2839" t="str">
            <v>BULLDOZER, RIPPER, 300HP MINIMUM</v>
          </cell>
          <cell r="E2839" t="str">
            <v>HOUR</v>
          </cell>
        </row>
        <row r="2840">
          <cell r="A2840" t="str">
            <v>62201-1950</v>
          </cell>
          <cell r="B2840" t="str">
            <v>Bulldozer, universal blade, 225kW minimum</v>
          </cell>
          <cell r="C2840" t="str">
            <v>Hour</v>
          </cell>
          <cell r="D2840" t="str">
            <v>BULLDOZER, UNIVERSAL BLADE, 300HP MINIMUM</v>
          </cell>
          <cell r="E2840" t="str">
            <v>HOUR</v>
          </cell>
        </row>
        <row r="2841">
          <cell r="A2841" t="str">
            <v>62201-2000</v>
          </cell>
          <cell r="B2841" t="str">
            <v>Bulldozer, universal blade and ripper, 225kW minimum</v>
          </cell>
          <cell r="C2841" t="str">
            <v>Hour</v>
          </cell>
          <cell r="D2841" t="str">
            <v>BULLDOZER, UNIVERSAL BLADE AND RIPPER, 300HP MINIMUM</v>
          </cell>
          <cell r="E2841" t="str">
            <v>HOUR</v>
          </cell>
        </row>
        <row r="2842">
          <cell r="A2842" t="str">
            <v>62201-2050</v>
          </cell>
          <cell r="B2842" t="str">
            <v>Roller</v>
          </cell>
          <cell r="C2842" t="str">
            <v>Hour</v>
          </cell>
          <cell r="D2842" t="str">
            <v>ROLLER</v>
          </cell>
          <cell r="E2842" t="str">
            <v>HOUR</v>
          </cell>
        </row>
        <row r="2843">
          <cell r="A2843" t="str">
            <v>62201-2100</v>
          </cell>
          <cell r="B2843" t="str">
            <v>Compactor</v>
          </cell>
          <cell r="C2843" t="str">
            <v>Hour</v>
          </cell>
          <cell r="D2843" t="str">
            <v>COMPACTOR</v>
          </cell>
          <cell r="E2843" t="str">
            <v>HOUR</v>
          </cell>
        </row>
        <row r="2844">
          <cell r="A2844" t="str">
            <v>62201-2150</v>
          </cell>
          <cell r="B2844" t="str">
            <v>Tractor, with 1500mm bar mower</v>
          </cell>
          <cell r="C2844" t="str">
            <v>Hour</v>
          </cell>
          <cell r="D2844" t="str">
            <v>TRACTOR, WITH 60-INCH BAR MOWER</v>
          </cell>
          <cell r="E2844" t="str">
            <v>HOUR</v>
          </cell>
        </row>
        <row r="2845">
          <cell r="A2845" t="str">
            <v>62201-2200</v>
          </cell>
          <cell r="B2845" t="str">
            <v>Tractor, with 1800mm bar mower</v>
          </cell>
          <cell r="C2845" t="str">
            <v>Hour</v>
          </cell>
          <cell r="D2845" t="str">
            <v>TRACTOR, WITH 72-INCH BAR MOWER</v>
          </cell>
          <cell r="E2845" t="str">
            <v>HOUR</v>
          </cell>
        </row>
        <row r="2846">
          <cell r="A2846" t="str">
            <v>62201-2250</v>
          </cell>
          <cell r="B2846" t="str">
            <v>Tractor, with 1800mm diameter rotary mower, 12HP</v>
          </cell>
          <cell r="C2846" t="str">
            <v>Hour</v>
          </cell>
          <cell r="D2846" t="str">
            <v>TRACTOR, WITH 72-INCH DIAMETER ROTARY MOWER, 12HP</v>
          </cell>
          <cell r="E2846" t="str">
            <v>HOUR</v>
          </cell>
        </row>
        <row r="2847">
          <cell r="A2847" t="str">
            <v>62201-2300</v>
          </cell>
          <cell r="B2847" t="str">
            <v>Brush mower, with 1800mm diameter rotary mower, 50HP</v>
          </cell>
          <cell r="C2847" t="str">
            <v>Hour</v>
          </cell>
          <cell r="D2847" t="str">
            <v>BRUSH MOWER, WITH 72-INCH DIAMETER ROTARY MOWER, 50HP</v>
          </cell>
          <cell r="E2847" t="str">
            <v>HOUR</v>
          </cell>
        </row>
        <row r="2848">
          <cell r="A2848" t="str">
            <v>62201-2350</v>
          </cell>
          <cell r="B2848" t="str">
            <v>Power broom</v>
          </cell>
          <cell r="C2848" t="str">
            <v>Hour</v>
          </cell>
          <cell r="D2848" t="str">
            <v>POWER BROOM</v>
          </cell>
          <cell r="E2848" t="str">
            <v>HOUR</v>
          </cell>
        </row>
        <row r="2849">
          <cell r="A2849" t="str">
            <v>62201-2360</v>
          </cell>
          <cell r="B2849" t="str">
            <v>Vacuum sweeper</v>
          </cell>
          <cell r="C2849" t="str">
            <v>Hour</v>
          </cell>
          <cell r="D2849" t="str">
            <v>VACUUM SWEEPER</v>
          </cell>
          <cell r="E2849" t="str">
            <v>HOUR</v>
          </cell>
        </row>
        <row r="2850">
          <cell r="A2850" t="str">
            <v>62201-2400</v>
          </cell>
          <cell r="B2850" t="str">
            <v>Crane</v>
          </cell>
          <cell r="C2850" t="str">
            <v>Hour</v>
          </cell>
          <cell r="D2850" t="str">
            <v>CRANE</v>
          </cell>
          <cell r="E2850" t="str">
            <v>HOUR</v>
          </cell>
        </row>
        <row r="2851">
          <cell r="A2851" t="str">
            <v>62201-2450</v>
          </cell>
          <cell r="B2851" t="str">
            <v>Crane, truck mounted, 40 metric ton minimum capacity, 33 meter minimum boom with clam bucket</v>
          </cell>
          <cell r="C2851" t="str">
            <v>Hour</v>
          </cell>
          <cell r="D2851" t="str">
            <v>CRANE, TRUCK MOUNTED, 40 TON MINIMUM CAPACITY, 100 FOOT MINIMUM BOOM WITH CLAM BUCKET</v>
          </cell>
          <cell r="E2851" t="str">
            <v>HOUR</v>
          </cell>
        </row>
        <row r="2852">
          <cell r="A2852" t="str">
            <v>62201-2500</v>
          </cell>
          <cell r="B2852" t="str">
            <v>Crane, truck mounted, 45 metric ton minimum capacity, 27 meter minimum boom, with dragline bucket</v>
          </cell>
          <cell r="C2852" t="str">
            <v>Hour</v>
          </cell>
          <cell r="D2852" t="str">
            <v>CRANE, TRUCK MOUNTED, 45 TON MINIMUM CAPACITY, 90 FOOT MINIMUM BOOM, WITH DRAGLINE BUCKET</v>
          </cell>
          <cell r="E2852" t="str">
            <v>HOUR</v>
          </cell>
        </row>
        <row r="2853">
          <cell r="A2853" t="str">
            <v>62201-2550</v>
          </cell>
          <cell r="B2853" t="str">
            <v>Crane, truck mounted, 45 metric ton minimum capacity, 30 meter minimum boom, with dragline bucket</v>
          </cell>
          <cell r="C2853" t="str">
            <v>Hour</v>
          </cell>
          <cell r="D2853" t="str">
            <v>CRANE, TRUCK MOUNTED, 45 TON MINIMUM CAPACITY, 100 FOOT MINIMUM BOOM, WITH DRAGLINE BUCKET</v>
          </cell>
          <cell r="E2853" t="str">
            <v>HOUR</v>
          </cell>
        </row>
        <row r="2854">
          <cell r="A2854" t="str">
            <v>62201-2600</v>
          </cell>
          <cell r="B2854" t="str">
            <v>Crane, truck mounted or self-propelled, 90 metric tons minimum capacity, 55m min. boom, with dragline bucket, wrecking ball, 6m dozer track</v>
          </cell>
          <cell r="C2854" t="str">
            <v>Hour</v>
          </cell>
          <cell r="D2854" t="str">
            <v>CRANE, TRUCK MOUNTED OR SELF-PROPELLED, 90 TONS MINIMUM CAPACITY, 180 FOOT MIN. BOOM, WITH DRAGLINE BUCKET, WRECKING BALL, 20 FOOT DOZER TRACK</v>
          </cell>
          <cell r="E2854" t="str">
            <v>HOUR</v>
          </cell>
        </row>
        <row r="2855">
          <cell r="A2855" t="str">
            <v>62201-2650</v>
          </cell>
          <cell r="B2855" t="str">
            <v>Crane, truck mounted, 65 metric ton minimum capacity, 55m minimum boom, with dragline bucket and 6m dozer track drag</v>
          </cell>
          <cell r="C2855" t="str">
            <v>Hour</v>
          </cell>
          <cell r="D2855" t="str">
            <v>CRANE, TRUCK MOUNTED, 65 TON MINIMUM CAPACITY, 180 FOOT MINIMUM BOOM, WITH DRAGLINE BUCKET AND 20 FOOT DOZER TRACK DRAG</v>
          </cell>
          <cell r="E2855" t="str">
            <v>HOUR</v>
          </cell>
        </row>
        <row r="2856">
          <cell r="A2856" t="str">
            <v>62201-2700</v>
          </cell>
          <cell r="B2856" t="str">
            <v>Crane, truck mounted, 90 metric ton minimum capacity, 55m minimum boom, with dragline bucket and 3m dozer track drag</v>
          </cell>
          <cell r="C2856" t="str">
            <v>Hour</v>
          </cell>
          <cell r="D2856" t="str">
            <v>CRANE, TRUCK MOUNTED, 90 TON MINIMUM CAPACITY, 180 FOOT MINIMUM BOOM, WITH DRAGLINE BUCKET AND 10 FOOT DOZER TRACK DRAG</v>
          </cell>
          <cell r="E2856" t="str">
            <v>HOUR</v>
          </cell>
        </row>
        <row r="2857">
          <cell r="A2857" t="str">
            <v>62201-2750</v>
          </cell>
          <cell r="B2857" t="str">
            <v>Motor grader</v>
          </cell>
          <cell r="C2857" t="str">
            <v>Hour</v>
          </cell>
          <cell r="D2857" t="str">
            <v>MOTOR GRADER</v>
          </cell>
          <cell r="E2857" t="str">
            <v>HOUR</v>
          </cell>
        </row>
        <row r="2858">
          <cell r="A2858" t="str">
            <v>62201-2800</v>
          </cell>
          <cell r="B2858" t="str">
            <v>Motor grader, 2.4 meter minimum blade</v>
          </cell>
          <cell r="C2858" t="str">
            <v>Hour</v>
          </cell>
          <cell r="D2858" t="str">
            <v>MOTOR GRADER, 8 FOOT MINIMUM BLADE</v>
          </cell>
          <cell r="E2858" t="str">
            <v>HOUR</v>
          </cell>
        </row>
        <row r="2859">
          <cell r="A2859" t="str">
            <v>62201-2850</v>
          </cell>
          <cell r="B2859" t="str">
            <v>Motor grader, 3.6 meter minimum blade</v>
          </cell>
          <cell r="C2859" t="str">
            <v>Hour</v>
          </cell>
          <cell r="D2859" t="str">
            <v>MOTOR GRADER, 12 FOOT MINIMUM BLADE</v>
          </cell>
          <cell r="E2859" t="str">
            <v>HOUR</v>
          </cell>
        </row>
        <row r="2860">
          <cell r="A2860" t="str">
            <v>62201-2950</v>
          </cell>
          <cell r="B2860" t="str">
            <v>Motor grader, 4.2 meter minimum blade</v>
          </cell>
          <cell r="C2860" t="str">
            <v>Hour</v>
          </cell>
          <cell r="D2860" t="str">
            <v>MOTOR GRADER, 14 FOOT MINIMUM BLADE</v>
          </cell>
          <cell r="E2860" t="str">
            <v>HOUR</v>
          </cell>
        </row>
        <row r="2861">
          <cell r="A2861" t="str">
            <v>62201-3000</v>
          </cell>
          <cell r="B2861" t="str">
            <v>Hydraulic excavator</v>
          </cell>
          <cell r="C2861" t="str">
            <v>Hour</v>
          </cell>
          <cell r="D2861" t="str">
            <v>HYDRAULIC EXCAVATOR</v>
          </cell>
          <cell r="E2861" t="str">
            <v>HOUR</v>
          </cell>
        </row>
        <row r="2862">
          <cell r="A2862" t="str">
            <v>62201-3050</v>
          </cell>
          <cell r="B2862" t="str">
            <v>Hydraulic excavator, rubber tired, 140-150HP, 0.75-0.96 cubic meter bucket</v>
          </cell>
          <cell r="C2862" t="str">
            <v>Hour</v>
          </cell>
          <cell r="D2862" t="str">
            <v>HYDRAULIC EXCAVATOR, RUBBER TIRED, 1.0 to 1.25 CUBIC YARD CAPACITY, 140-150HP MINIMUM</v>
          </cell>
          <cell r="E2862" t="str">
            <v>HOUR</v>
          </cell>
        </row>
        <row r="2863">
          <cell r="A2863" t="str">
            <v>62201-3100</v>
          </cell>
          <cell r="B2863" t="str">
            <v>Hydraulic excavator, 2.2 cubic meter minimum capacity bucket, 125kW minimum flywheel power</v>
          </cell>
          <cell r="C2863" t="str">
            <v>Hour</v>
          </cell>
          <cell r="D2863" t="str">
            <v>HYDRAULIC EXCAVATOR, 3.0 CUBIC YARD MINIMUM CAPACITY, 165HP MINIMUM FLYWHEEL POWER</v>
          </cell>
          <cell r="E2863" t="str">
            <v>HOUR</v>
          </cell>
        </row>
        <row r="2864">
          <cell r="A2864" t="str">
            <v>62201-3150</v>
          </cell>
          <cell r="B2864" t="str">
            <v>Hydraulic excavator, crawler mounted, 0.7m3 minimum capacity with thumb attachment</v>
          </cell>
          <cell r="C2864" t="str">
            <v>Hour</v>
          </cell>
          <cell r="D2864" t="str">
            <v>HYDRAULIC EXCAVATOR, CRAWLER MOUNTED, 1.0 CUBIC YARD MINIMUM CAPACITY WITH THUMB ATTACHMENT</v>
          </cell>
          <cell r="E2864" t="str">
            <v>HOUR</v>
          </cell>
        </row>
        <row r="2865">
          <cell r="A2865" t="str">
            <v>62201-3200</v>
          </cell>
          <cell r="B2865" t="str">
            <v>Hydraulic excavator, crawler mounted, 1.1m3 minimum capacity</v>
          </cell>
          <cell r="C2865" t="str">
            <v>Hour</v>
          </cell>
          <cell r="D2865" t="str">
            <v>HYDRAULIC EXCAVATOR, CRAWLER MOUNTED, 1.5 CUBIC YARD MINIMUM CAPACITY</v>
          </cell>
          <cell r="E2865" t="str">
            <v>HOUR</v>
          </cell>
        </row>
        <row r="2866">
          <cell r="A2866" t="str">
            <v>62201-3250</v>
          </cell>
          <cell r="B2866" t="str">
            <v>Hydraulic excavator, crawler mounted, 1.1m3 minimum, 185kW minimum</v>
          </cell>
          <cell r="C2866" t="str">
            <v>Hour</v>
          </cell>
          <cell r="D2866" t="str">
            <v>HYDRAULIC EXCAVATOR, CRAWLER MOUNTED, 1.5 CUBIC YARD MINIMUM CAPACITY, 245HP MINIMUM</v>
          </cell>
          <cell r="E2866" t="str">
            <v>HOUR</v>
          </cell>
        </row>
        <row r="2867">
          <cell r="A2867" t="str">
            <v>62201-3300</v>
          </cell>
          <cell r="B2867" t="str">
            <v>Hydraulic excavator, 0.7 cubic meter minimum capacity</v>
          </cell>
          <cell r="C2867" t="str">
            <v>Hour</v>
          </cell>
          <cell r="D2867" t="str">
            <v>HYDRAULIC EXCAVATOR, 3/4 CUBIC YARD MINIMUM CAPACITY</v>
          </cell>
          <cell r="E2867" t="str">
            <v>HOUR</v>
          </cell>
        </row>
        <row r="2868">
          <cell r="A2868" t="str">
            <v>62201-3350</v>
          </cell>
          <cell r="B2868" t="str">
            <v>Hydraulic excavator, 1.1 cubic meter minimum capacity</v>
          </cell>
          <cell r="C2868" t="str">
            <v>Hour</v>
          </cell>
          <cell r="D2868" t="str">
            <v>HYDRAULIC EXCAVATOR, 1 CUBIC YARD MINIMUM CAPACITY</v>
          </cell>
          <cell r="E2868" t="str">
            <v>HOUR</v>
          </cell>
        </row>
        <row r="2869">
          <cell r="A2869" t="str">
            <v>62201-3400</v>
          </cell>
          <cell r="B2869" t="str">
            <v>Hydraulic excavator, 1.1 cubic meter minimum capacity with thumb attachment</v>
          </cell>
          <cell r="C2869" t="str">
            <v>Hour</v>
          </cell>
          <cell r="D2869" t="str">
            <v>HYDRAULIC EXCAVATOR, 1 CUBIC YARD MINIMUM CAPACITY WITH THUMB ATTACHMENT</v>
          </cell>
          <cell r="E2869" t="str">
            <v>HOUR</v>
          </cell>
        </row>
        <row r="2870">
          <cell r="A2870" t="str">
            <v>62201-3450</v>
          </cell>
          <cell r="B2870" t="str">
            <v>Loader, track type, 2 cubic meter minimum capacity</v>
          </cell>
          <cell r="C2870" t="str">
            <v>Hour</v>
          </cell>
          <cell r="D2870" t="str">
            <v>LOADER, TRACK TYPE, 2 CUBIC YARD MINIMUM CAPACITY</v>
          </cell>
          <cell r="E2870" t="str">
            <v>HOUR</v>
          </cell>
        </row>
        <row r="2871">
          <cell r="A2871" t="str">
            <v>62201-3500</v>
          </cell>
          <cell r="B2871" t="str">
            <v>Loader, wheel, skid steer, 30kW minimum</v>
          </cell>
          <cell r="C2871" t="str">
            <v>Hour</v>
          </cell>
          <cell r="D2871" t="str">
            <v>LOADER, WHEEL, SKID STEER, 40HP MINIMUM</v>
          </cell>
          <cell r="E2871" t="str">
            <v>HOUR</v>
          </cell>
        </row>
        <row r="2872">
          <cell r="A2872" t="str">
            <v>62201-3550</v>
          </cell>
          <cell r="B2872" t="str">
            <v>Four wheel all terrain vehicle</v>
          </cell>
          <cell r="C2872" t="str">
            <v>Hour</v>
          </cell>
          <cell r="D2872" t="str">
            <v>FOUR WHEEL ALL TERRAIN VEHICLE</v>
          </cell>
          <cell r="E2872" t="str">
            <v>HOUR</v>
          </cell>
        </row>
        <row r="2873">
          <cell r="A2873" t="str">
            <v>62201-3600</v>
          </cell>
          <cell r="B2873" t="str">
            <v>Manlift</v>
          </cell>
          <cell r="C2873" t="str">
            <v>Hour</v>
          </cell>
          <cell r="D2873" t="str">
            <v>MANLIFT</v>
          </cell>
          <cell r="E2873" t="str">
            <v>HOUR</v>
          </cell>
        </row>
        <row r="2874">
          <cell r="A2874" t="str">
            <v>62201-3650</v>
          </cell>
          <cell r="B2874" t="str">
            <v>Chipper</v>
          </cell>
          <cell r="C2874" t="str">
            <v>Hour</v>
          </cell>
          <cell r="D2874" t="str">
            <v>CHIPPER</v>
          </cell>
          <cell r="E2874" t="str">
            <v>HOUR</v>
          </cell>
        </row>
        <row r="2875">
          <cell r="A2875" t="str">
            <v>62201-3700</v>
          </cell>
          <cell r="B2875" t="str">
            <v>Stump Cutter</v>
          </cell>
          <cell r="C2875" t="str">
            <v>Hour</v>
          </cell>
          <cell r="D2875" t="str">
            <v>STUMP CUTTER</v>
          </cell>
          <cell r="E2875" t="str">
            <v>HOUR</v>
          </cell>
        </row>
        <row r="2876">
          <cell r="A2876" t="str">
            <v>62201-3750</v>
          </cell>
          <cell r="B2876" t="str">
            <v>Chain Saw</v>
          </cell>
          <cell r="C2876" t="str">
            <v>Hour</v>
          </cell>
          <cell r="D2876" t="str">
            <v>CHAIN SAW</v>
          </cell>
          <cell r="E2876" t="str">
            <v>HOUR</v>
          </cell>
        </row>
        <row r="2877">
          <cell r="A2877" t="str">
            <v>62201-3800</v>
          </cell>
          <cell r="B2877" t="str">
            <v>Pickup Truck, 1 Ton</v>
          </cell>
          <cell r="C2877" t="str">
            <v>Hour</v>
          </cell>
          <cell r="D2877" t="str">
            <v>PICKUP TRUCK, 1 TON</v>
          </cell>
          <cell r="E2877" t="str">
            <v>HOUR</v>
          </cell>
        </row>
        <row r="2878">
          <cell r="A2878" t="str">
            <v>62201-3850</v>
          </cell>
          <cell r="B2878" t="str">
            <v>Water truck</v>
          </cell>
          <cell r="C2878" t="str">
            <v>Hour</v>
          </cell>
          <cell r="D2878" t="str">
            <v>WATER TRUCK</v>
          </cell>
          <cell r="E2878" t="str">
            <v>HOUR</v>
          </cell>
        </row>
        <row r="2879">
          <cell r="A2879" t="str">
            <v>62201-3900</v>
          </cell>
          <cell r="B2879" t="str">
            <v>Snow plow</v>
          </cell>
          <cell r="C2879" t="str">
            <v>Hour</v>
          </cell>
          <cell r="D2879" t="str">
            <v>SNOW PLOW</v>
          </cell>
          <cell r="E2879" t="str">
            <v>HOUR</v>
          </cell>
        </row>
        <row r="2880">
          <cell r="A2880" t="str">
            <v>62201-3950</v>
          </cell>
          <cell r="B2880" t="str">
            <v>Scraper, 15 cubic meter minimum capacity</v>
          </cell>
          <cell r="C2880" t="str">
            <v>Hour</v>
          </cell>
          <cell r="D2880" t="str">
            <v>SCRAPER, 15 CUBIC YARD MINIMUM CAPACITY</v>
          </cell>
          <cell r="E2880" t="str">
            <v>HOUR</v>
          </cell>
        </row>
        <row r="2881">
          <cell r="A2881" t="str">
            <v>62201-4000</v>
          </cell>
          <cell r="B2881" t="str">
            <v>Truck, highway 0.7 metric tons pickup (without operator)</v>
          </cell>
          <cell r="C2881" t="str">
            <v>Hour</v>
          </cell>
          <cell r="D2881" t="str">
            <v>TRUCK, HIGHWAY 3/4 TON PICKUP (WITHOUT OPERATOR)</v>
          </cell>
          <cell r="E2881" t="str">
            <v>HOUR</v>
          </cell>
        </row>
        <row r="2882">
          <cell r="A2882" t="str">
            <v>62201-4050</v>
          </cell>
          <cell r="B2882" t="str">
            <v>Air equipment, bushhammer, including bits and fittings (without operator)</v>
          </cell>
          <cell r="C2882" t="str">
            <v>Hour</v>
          </cell>
          <cell r="D2882" t="str">
            <v>AIR EQUIPMENT, BUSHHAMMER, INCLUDING BITS AND FITTINGS (WITHOUT OPERATOR)</v>
          </cell>
          <cell r="E2882" t="str">
            <v>HOUR</v>
          </cell>
        </row>
        <row r="2883">
          <cell r="A2883" t="str">
            <v>62201-4100</v>
          </cell>
          <cell r="B2883" t="str">
            <v>Air equipment, paving breaker, 20 kg minimum (without operator)</v>
          </cell>
          <cell r="C2883" t="str">
            <v>Hour</v>
          </cell>
          <cell r="D2883" t="str">
            <v>AIR EQUIPMENT, PAVING BREAKER, 50 POUND MINIMUM (WITHOUT OPERATOR)</v>
          </cell>
          <cell r="E2883" t="str">
            <v>HOUR</v>
          </cell>
        </row>
        <row r="2884">
          <cell r="A2884" t="str">
            <v>62201-4150</v>
          </cell>
          <cell r="B2884" t="str">
            <v>Power tool, saw, chain, gasoline powered, 600 mm bar length (without operator)</v>
          </cell>
          <cell r="C2884" t="str">
            <v>Hour</v>
          </cell>
          <cell r="D2884" t="str">
            <v>POWER TOOL, SAW, CHAIN, GASOLINE POWERED, 2 FOOT BAR LENGTH (WITHOUT OPERATOR)</v>
          </cell>
          <cell r="E2884" t="str">
            <v>HOUR</v>
          </cell>
        </row>
        <row r="2885">
          <cell r="A2885" t="str">
            <v>62201-4200</v>
          </cell>
          <cell r="B2885" t="str">
            <v>Cutting torch, oxygen-acetylene, portable, including hose and tips (without operator)</v>
          </cell>
          <cell r="C2885" t="str">
            <v>Hour</v>
          </cell>
          <cell r="D2885" t="str">
            <v>CUTTING TORCH, OXYGEN-ACETYLENE, PORTABLE, INCLUDING HOSE AND TIPS (WITHOUT OPERATOR)</v>
          </cell>
          <cell r="E2885" t="str">
            <v>HOUR</v>
          </cell>
        </row>
        <row r="2886">
          <cell r="A2886" t="str">
            <v>62201-4250</v>
          </cell>
          <cell r="B2886" t="str">
            <v>Hydraulic excavator, 0.7 cubic meter minimum capacity</v>
          </cell>
          <cell r="C2886" t="str">
            <v>Hour</v>
          </cell>
          <cell r="D2886" t="str">
            <v>HYDRAULIC EXCAVATOR, 0.7 CUBIC METER MINIMUM CAPACITY</v>
          </cell>
          <cell r="E2886" t="str">
            <v>HOUR</v>
          </cell>
        </row>
        <row r="2887">
          <cell r="A2887" t="str">
            <v>62201-4300</v>
          </cell>
          <cell r="B2887" t="str">
            <v>Pump, water, trash, 150mm</v>
          </cell>
          <cell r="C2887" t="str">
            <v>Hour</v>
          </cell>
          <cell r="D2887" t="str">
            <v>PUMP, WATER, TRASH, 6-INCH</v>
          </cell>
          <cell r="E2887" t="str">
            <v>HOUR</v>
          </cell>
        </row>
        <row r="2888">
          <cell r="A2888" t="str">
            <v>62202-1000</v>
          </cell>
          <cell r="B2888" t="str">
            <v>Materials transfer vehicle</v>
          </cell>
          <cell r="C2888" t="str">
            <v>LPSM</v>
          </cell>
          <cell r="D2888" t="str">
            <v>MATERIALS TRANSFER VEHICLE</v>
          </cell>
          <cell r="E2888" t="str">
            <v>LPSM</v>
          </cell>
        </row>
        <row r="2889">
          <cell r="A2889" t="str">
            <v>62202-2000</v>
          </cell>
          <cell r="B2889" t="str">
            <v>Vacuum sweeper</v>
          </cell>
          <cell r="C2889" t="str">
            <v>LPSM</v>
          </cell>
          <cell r="D2889" t="str">
            <v>VACUUM SWEEPER</v>
          </cell>
          <cell r="E2889" t="str">
            <v>LPSM</v>
          </cell>
        </row>
        <row r="2890">
          <cell r="A2890" t="str">
            <v>62301-0000</v>
          </cell>
          <cell r="B2890" t="str">
            <v>General labor</v>
          </cell>
          <cell r="C2890" t="str">
            <v>Hour</v>
          </cell>
          <cell r="D2890" t="str">
            <v>GENERAL LABOR</v>
          </cell>
          <cell r="E2890" t="str">
            <v>HOUR</v>
          </cell>
        </row>
        <row r="2891">
          <cell r="A2891" t="str">
            <v>62302-0000</v>
          </cell>
          <cell r="B2891" t="str">
            <v>Special labor</v>
          </cell>
          <cell r="C2891" t="str">
            <v>Hour</v>
          </cell>
          <cell r="D2891" t="str">
            <v>SPECIAL LABOR</v>
          </cell>
          <cell r="E2891" t="str">
            <v>HOUR</v>
          </cell>
        </row>
        <row r="2892">
          <cell r="A2892" t="str">
            <v>62302-0100</v>
          </cell>
          <cell r="B2892" t="str">
            <v>Special labor, slope scaling</v>
          </cell>
          <cell r="C2892" t="str">
            <v>Hour</v>
          </cell>
          <cell r="D2892" t="str">
            <v>SPECIAL LABOR, SLOPE SCALING</v>
          </cell>
          <cell r="E2892" t="str">
            <v>HOUR</v>
          </cell>
        </row>
        <row r="2893">
          <cell r="A2893" t="str">
            <v>62302-1000</v>
          </cell>
          <cell r="B2893" t="str">
            <v>Special labor, hired technical services</v>
          </cell>
          <cell r="C2893" t="str">
            <v>Hour</v>
          </cell>
          <cell r="D2893" t="str">
            <v>SPECIAL LABOR, HIRED TECHNICAL SERVICES</v>
          </cell>
          <cell r="E2893" t="str">
            <v>HOUR</v>
          </cell>
        </row>
        <row r="2894">
          <cell r="A2894" t="str">
            <v>62302-1100</v>
          </cell>
          <cell r="B2894" t="str">
            <v>Special labor, hired survey services</v>
          </cell>
          <cell r="C2894" t="str">
            <v>Hour</v>
          </cell>
          <cell r="D2894" t="str">
            <v>SPECIAL LABOR, HIRED SURVEY SERVICES</v>
          </cell>
          <cell r="E2894" t="str">
            <v>HOUR</v>
          </cell>
        </row>
        <row r="2895">
          <cell r="A2895" t="str">
            <v>62303-1000</v>
          </cell>
          <cell r="B2895" t="str">
            <v>Special labor, hired technical services</v>
          </cell>
          <cell r="C2895" t="str">
            <v>LPSM</v>
          </cell>
          <cell r="D2895" t="str">
            <v>SPECIAL LABOR, HIRED TECHNICAL SERVICES</v>
          </cell>
          <cell r="E2895" t="str">
            <v>LPSM</v>
          </cell>
        </row>
        <row r="2896">
          <cell r="A2896" t="str">
            <v>62304-0000</v>
          </cell>
          <cell r="B2896" t="str">
            <v>Special labor</v>
          </cell>
          <cell r="C2896" t="str">
            <v>day</v>
          </cell>
          <cell r="D2896" t="str">
            <v>SPECIAL LABOR</v>
          </cell>
          <cell r="E2896" t="str">
            <v>DAY</v>
          </cell>
        </row>
        <row r="2897">
          <cell r="A2897" t="str">
            <v>62305-1000</v>
          </cell>
          <cell r="B2897" t="str">
            <v>Special labor, supplemental archaeological survey</v>
          </cell>
          <cell r="C2897" t="str">
            <v>CTSM</v>
          </cell>
          <cell r="D2897" t="str">
            <v>SPECIAL LABOR, SUPPLEMENTAL ARCHAEOLOGICAL SURVEY</v>
          </cell>
          <cell r="E2897" t="str">
            <v>CTSM</v>
          </cell>
        </row>
        <row r="2898">
          <cell r="A2898" t="str">
            <v>62401-0100</v>
          </cell>
          <cell r="B2898" t="str">
            <v>Furnishing and placing topsoil, 50mm depth</v>
          </cell>
          <cell r="C2898" t="str">
            <v>m2</v>
          </cell>
          <cell r="D2898" t="str">
            <v>FURNISHING AND PLACING TOPSOIL, 2-INCH DEPTH</v>
          </cell>
          <cell r="E2898" t="str">
            <v>SQYD</v>
          </cell>
        </row>
        <row r="2899">
          <cell r="A2899" t="str">
            <v>62401-0200</v>
          </cell>
          <cell r="B2899" t="str">
            <v>Furnishing and placing topsoil, 75mm depth</v>
          </cell>
          <cell r="C2899" t="str">
            <v>m2</v>
          </cell>
          <cell r="D2899" t="str">
            <v>FURNISHING AND PLACING TOPSOIL, 3-INCH DEPTH</v>
          </cell>
          <cell r="E2899" t="str">
            <v>SQYD</v>
          </cell>
        </row>
        <row r="2900">
          <cell r="A2900" t="str">
            <v>62401-0300</v>
          </cell>
          <cell r="B2900" t="str">
            <v>Furnishing and placing topsoil, 100mm depth</v>
          </cell>
          <cell r="C2900" t="str">
            <v>m2</v>
          </cell>
          <cell r="D2900" t="str">
            <v>FURNISHING AND PLACING TOPSOIL, 4-INCH DEPTH</v>
          </cell>
          <cell r="E2900" t="str">
            <v>SQYD</v>
          </cell>
        </row>
        <row r="2901">
          <cell r="A2901" t="str">
            <v>62401-0400</v>
          </cell>
          <cell r="B2901" t="str">
            <v>Furnishing and placing topsoil, 150mm depth</v>
          </cell>
          <cell r="C2901" t="str">
            <v>m2</v>
          </cell>
          <cell r="D2901" t="str">
            <v>FURNISHING AND PLACING TOPSOIL, 6-INCH DEPTH</v>
          </cell>
          <cell r="E2901" t="str">
            <v>SQYD</v>
          </cell>
        </row>
        <row r="2902">
          <cell r="A2902" t="str">
            <v>62401-0500</v>
          </cell>
          <cell r="B2902" t="str">
            <v>Furnishing and placing topsoil, 200mm depth</v>
          </cell>
          <cell r="C2902" t="str">
            <v>m2</v>
          </cell>
          <cell r="D2902" t="str">
            <v>FURNISHING AND PLACING TOPSOIL, 8-INCH DEPTH</v>
          </cell>
          <cell r="E2902" t="str">
            <v>SQYD</v>
          </cell>
        </row>
        <row r="2903">
          <cell r="A2903" t="str">
            <v>62401-0600</v>
          </cell>
          <cell r="B2903" t="str">
            <v>Furnishing and placing topsoil, 250mm depth</v>
          </cell>
          <cell r="C2903" t="str">
            <v>m2</v>
          </cell>
          <cell r="D2903" t="str">
            <v>FURNISHING AND PLACING TOPSOIL, 10-INCH DEPTH</v>
          </cell>
          <cell r="E2903" t="str">
            <v>SQYD</v>
          </cell>
        </row>
        <row r="2904">
          <cell r="A2904" t="str">
            <v>62401-0700</v>
          </cell>
          <cell r="B2904" t="str">
            <v>Furnishing and placing topsoil, 300mm depth</v>
          </cell>
          <cell r="C2904" t="str">
            <v>m2</v>
          </cell>
          <cell r="D2904" t="str">
            <v>FURNISHING AND PLACING TOPSOIL, 12-INCH DEPTH</v>
          </cell>
          <cell r="E2904" t="str">
            <v>SQYD</v>
          </cell>
        </row>
        <row r="2905">
          <cell r="A2905" t="str">
            <v>62402-0100</v>
          </cell>
          <cell r="B2905" t="str">
            <v>Furnishing and placing topsoil, 50mm depth</v>
          </cell>
          <cell r="C2905" t="str">
            <v>ha</v>
          </cell>
          <cell r="D2905" t="str">
            <v>FURNISHING AND PLACING TOPSOIL, 2-INCH DEPTH</v>
          </cell>
          <cell r="E2905" t="str">
            <v>ACRE</v>
          </cell>
        </row>
        <row r="2906">
          <cell r="A2906" t="str">
            <v>62402-0200</v>
          </cell>
          <cell r="B2906" t="str">
            <v>Furnishing and placing topsoil, 75mm depth</v>
          </cell>
          <cell r="C2906" t="str">
            <v>ha</v>
          </cell>
          <cell r="D2906" t="str">
            <v>FURNISHING AND PLACING TOPSOIL, 3-INCH DEPTH</v>
          </cell>
          <cell r="E2906" t="str">
            <v>ACRE</v>
          </cell>
        </row>
        <row r="2907">
          <cell r="A2907" t="str">
            <v>62402-0300</v>
          </cell>
          <cell r="B2907" t="str">
            <v>Furnishing and placing topsoil, 100mm depth</v>
          </cell>
          <cell r="C2907" t="str">
            <v>ha</v>
          </cell>
          <cell r="D2907" t="str">
            <v>FURNISHING AND PLACING TOPSOIL, 4-INCH DEPTH</v>
          </cell>
          <cell r="E2907" t="str">
            <v>ACRE</v>
          </cell>
        </row>
        <row r="2908">
          <cell r="A2908" t="str">
            <v>62402-0400</v>
          </cell>
          <cell r="B2908" t="str">
            <v>Furnishing and placing topsoil, 150mm depth</v>
          </cell>
          <cell r="C2908" t="str">
            <v>ha</v>
          </cell>
          <cell r="D2908" t="str">
            <v>FURNISHING AND PLACING TOPSOIL, 6-INCH DEPTH</v>
          </cell>
          <cell r="E2908" t="str">
            <v>ACRE</v>
          </cell>
        </row>
        <row r="2909">
          <cell r="A2909" t="str">
            <v>62402-0500</v>
          </cell>
          <cell r="B2909" t="str">
            <v>Furnishing and placing topsoil, 200mm depth</v>
          </cell>
          <cell r="C2909" t="str">
            <v>ha</v>
          </cell>
          <cell r="D2909" t="str">
            <v>FURNISHING AND PLACING TOPSOIL, 8-INCH DEPTH</v>
          </cell>
          <cell r="E2909" t="str">
            <v>ACRE</v>
          </cell>
        </row>
        <row r="2910">
          <cell r="A2910" t="str">
            <v>62402-0600</v>
          </cell>
          <cell r="B2910" t="str">
            <v>Furnishing and placing topsoil, 250mm depth</v>
          </cell>
          <cell r="C2910" t="str">
            <v>ha</v>
          </cell>
          <cell r="D2910" t="str">
            <v>FURNISHING AND PLACING TOPSOIL, 10-INCH DEPTH</v>
          </cell>
          <cell r="E2910" t="str">
            <v>ACRE</v>
          </cell>
        </row>
        <row r="2911">
          <cell r="A2911" t="str">
            <v>62402-0700</v>
          </cell>
          <cell r="B2911" t="str">
            <v>Furnishing and placing topsoil, 300mm depth</v>
          </cell>
          <cell r="C2911" t="str">
            <v>ha</v>
          </cell>
          <cell r="D2911" t="str">
            <v>FURNISHING AND PLACING TOPSOIL, 12-INCH DEPTH</v>
          </cell>
          <cell r="E2911" t="str">
            <v>ACRE</v>
          </cell>
        </row>
        <row r="2912">
          <cell r="A2912" t="str">
            <v>62403-0000</v>
          </cell>
          <cell r="B2912" t="str">
            <v>Furnishing and placing topsoil</v>
          </cell>
          <cell r="C2912" t="str">
            <v>m3</v>
          </cell>
          <cell r="D2912" t="str">
            <v>FURNISHING AND PLACING TOPSOIL</v>
          </cell>
          <cell r="E2912" t="str">
            <v>CUYD</v>
          </cell>
        </row>
        <row r="2913">
          <cell r="A2913" t="str">
            <v>62404-0000</v>
          </cell>
          <cell r="B2913" t="str">
            <v>Furnishing and placing topsoil</v>
          </cell>
          <cell r="C2913" t="str">
            <v>t</v>
          </cell>
          <cell r="D2913" t="str">
            <v>FURNISHING AND PLACING TOPSOIL</v>
          </cell>
          <cell r="E2913" t="str">
            <v>TON</v>
          </cell>
        </row>
        <row r="2914">
          <cell r="A2914" t="str">
            <v>62405-0100</v>
          </cell>
          <cell r="B2914" t="str">
            <v>Placing conserved topsoil, 50mm depth</v>
          </cell>
          <cell r="C2914" t="str">
            <v>m2</v>
          </cell>
          <cell r="D2914" t="str">
            <v>PLACING CONSERVED TOPSOIL, 2-INCH DEPTH</v>
          </cell>
          <cell r="E2914" t="str">
            <v>SQYD</v>
          </cell>
        </row>
        <row r="2915">
          <cell r="A2915" t="str">
            <v>62405-0200</v>
          </cell>
          <cell r="B2915" t="str">
            <v>Placing conserved topsoil, 75mm depth</v>
          </cell>
          <cell r="C2915" t="str">
            <v>m2</v>
          </cell>
          <cell r="D2915" t="str">
            <v>PLACING CONSERVED TOPSOIL, 3-INCH DEPTH</v>
          </cell>
          <cell r="E2915" t="str">
            <v>SQYD</v>
          </cell>
        </row>
        <row r="2916">
          <cell r="A2916" t="str">
            <v>62405-0300</v>
          </cell>
          <cell r="B2916" t="str">
            <v>Placing conserved topsoil, 100mm depth</v>
          </cell>
          <cell r="C2916" t="str">
            <v>m2</v>
          </cell>
          <cell r="D2916" t="str">
            <v>PLACING CONSERVED TOPSOIL, 4-INCH DEPTH</v>
          </cell>
          <cell r="E2916" t="str">
            <v>SQYD</v>
          </cell>
        </row>
        <row r="2917">
          <cell r="A2917" t="str">
            <v>62405-0350</v>
          </cell>
          <cell r="B2917" t="str">
            <v>Placing conserved topsoil, 125mm depth</v>
          </cell>
          <cell r="C2917" t="str">
            <v>m2</v>
          </cell>
          <cell r="D2917" t="str">
            <v>PLACING CONSERVED TOPSOIL, 5-INCH DEPTH</v>
          </cell>
          <cell r="E2917" t="str">
            <v>SQYD</v>
          </cell>
        </row>
        <row r="2918">
          <cell r="A2918" t="str">
            <v>62405-0400</v>
          </cell>
          <cell r="B2918" t="str">
            <v>Placing conserved topsoil, 150mm depth</v>
          </cell>
          <cell r="C2918" t="str">
            <v>m2</v>
          </cell>
          <cell r="D2918" t="str">
            <v>PLACING CONSERVED TOPSOIL, 6-INCH DEPTH</v>
          </cell>
          <cell r="E2918" t="str">
            <v>SQYD</v>
          </cell>
        </row>
        <row r="2919">
          <cell r="A2919" t="str">
            <v>62405-0500</v>
          </cell>
          <cell r="B2919" t="str">
            <v>Placing conserved topsoil, 200mm depth</v>
          </cell>
          <cell r="C2919" t="str">
            <v>m2</v>
          </cell>
          <cell r="D2919" t="str">
            <v>PLACING CONSERVED TOPSOIL, 8-INCH DEPTH</v>
          </cell>
          <cell r="E2919" t="str">
            <v>SQYD</v>
          </cell>
        </row>
        <row r="2920">
          <cell r="A2920" t="str">
            <v>62405-0600</v>
          </cell>
          <cell r="B2920" t="str">
            <v>Placing conserved topsoil, 250mm depth</v>
          </cell>
          <cell r="C2920" t="str">
            <v>m2</v>
          </cell>
          <cell r="D2920" t="str">
            <v>PLACING CONSERVED TOPSOIL, 10-INCH DEPTH</v>
          </cell>
          <cell r="E2920" t="str">
            <v>SQYD</v>
          </cell>
        </row>
        <row r="2921">
          <cell r="A2921" t="str">
            <v>62405-0700</v>
          </cell>
          <cell r="B2921" t="str">
            <v>Placing conserved topsoil, 300mm depth</v>
          </cell>
          <cell r="C2921" t="str">
            <v>m2</v>
          </cell>
          <cell r="D2921" t="str">
            <v>PLACING CONSERVED TOPSOIL, 12-INCH DEPTH</v>
          </cell>
          <cell r="E2921" t="str">
            <v>SQYD</v>
          </cell>
        </row>
        <row r="2922">
          <cell r="A2922" t="str">
            <v>62405-1300</v>
          </cell>
          <cell r="B2922" t="str">
            <v>Placing conserved topsoil, 600mm depth</v>
          </cell>
          <cell r="C2922" t="str">
            <v>m2</v>
          </cell>
          <cell r="D2922" t="str">
            <v>PLACING CONSERVED TOPSOIL, 24-INCH DEPTH</v>
          </cell>
          <cell r="E2922" t="str">
            <v>SQYD</v>
          </cell>
        </row>
        <row r="2923">
          <cell r="A2923" t="str">
            <v>62406-0100</v>
          </cell>
          <cell r="B2923" t="str">
            <v>Placing conserved topsoil, 50mm depth</v>
          </cell>
          <cell r="C2923" t="str">
            <v>ha</v>
          </cell>
          <cell r="D2923" t="str">
            <v>PLACING CONSERVED TOPSOIL, 2-INCH DEPTH</v>
          </cell>
          <cell r="E2923" t="str">
            <v>ACRE</v>
          </cell>
        </row>
        <row r="2924">
          <cell r="A2924" t="str">
            <v>62406-0200</v>
          </cell>
          <cell r="B2924" t="str">
            <v>Placing conserved topsoil, 75mm depth</v>
          </cell>
          <cell r="C2924" t="str">
            <v>ha</v>
          </cell>
          <cell r="D2924" t="str">
            <v>PLACING CONSERVED TOPSOIL, 3-INCH DEPTH</v>
          </cell>
          <cell r="E2924" t="str">
            <v>ACRE</v>
          </cell>
        </row>
        <row r="2925">
          <cell r="A2925" t="str">
            <v>62406-0300</v>
          </cell>
          <cell r="B2925" t="str">
            <v>Placing conserved topsoil, 100mm depth</v>
          </cell>
          <cell r="C2925" t="str">
            <v>ha</v>
          </cell>
          <cell r="D2925" t="str">
            <v>PLACING CONSERVED TOPSOIL, 4-INCH DEPTH</v>
          </cell>
          <cell r="E2925" t="str">
            <v>ACRE</v>
          </cell>
        </row>
        <row r="2926">
          <cell r="A2926" t="str">
            <v>62406-0350</v>
          </cell>
          <cell r="B2926" t="str">
            <v>Placing conserved topsoil, 125mm depth</v>
          </cell>
          <cell r="C2926" t="str">
            <v>ha</v>
          </cell>
          <cell r="D2926" t="str">
            <v>PLACING CONSERVED TOPSOIL, 5-INCH DEPTH</v>
          </cell>
          <cell r="E2926" t="str">
            <v>ACRE</v>
          </cell>
        </row>
        <row r="2927">
          <cell r="A2927" t="str">
            <v>62406-0400</v>
          </cell>
          <cell r="B2927" t="str">
            <v>Placing conserved topsoil, 150mm depth</v>
          </cell>
          <cell r="C2927" t="str">
            <v>ha</v>
          </cell>
          <cell r="D2927" t="str">
            <v>PLACING CONSERVED TOPSOIL, 6-INCH DEPTH</v>
          </cell>
          <cell r="E2927" t="str">
            <v>ACRE</v>
          </cell>
        </row>
        <row r="2928">
          <cell r="A2928" t="str">
            <v>62406-0500</v>
          </cell>
          <cell r="B2928" t="str">
            <v>Placing conserved topsoil, 200mm depth</v>
          </cell>
          <cell r="C2928" t="str">
            <v>ha</v>
          </cell>
          <cell r="D2928" t="str">
            <v>PLACING CONSERVED TOPSOIL, 8-INCH DEPTH</v>
          </cell>
          <cell r="E2928" t="str">
            <v>ACRE</v>
          </cell>
        </row>
        <row r="2929">
          <cell r="A2929" t="str">
            <v>62406-0600</v>
          </cell>
          <cell r="B2929" t="str">
            <v>Placing conserved topsoil, 250mm depth</v>
          </cell>
          <cell r="C2929" t="str">
            <v>ha</v>
          </cell>
          <cell r="D2929" t="str">
            <v>PLACING CONSERVED TOPSOIL, 10-INCH DEPTH</v>
          </cell>
          <cell r="E2929" t="str">
            <v>ACRE</v>
          </cell>
        </row>
        <row r="2930">
          <cell r="A2930" t="str">
            <v>62406-0700</v>
          </cell>
          <cell r="B2930" t="str">
            <v>Placing conserved topsoil, 300mm depth</v>
          </cell>
          <cell r="C2930" t="str">
            <v>ha</v>
          </cell>
          <cell r="D2930" t="str">
            <v>PLACING CONSERVED TOPSOIL, 12-INCH DEPTH</v>
          </cell>
          <cell r="E2930" t="str">
            <v>ACRE</v>
          </cell>
        </row>
        <row r="2931">
          <cell r="A2931" t="str">
            <v>62406-1300</v>
          </cell>
          <cell r="B2931" t="str">
            <v>Placing conserved topsoil, 600mm depth</v>
          </cell>
          <cell r="C2931" t="str">
            <v>ha</v>
          </cell>
          <cell r="D2931" t="str">
            <v>PLACING CONSERVED TOPSOIL, 24-INCH DEPTH</v>
          </cell>
          <cell r="E2931" t="str">
            <v>ACRE</v>
          </cell>
        </row>
        <row r="2932">
          <cell r="A2932" t="str">
            <v>62407-0000</v>
          </cell>
          <cell r="B2932" t="str">
            <v>Placing conserved topsoil</v>
          </cell>
          <cell r="C2932" t="str">
            <v>m3</v>
          </cell>
          <cell r="D2932" t="str">
            <v>PLACING CONSERVED TOPSOIL</v>
          </cell>
          <cell r="E2932" t="str">
            <v>CUYD</v>
          </cell>
        </row>
        <row r="2933">
          <cell r="A2933" t="str">
            <v>62408-0000</v>
          </cell>
          <cell r="B2933" t="str">
            <v>Placing conserved topsoil</v>
          </cell>
          <cell r="C2933" t="str">
            <v>t</v>
          </cell>
          <cell r="D2933" t="str">
            <v>PLACING CONSERVED TOPSOIL</v>
          </cell>
          <cell r="E2933" t="str">
            <v>TON</v>
          </cell>
        </row>
        <row r="2934">
          <cell r="A2934" t="str">
            <v>62409-0000</v>
          </cell>
          <cell r="B2934" t="str">
            <v>Placing manufactured topsoil</v>
          </cell>
          <cell r="C2934" t="str">
            <v>m3</v>
          </cell>
          <cell r="D2934" t="str">
            <v>PLACING MANUFACTURED TOPSOIL</v>
          </cell>
          <cell r="E2934" t="str">
            <v>CUYD</v>
          </cell>
        </row>
        <row r="2935">
          <cell r="A2935" t="str">
            <v>62410-0000</v>
          </cell>
          <cell r="B2935" t="str">
            <v>Placing manufactured topsoil</v>
          </cell>
          <cell r="C2935" t="str">
            <v>m2</v>
          </cell>
          <cell r="D2935" t="str">
            <v>PLACING MANUFACTURED TOPSOIL</v>
          </cell>
          <cell r="E2935" t="str">
            <v>SQYD</v>
          </cell>
        </row>
        <row r="2936">
          <cell r="A2936" t="str">
            <v>62411-0350</v>
          </cell>
          <cell r="B2936" t="str">
            <v>Placing Government-furnished topsoil, 125mm depth</v>
          </cell>
          <cell r="C2936" t="str">
            <v>m2</v>
          </cell>
          <cell r="D2936" t="str">
            <v>PLACING GOVERNMENT-FURNISHED TOPSOIL, 5-INCH DEPTH</v>
          </cell>
          <cell r="E2936" t="str">
            <v>SQYD</v>
          </cell>
        </row>
        <row r="2937">
          <cell r="A2937" t="str">
            <v>62415-0000</v>
          </cell>
          <cell r="B2937" t="str">
            <v>Conserve and place forest duff</v>
          </cell>
          <cell r="C2937" t="str">
            <v>m3</v>
          </cell>
          <cell r="D2937" t="str">
            <v>CONSERVE AND PLACE FOREST DUFF</v>
          </cell>
          <cell r="E2937" t="str">
            <v>CUYD</v>
          </cell>
        </row>
        <row r="2938">
          <cell r="A2938" t="str">
            <v>62501-0000</v>
          </cell>
          <cell r="B2938" t="str">
            <v>Turf establishment</v>
          </cell>
          <cell r="C2938" t="str">
            <v>ha</v>
          </cell>
          <cell r="D2938" t="str">
            <v>TURF ESTABLISHMENT</v>
          </cell>
          <cell r="E2938" t="str">
            <v>ACRE</v>
          </cell>
        </row>
        <row r="2939">
          <cell r="A2939" t="str">
            <v>62502-0000</v>
          </cell>
          <cell r="B2939" t="str">
            <v>Turf establishment</v>
          </cell>
          <cell r="C2939" t="str">
            <v>m2</v>
          </cell>
          <cell r="D2939" t="str">
            <v>TURF ESTABLISHMENT</v>
          </cell>
          <cell r="E2939" t="str">
            <v>SQYD</v>
          </cell>
        </row>
        <row r="2940">
          <cell r="A2940" t="str">
            <v>62503-0000</v>
          </cell>
          <cell r="B2940" t="str">
            <v>Turf establishment</v>
          </cell>
          <cell r="C2940" t="str">
            <v>slry</v>
          </cell>
          <cell r="D2940" t="str">
            <v>TURF ESTABLISHMENT</v>
          </cell>
          <cell r="E2940" t="str">
            <v>SLRY</v>
          </cell>
        </row>
        <row r="2941">
          <cell r="A2941" t="str">
            <v>62510-1000</v>
          </cell>
          <cell r="B2941" t="str">
            <v>Seeding, dry method</v>
          </cell>
          <cell r="C2941" t="str">
            <v>ha</v>
          </cell>
          <cell r="D2941" t="str">
            <v>SEEDING, DRY METHOD</v>
          </cell>
          <cell r="E2941" t="str">
            <v>ACRE</v>
          </cell>
        </row>
        <row r="2942">
          <cell r="A2942" t="str">
            <v>62510-2000</v>
          </cell>
          <cell r="B2942" t="str">
            <v>Seeding, hydraulic method</v>
          </cell>
          <cell r="C2942" t="str">
            <v>ha</v>
          </cell>
          <cell r="D2942" t="str">
            <v>SEEDING, HYDRAULIC METHOD</v>
          </cell>
          <cell r="E2942" t="str">
            <v>ACRE</v>
          </cell>
        </row>
        <row r="2943">
          <cell r="A2943" t="str">
            <v>62511-1000</v>
          </cell>
          <cell r="B2943" t="str">
            <v>Seeding, dry method</v>
          </cell>
          <cell r="C2943" t="str">
            <v>m2</v>
          </cell>
          <cell r="D2943" t="str">
            <v>SEEDING, DRY METHOD</v>
          </cell>
          <cell r="E2943" t="str">
            <v>SQYD</v>
          </cell>
        </row>
        <row r="2944">
          <cell r="A2944" t="str">
            <v>62511-2000</v>
          </cell>
          <cell r="B2944" t="str">
            <v>Seeding, hydraulic method</v>
          </cell>
          <cell r="C2944" t="str">
            <v>m2</v>
          </cell>
          <cell r="D2944" t="str">
            <v>SEEDING, HYDRAULIC METHOD</v>
          </cell>
          <cell r="E2944" t="str">
            <v>SQYD</v>
          </cell>
        </row>
        <row r="2945">
          <cell r="A2945" t="str">
            <v>62512-1000</v>
          </cell>
          <cell r="B2945" t="str">
            <v>Seeding, hydraulic method</v>
          </cell>
          <cell r="C2945" t="str">
            <v>slry</v>
          </cell>
          <cell r="D2945" t="str">
            <v>SEEDING, HYDRAULIC METHOD</v>
          </cell>
          <cell r="E2945" t="str">
            <v>SLRY</v>
          </cell>
        </row>
        <row r="2946">
          <cell r="A2946" t="str">
            <v>62515-1000</v>
          </cell>
          <cell r="B2946" t="str">
            <v>Mulching, dry method</v>
          </cell>
          <cell r="C2946" t="str">
            <v>ha</v>
          </cell>
          <cell r="D2946" t="str">
            <v>MULCHING, DRY METHOD</v>
          </cell>
          <cell r="E2946" t="str">
            <v>ACRE</v>
          </cell>
        </row>
        <row r="2947">
          <cell r="A2947" t="str">
            <v>62515-2000</v>
          </cell>
          <cell r="B2947" t="str">
            <v>Mulching, hydraulic method</v>
          </cell>
          <cell r="C2947" t="str">
            <v>ha</v>
          </cell>
          <cell r="D2947" t="str">
            <v>MULCHING, HYDRAULIC METHOD</v>
          </cell>
          <cell r="E2947" t="str">
            <v>ACRE</v>
          </cell>
        </row>
        <row r="2948">
          <cell r="A2948" t="str">
            <v>62515-3000</v>
          </cell>
          <cell r="B2948" t="str">
            <v>Mulching, hydraulic method, bonded fiber matrix</v>
          </cell>
          <cell r="C2948" t="str">
            <v>ha</v>
          </cell>
          <cell r="D2948" t="str">
            <v>MULCHING, HYDRAULIC METHOD, BONDED FIBER MATRIX</v>
          </cell>
          <cell r="E2948" t="str">
            <v>ACRE</v>
          </cell>
        </row>
        <row r="2949">
          <cell r="A2949" t="str">
            <v>62515-4000</v>
          </cell>
          <cell r="B2949" t="str">
            <v>Mulching, hand method</v>
          </cell>
          <cell r="C2949" t="str">
            <v>ha</v>
          </cell>
          <cell r="D2949" t="str">
            <v>MULCHING, HAND METHOD</v>
          </cell>
          <cell r="E2949" t="str">
            <v>ACRE</v>
          </cell>
        </row>
        <row r="2950">
          <cell r="A2950" t="str">
            <v>62516-1000</v>
          </cell>
          <cell r="B2950" t="str">
            <v>Mulching, dry method</v>
          </cell>
          <cell r="C2950" t="str">
            <v>m2</v>
          </cell>
          <cell r="D2950" t="str">
            <v>MULCHING, DRY METHOD</v>
          </cell>
          <cell r="E2950" t="str">
            <v>SQYD</v>
          </cell>
        </row>
        <row r="2951">
          <cell r="A2951" t="str">
            <v>62516-2000</v>
          </cell>
          <cell r="B2951" t="str">
            <v>Mulching, hydraulic method</v>
          </cell>
          <cell r="C2951" t="str">
            <v>m2</v>
          </cell>
          <cell r="D2951" t="str">
            <v>MULCHING, HYDRAULIC METHOD</v>
          </cell>
          <cell r="E2951" t="str">
            <v>SQYD</v>
          </cell>
        </row>
        <row r="2952">
          <cell r="A2952" t="str">
            <v>62516-3000</v>
          </cell>
          <cell r="B2952" t="str">
            <v>Mulching, hydraulic method, bonded fiber matrix</v>
          </cell>
          <cell r="C2952" t="str">
            <v>m2</v>
          </cell>
          <cell r="D2952" t="str">
            <v>MULCHING, HYDRAULIC METHOD, BONDED FIBER MATRIX</v>
          </cell>
          <cell r="E2952" t="str">
            <v>SQYD</v>
          </cell>
        </row>
        <row r="2953">
          <cell r="A2953" t="str">
            <v>62516-4000</v>
          </cell>
          <cell r="B2953" t="str">
            <v>Mulching, hand method</v>
          </cell>
          <cell r="C2953" t="str">
            <v>m2</v>
          </cell>
          <cell r="D2953" t="str">
            <v>MULCHING, HAND METHOD</v>
          </cell>
          <cell r="E2953" t="str">
            <v>SQYD</v>
          </cell>
        </row>
        <row r="2954">
          <cell r="A2954" t="str">
            <v>62517-1000</v>
          </cell>
          <cell r="B2954" t="str">
            <v>Mulching, hydraulic method</v>
          </cell>
          <cell r="C2954" t="str">
            <v>slry</v>
          </cell>
          <cell r="D2954" t="str">
            <v>MULCHING, HYDRAULIC METHOD</v>
          </cell>
          <cell r="E2954" t="str">
            <v>SLRY</v>
          </cell>
        </row>
        <row r="2955">
          <cell r="A2955" t="str">
            <v>62520-0000</v>
          </cell>
          <cell r="B2955" t="str">
            <v>Fertilizer</v>
          </cell>
          <cell r="C2955" t="str">
            <v>ha</v>
          </cell>
          <cell r="D2955" t="str">
            <v>FERTILIZER</v>
          </cell>
          <cell r="E2955" t="str">
            <v>ACRE</v>
          </cell>
        </row>
        <row r="2956">
          <cell r="A2956" t="str">
            <v>62521-0000</v>
          </cell>
          <cell r="B2956" t="str">
            <v>Fertilizer</v>
          </cell>
          <cell r="C2956" t="str">
            <v>t</v>
          </cell>
          <cell r="D2956" t="str">
            <v>FERTILIZER</v>
          </cell>
          <cell r="E2956" t="str">
            <v>TON</v>
          </cell>
        </row>
        <row r="2957">
          <cell r="A2957" t="str">
            <v>62525-0000</v>
          </cell>
          <cell r="B2957" t="str">
            <v>Water</v>
          </cell>
          <cell r="C2957" t="str">
            <v>m3</v>
          </cell>
          <cell r="D2957" t="str">
            <v>WATER</v>
          </cell>
          <cell r="E2957" t="str">
            <v>MGAL</v>
          </cell>
        </row>
        <row r="2958">
          <cell r="A2958" t="str">
            <v>62531-0000</v>
          </cell>
          <cell r="B2958" t="str">
            <v>Pesticide</v>
          </cell>
          <cell r="C2958" t="str">
            <v>ha</v>
          </cell>
          <cell r="D2958" t="str">
            <v>PESTICIDE</v>
          </cell>
          <cell r="E2958" t="str">
            <v>ACRE</v>
          </cell>
        </row>
        <row r="2959">
          <cell r="A2959" t="str">
            <v>62535-0000</v>
          </cell>
          <cell r="B2959" t="str">
            <v>Herbicide</v>
          </cell>
          <cell r="C2959" t="str">
            <v>L</v>
          </cell>
          <cell r="D2959" t="str">
            <v>HERBICIDE</v>
          </cell>
          <cell r="E2959" t="str">
            <v>GAL</v>
          </cell>
        </row>
        <row r="2960">
          <cell r="A2960" t="str">
            <v>62541-5000</v>
          </cell>
          <cell r="B2960" t="str">
            <v>Seeding supplements, lime</v>
          </cell>
          <cell r="C2960" t="str">
            <v>t</v>
          </cell>
          <cell r="D2960" t="str">
            <v>SEEDING SUPPLEMENTS, LIME</v>
          </cell>
          <cell r="E2960" t="str">
            <v>TON</v>
          </cell>
        </row>
        <row r="2961">
          <cell r="A2961" t="str">
            <v>62542-1000</v>
          </cell>
          <cell r="B2961" t="str">
            <v>Seeding supplements, seed</v>
          </cell>
          <cell r="C2961" t="str">
            <v>kg</v>
          </cell>
          <cell r="D2961" t="str">
            <v>SEEDING SUPPLEMENTS, SEED</v>
          </cell>
          <cell r="E2961" t="str">
            <v>LB</v>
          </cell>
        </row>
        <row r="2962">
          <cell r="A2962" t="str">
            <v>62550-2000</v>
          </cell>
          <cell r="B2962" t="str">
            <v>Biotic soil amendment, hydraulic method</v>
          </cell>
          <cell r="C2962" t="str">
            <v>ha</v>
          </cell>
          <cell r="D2962" t="str">
            <v>BIOTIC SOIL AMENDMENT, HYDRAULIC METHOD</v>
          </cell>
          <cell r="E2962" t="str">
            <v>ACRE</v>
          </cell>
        </row>
        <row r="2963">
          <cell r="A2963" t="str">
            <v>62551-2000</v>
          </cell>
          <cell r="B2963" t="str">
            <v>Biotic soil amendment, hydraulic method</v>
          </cell>
          <cell r="C2963" t="str">
            <v>m2</v>
          </cell>
          <cell r="D2963" t="str">
            <v>BIOTIC SOIL AMENDMENT, HYDRAULIC METHOD</v>
          </cell>
          <cell r="E2963" t="str">
            <v>SQYD</v>
          </cell>
        </row>
        <row r="2964">
          <cell r="A2964" t="str">
            <v>62601-0100</v>
          </cell>
          <cell r="B2964" t="str">
            <v>Acer rubrum, red maple, 35mm - 50mm caliper, balled and burlapped</v>
          </cell>
          <cell r="C2964" t="str">
            <v>Each</v>
          </cell>
          <cell r="D2964" t="str">
            <v>ACER RUBRUM, RED MAPLE, 1 1/2-INCH TO 2-INCH CALIPER, BALLED AND BURLAPPED</v>
          </cell>
          <cell r="E2964" t="str">
            <v>EACH</v>
          </cell>
        </row>
        <row r="2965">
          <cell r="A2965" t="str">
            <v>62601-0150</v>
          </cell>
          <cell r="B2965" t="str">
            <v>Acer rubrum, red maple, 50mm - 65mm caliper, balled and burlapped</v>
          </cell>
          <cell r="C2965" t="str">
            <v>Each</v>
          </cell>
          <cell r="D2965" t="str">
            <v>ACER RUBRUM, RED MAPLE, 2-INCH TO 2 1/2-INCH CALIPER, BALLED AND BURLAPPED</v>
          </cell>
          <cell r="E2965" t="str">
            <v>EACH</v>
          </cell>
        </row>
        <row r="2966">
          <cell r="A2966" t="str">
            <v>62601-0200</v>
          </cell>
          <cell r="B2966" t="str">
            <v>Acer rubrum, red maple, 65mm - 80mm caliper, balled and burlapped</v>
          </cell>
          <cell r="C2966" t="str">
            <v>Each</v>
          </cell>
          <cell r="D2966" t="str">
            <v>ACER RUBRUM, RED MAPLE, 2 1/2-INCH TO 3 1/2-INCH CALIPER, BALLED AND BURLAPPED</v>
          </cell>
          <cell r="E2966" t="str">
            <v>EACH</v>
          </cell>
        </row>
        <row r="2967">
          <cell r="A2967" t="str">
            <v>62601-0250</v>
          </cell>
          <cell r="B2967" t="str">
            <v>Aronia melanocarpa, black chokeberry, 900mm - 1050mm height, balled and burlapped</v>
          </cell>
          <cell r="C2967" t="str">
            <v>Each</v>
          </cell>
          <cell r="D2967" t="str">
            <v>ARONIA MELANOCARPA, BLACK CHOKEBERRY, 36-INCH TO 42-INCH HEIGHT, BALLED AND BURLAPPED</v>
          </cell>
          <cell r="E2967" t="str">
            <v>EACH</v>
          </cell>
        </row>
        <row r="2968">
          <cell r="A2968" t="str">
            <v>62601-0270</v>
          </cell>
          <cell r="B2968" t="str">
            <v>Amelanchier alnifolia, serviceberry, 1 gallon</v>
          </cell>
          <cell r="C2968" t="str">
            <v>Each</v>
          </cell>
          <cell r="D2968" t="str">
            <v>AMELANCHIER ALNIFOLIA, SERVICEBERRY, 1 GALLON</v>
          </cell>
          <cell r="E2968" t="str">
            <v>EACH</v>
          </cell>
        </row>
        <row r="2969">
          <cell r="A2969" t="str">
            <v>62601-0300</v>
          </cell>
          <cell r="B2969" t="str">
            <v>Amelanchier canadensis, serviceberry, 450mm - 600mm height, balled and burlapped</v>
          </cell>
          <cell r="C2969" t="str">
            <v>Each</v>
          </cell>
          <cell r="D2969" t="str">
            <v>AMELANCHIER CANADENSIS, SERVICEBERRY, 18-INCH TO 24-INCH HEIGHT, BALLED AND BURLAPPED</v>
          </cell>
          <cell r="E2969" t="str">
            <v>EACH</v>
          </cell>
        </row>
        <row r="2970">
          <cell r="A2970" t="str">
            <v>62601-0350</v>
          </cell>
          <cell r="B2970" t="str">
            <v>Amelanchier canadensis, serviceberry, 600mm - 750mm height, balled and burlapped</v>
          </cell>
          <cell r="C2970" t="str">
            <v>Each</v>
          </cell>
          <cell r="D2970" t="str">
            <v>AMELANCHIER CANADENSIS, SERVICEBERRY, 24-INCH TO 30-INCH HEIGHT, BALLED AND BURLAPPED</v>
          </cell>
          <cell r="E2970" t="str">
            <v>EACH</v>
          </cell>
        </row>
        <row r="2971">
          <cell r="A2971" t="str">
            <v>62601-0400</v>
          </cell>
          <cell r="B2971" t="str">
            <v>Amelanchier canadensis, serviceberry, 1050mm - 1200mm height, balled and burlapped</v>
          </cell>
          <cell r="C2971" t="str">
            <v>Each</v>
          </cell>
          <cell r="D2971" t="str">
            <v>AMELANCHIER CANADENSIS, SERVICEBERRY, 42-INCH TO 48-INCH HEIGHT, BALLED AND BURLAPPED</v>
          </cell>
          <cell r="E2971" t="str">
            <v>EACH</v>
          </cell>
        </row>
        <row r="2972">
          <cell r="A2972" t="str">
            <v>62601-0450</v>
          </cell>
          <cell r="B2972" t="str">
            <v>Amelanchier canadensis, serviceberry, 1200mm - 1500mm height, balled and burlapped</v>
          </cell>
          <cell r="C2972" t="str">
            <v>Each</v>
          </cell>
          <cell r="D2972" t="str">
            <v>AMELANCHIER CANADENSIS, SERVICEBERRY, 48-INCH TO 60-INCH HEIGHT, BALLED AND BURLAPPED</v>
          </cell>
          <cell r="E2972" t="str">
            <v>EACH</v>
          </cell>
        </row>
        <row r="2973">
          <cell r="A2973" t="str">
            <v>62601-0500</v>
          </cell>
          <cell r="B2973" t="str">
            <v>Amelanchier canadensis, serviceberry, 1800mm - 2400mm height, balled and burlapped</v>
          </cell>
          <cell r="C2973" t="str">
            <v>Each</v>
          </cell>
          <cell r="D2973" t="str">
            <v>AMELANCHIER CANADENSIS, SERVICEBERRY, 6 FEET TO 8 FEET HEIGHT, BALLED AND BURLAPPED</v>
          </cell>
          <cell r="E2973" t="str">
            <v>EACH</v>
          </cell>
        </row>
        <row r="2974">
          <cell r="A2974" t="str">
            <v>62601-0550</v>
          </cell>
          <cell r="B2974" t="str">
            <v>Acer rubrum 'october glory', october glory red maple, 35mm - 50mm caliper, balled and burlapped</v>
          </cell>
          <cell r="C2974" t="str">
            <v>Each</v>
          </cell>
          <cell r="D2974" t="str">
            <v>ACER RUBRUM 'OCTOBER GLORY', OCTOBER GLORY RED MAPLE, 1 1/2-INCH TO 2-INCH CALIPER, BALLED AND BURLAPPED</v>
          </cell>
          <cell r="E2974" t="str">
            <v>EACH</v>
          </cell>
        </row>
        <row r="2975">
          <cell r="A2975" t="str">
            <v>62601-0600</v>
          </cell>
          <cell r="B2975" t="str">
            <v>Acer rubrum 'october glory', october glory red maple, 80mm - 100mm caliper, balled and burlapped</v>
          </cell>
          <cell r="C2975" t="str">
            <v>Each</v>
          </cell>
          <cell r="D2975" t="str">
            <v>ACER RUBRUM 'OCTOBER GLORY', OCTOBER GLORY RED MAPLE, 3 1/2-INCH TO 4-INCH CALIPER, BALLED AND BURLAPPED</v>
          </cell>
          <cell r="E2975" t="str">
            <v>EACH</v>
          </cell>
        </row>
        <row r="2976">
          <cell r="A2976" t="str">
            <v>62601-0650</v>
          </cell>
          <cell r="B2976" t="str">
            <v>Acer saccharum, sugar maple, 20mm - 35mm caliper, balled and burlapped</v>
          </cell>
          <cell r="C2976" t="str">
            <v>Each</v>
          </cell>
          <cell r="D2976" t="str">
            <v>ACER SACCHARUM, SUGAR MAPLE, 1-INCH TO 1 1/2-INCH CALIPER, BALLED AND BURLAPPED</v>
          </cell>
          <cell r="E2976" t="str">
            <v>EACH</v>
          </cell>
        </row>
        <row r="2977">
          <cell r="A2977" t="str">
            <v>62601-0700</v>
          </cell>
          <cell r="B2977" t="str">
            <v>Acer saccharum, sugar maple, 35mm - 50mm caliper, balled and burlapped</v>
          </cell>
          <cell r="C2977" t="str">
            <v>Each</v>
          </cell>
          <cell r="D2977" t="str">
            <v>ACER SACCHARUM, SUGAR MAPLE, 1 1/2-INCH TO 2-INCH CALIPER, BALLED AND BURLAPPED</v>
          </cell>
          <cell r="E2977" t="str">
            <v>EACH</v>
          </cell>
        </row>
        <row r="2978">
          <cell r="A2978" t="str">
            <v>62601-0750</v>
          </cell>
          <cell r="B2978" t="str">
            <v>Acer saccharum, sugar maple, 50mm - 65mm caliper, balled and burlapped</v>
          </cell>
          <cell r="C2978" t="str">
            <v>Each</v>
          </cell>
          <cell r="D2978" t="str">
            <v>ACER SACCHARUM, SUGAR MAPLE, 2-INCH TO 2 1/2-INCH CALIPER, BALLED AND BURLAPPED</v>
          </cell>
          <cell r="E2978" t="str">
            <v>EACH</v>
          </cell>
        </row>
        <row r="2979">
          <cell r="A2979" t="str">
            <v>62601-0800</v>
          </cell>
          <cell r="B2979" t="str">
            <v>Amelanchier aborea, serviceberry, 2400mm - 3000mm height, balled and burlapped</v>
          </cell>
          <cell r="C2979" t="str">
            <v>Each</v>
          </cell>
          <cell r="D2979" t="str">
            <v>AMELANCHIER ABOREA, SERVICEBERRY, 8 FEET TO 10 FEET HEIGHT, BALLED AND BURLAPPED</v>
          </cell>
          <cell r="E2979" t="str">
            <v>EACH</v>
          </cell>
        </row>
        <row r="2980">
          <cell r="A2980" t="str">
            <v>62601-0820</v>
          </cell>
          <cell r="B2980" t="str">
            <v>Arctostaphylos uva-ursi, Kinnikinnick, 1 gallon</v>
          </cell>
          <cell r="C2980" t="str">
            <v>Each</v>
          </cell>
          <cell r="D2980" t="str">
            <v>ARCTOSTAPHYLOS UVA-URSI, KINNIKINNICK, 1 GALLON</v>
          </cell>
          <cell r="E2980" t="str">
            <v>EACH</v>
          </cell>
        </row>
        <row r="2981">
          <cell r="A2981" t="str">
            <v>62601-0850</v>
          </cell>
          <cell r="B2981" t="str">
            <v>Aronia arbutifolia, red chokeberry, 750mm - 900mm height, balled and burlapped</v>
          </cell>
          <cell r="C2981" t="str">
            <v>Each</v>
          </cell>
          <cell r="D2981" t="str">
            <v>ARONIA ARBUTIFOLIA, RED CHOKEBERRY, 30-INCH TO 36-INCH HEIGHT, BALLED AND BURLAPPED</v>
          </cell>
          <cell r="E2981" t="str">
            <v>EACH</v>
          </cell>
        </row>
        <row r="2982">
          <cell r="A2982" t="str">
            <v>62601-0900</v>
          </cell>
          <cell r="B2982" t="str">
            <v>Artemesia tridentata, big sagebush 19 liter, container grown</v>
          </cell>
          <cell r="C2982" t="str">
            <v>Each</v>
          </cell>
          <cell r="D2982" t="str">
            <v>ARTEMESIA TRIDENTATA, BIG SAGEBUSH 5 GALLON, CONTAINER GROWN</v>
          </cell>
          <cell r="E2982" t="str">
            <v>EACH</v>
          </cell>
        </row>
        <row r="2983">
          <cell r="A2983" t="str">
            <v>62601-0950</v>
          </cell>
          <cell r="B2983" t="str">
            <v>Artriplex canescens, fourwing saltbrush 19 liter, container grown</v>
          </cell>
          <cell r="C2983" t="str">
            <v>Each</v>
          </cell>
          <cell r="D2983" t="str">
            <v>ARTRIPLEX CANESCENS, FOURWING SALTBRUSH 5 GALLON, CONTAINER GROWN</v>
          </cell>
          <cell r="E2983" t="str">
            <v>EACH</v>
          </cell>
        </row>
        <row r="2984">
          <cell r="A2984" t="str">
            <v>62601-1000</v>
          </cell>
          <cell r="B2984" t="str">
            <v>Alnus sinuata, sitka alder, 300mm - 450mm height, container grown</v>
          </cell>
          <cell r="C2984" t="str">
            <v>Each</v>
          </cell>
          <cell r="D2984" t="str">
            <v>ALNUS SINUATA, SITKA ALDER, 12- INCH TO 18-INCH HEIGHT, CONTAINER GROWN</v>
          </cell>
          <cell r="E2984" t="str">
            <v>EACH</v>
          </cell>
        </row>
        <row r="2985">
          <cell r="A2985" t="str">
            <v>62601-1050</v>
          </cell>
          <cell r="B2985" t="str">
            <v>Alnus rhombifolia, white alder, 450mm - 900mm height, container grown</v>
          </cell>
          <cell r="C2985" t="str">
            <v>Each</v>
          </cell>
          <cell r="D2985" t="str">
            <v>ALNUS RHOMBIFOLIA, WHITE ALDER, 18-INCH TO 36-INCH HEIGHT, CONTAINER GROWN</v>
          </cell>
          <cell r="E2985" t="str">
            <v>EACH</v>
          </cell>
        </row>
        <row r="2986">
          <cell r="A2986" t="str">
            <v>62601-1070</v>
          </cell>
          <cell r="B2986" t="str">
            <v>Alnus rubra, red alder, 450mm - 900mm height, container grown</v>
          </cell>
          <cell r="C2986" t="str">
            <v>Each</v>
          </cell>
          <cell r="D2986" t="str">
            <v>ALNUS RUBRA, RED ALDER, 18-INCH TO 36-INCH HEIGHT, CONTAINER GROWN</v>
          </cell>
          <cell r="E2986" t="str">
            <v>EACH</v>
          </cell>
        </row>
        <row r="2987">
          <cell r="A2987" t="str">
            <v>62601-1100</v>
          </cell>
          <cell r="B2987" t="str">
            <v>Acer macrophyllum, big leaf maple, 20mm-35mm caliper, balled and burlapped</v>
          </cell>
          <cell r="C2987" t="str">
            <v>Each</v>
          </cell>
          <cell r="D2987" t="str">
            <v>ACER MACROPHYLLUM, BIG LEAF MAPLE, 1-INCH TO 1 1/2-INCH CALIPER, BALLED AND BURLAPPED</v>
          </cell>
          <cell r="E2987" t="str">
            <v>EACH</v>
          </cell>
        </row>
        <row r="2988">
          <cell r="A2988" t="str">
            <v>62601-1200</v>
          </cell>
          <cell r="B2988" t="str">
            <v>Anaphalis magaritacea, western pearly everlasting, 100mm pots</v>
          </cell>
          <cell r="C2988" t="str">
            <v>Each</v>
          </cell>
          <cell r="D2988" t="str">
            <v>ANAPHALIS MAGARITACEA, WESTERN PEARLY EVERLASTING, 4-INCH POTS</v>
          </cell>
          <cell r="E2988" t="str">
            <v>EACH</v>
          </cell>
        </row>
        <row r="2989">
          <cell r="A2989" t="str">
            <v>62601-1300</v>
          </cell>
          <cell r="B2989" t="str">
            <v>Abies lasiocarpa, subalpine fir, 450mm to 900mm height, container grown</v>
          </cell>
          <cell r="C2989" t="str">
            <v>Each</v>
          </cell>
          <cell r="D2989" t="str">
            <v>ABIES LASIOCARPA, SUBALPINE FIR, 18-INCH TO 36-INCH HEIGHT, CONTAINER GROWN</v>
          </cell>
          <cell r="E2989" t="str">
            <v>EACH</v>
          </cell>
        </row>
        <row r="2990">
          <cell r="A2990" t="str">
            <v>62601-1400</v>
          </cell>
          <cell r="B2990" t="str">
            <v>Acer glabrum, rocky mountain maple, 450mm to 900mm height, container grown</v>
          </cell>
          <cell r="C2990" t="str">
            <v>Each</v>
          </cell>
          <cell r="D2990" t="str">
            <v>ACER GLABRUM, ROCKY MOUNTAIN MAPLE, 18-INCH TO 36-INCH HEIGHT, CONTAINER GROWN</v>
          </cell>
          <cell r="E2990" t="str">
            <v>EACH</v>
          </cell>
        </row>
        <row r="2991">
          <cell r="A2991" t="str">
            <v>62601-1425</v>
          </cell>
          <cell r="B2991" t="str">
            <v>Acer glabrum, rocky mountain maple, 450mm to 900mm height, container grown</v>
          </cell>
          <cell r="C2991" t="str">
            <v>Each</v>
          </cell>
          <cell r="D2991" t="str">
            <v>ACER GLABRUM, ROCKY MOUNTAIN MAPLE, 1 1/2-INCH TO 2-INCH CALIPER, BALLED AND BURLAPPED</v>
          </cell>
          <cell r="E2991" t="str">
            <v>EACH</v>
          </cell>
        </row>
        <row r="2992">
          <cell r="A2992" t="str">
            <v>62601-1500</v>
          </cell>
          <cell r="B2992" t="str">
            <v>Alnus incana ssp. Tenuifolia, thinleaf alder, 450mm to 900mm height, container grown</v>
          </cell>
          <cell r="C2992" t="str">
            <v>Each</v>
          </cell>
          <cell r="D2992" t="str">
            <v>ALNUS INCANA SSP. TENUIFOLIA, THINLEAF ALDER, 18-INCH TO 36-INCH HEIGHT, CONTAINER GROWN</v>
          </cell>
          <cell r="E2992" t="str">
            <v>EACH</v>
          </cell>
        </row>
        <row r="2993">
          <cell r="A2993" t="str">
            <v>62601-1550</v>
          </cell>
          <cell r="B2993" t="str">
            <v>Alnus incana ssp. Tenuifolia, thinleaf alder, 8 liter, container grown</v>
          </cell>
          <cell r="C2993" t="str">
            <v>Each</v>
          </cell>
          <cell r="D2993" t="str">
            <v>ALNUS INCANA SSP. TENUIFOLIA, THINLEAF ALDER, 2 GALLON, CONTAINER GROWN</v>
          </cell>
          <cell r="E2993" t="str">
            <v>EACH</v>
          </cell>
        </row>
        <row r="2994">
          <cell r="A2994" t="str">
            <v>62601-1600</v>
          </cell>
          <cell r="B2994" t="str">
            <v>Arctostaphlyos uva-ursi, kinnikinnick, 300mm - 450mm height, container grown</v>
          </cell>
          <cell r="C2994" t="str">
            <v>Each</v>
          </cell>
          <cell r="D2994" t="str">
            <v>ARCTOSTAPHLYOS UVA-URSI, KINNIKINNICK, 12-INCH - 18-INCH HEIGHT, CONTAINER GROWN</v>
          </cell>
          <cell r="E2994" t="str">
            <v>EACH</v>
          </cell>
        </row>
        <row r="2995">
          <cell r="A2995" t="str">
            <v>62601-1650</v>
          </cell>
          <cell r="B2995" t="str">
            <v>Acer circcinatum, vine maple, 19 liter, container grown</v>
          </cell>
          <cell r="C2995" t="str">
            <v>Each</v>
          </cell>
          <cell r="D2995" t="str">
            <v>ACER CIRCINATUM, VINE MAPLE, 5 GALLON, CONTAINER GROWN</v>
          </cell>
          <cell r="E2995" t="str">
            <v>EACH</v>
          </cell>
        </row>
        <row r="2996">
          <cell r="A2996" t="str">
            <v>62602-0100</v>
          </cell>
          <cell r="B2996" t="str">
            <v>Betula papyrifera, paper birch, 1500mm - 1800mm clump, balled and burlapped</v>
          </cell>
          <cell r="C2996" t="str">
            <v>Each</v>
          </cell>
          <cell r="D2996" t="str">
            <v>BETULA PAPYRIFERA, PAPER BIRCH, 60-INCH TO 72-INCH CLUMP, BALLED AND BURLAPPED</v>
          </cell>
          <cell r="E2996" t="str">
            <v>EACH</v>
          </cell>
        </row>
        <row r="2997">
          <cell r="A2997" t="str">
            <v>62602-0150</v>
          </cell>
          <cell r="B2997" t="str">
            <v>Betula papyrifera, paper birch, 2400mm - 3000mm clump, balled and burlapped</v>
          </cell>
          <cell r="C2997" t="str">
            <v>Each</v>
          </cell>
          <cell r="D2997" t="str">
            <v>BETULA PAPYRIFERA, PAPER BIRCH, 8 FEET TO 10 FEET CLUMP, BALLED AND BURLAPPED</v>
          </cell>
          <cell r="E2997" t="str">
            <v>EACH</v>
          </cell>
        </row>
        <row r="2998">
          <cell r="A2998" t="str">
            <v>62602-0200</v>
          </cell>
          <cell r="B2998" t="str">
            <v>Betula nigra, river birch, 2400mm - 3000mm height, balled and burlapped</v>
          </cell>
          <cell r="C2998" t="str">
            <v>Each</v>
          </cell>
          <cell r="D2998" t="str">
            <v>BETULA NIGRA, RIVER BIRCH, 8 FEET TO 10 FEET HEIGHT, BALLED AND BURLAPPED</v>
          </cell>
          <cell r="E2998" t="str">
            <v>EACH</v>
          </cell>
        </row>
        <row r="2999">
          <cell r="A2999" t="str">
            <v>62602-0250</v>
          </cell>
          <cell r="B2999" t="str">
            <v>Betula occidentalis, river birch, 4 liter, container grown</v>
          </cell>
          <cell r="C2999" t="str">
            <v>Each</v>
          </cell>
          <cell r="D2999" t="str">
            <v>BETULA OCCIDENTALIS, RIVER BIRCH, 1 GALLON, CONTAINER GROWN</v>
          </cell>
          <cell r="E2999" t="str">
            <v>EACH</v>
          </cell>
        </row>
        <row r="3000">
          <cell r="A3000" t="str">
            <v>62602-0300</v>
          </cell>
          <cell r="B3000" t="str">
            <v>Betula glandulosa, bog birch, 300mm-450mm height, container grown</v>
          </cell>
          <cell r="C3000" t="str">
            <v>Each</v>
          </cell>
          <cell r="D3000" t="str">
            <v>BETULA GLANDULOSA, BOG BIRCH, 12-INCH TO 18-INCH HEIGHT, CONTAINER GROWN</v>
          </cell>
          <cell r="E3000" t="str">
            <v>EACH</v>
          </cell>
        </row>
        <row r="3001">
          <cell r="A3001" t="str">
            <v>62603-0050</v>
          </cell>
          <cell r="B3001" t="str">
            <v>Celtis occidentalis, common hackberry, 8 liter, container grown</v>
          </cell>
          <cell r="C3001" t="str">
            <v>Each</v>
          </cell>
          <cell r="D3001" t="str">
            <v>CELTIS OCCIDENTALIS, COMMON HACKBERRY, 2 GALLON, CONTAINER GROWN</v>
          </cell>
          <cell r="E3001" t="str">
            <v>EACH</v>
          </cell>
        </row>
        <row r="3002">
          <cell r="A3002" t="str">
            <v>62603-0100</v>
          </cell>
          <cell r="B3002" t="str">
            <v>Cercis canadensis, eastern redbud, 20mm - 35mm caliper, balled and burlapped</v>
          </cell>
          <cell r="C3002" t="str">
            <v>Each</v>
          </cell>
          <cell r="D3002" t="str">
            <v>CERCIS CANADENSIS, EASTERN REDBUD, 1-INCH TO 1 1/2-INCH CALIPER, BALLED AND BURLAPPED</v>
          </cell>
          <cell r="E3002" t="str">
            <v>EACH</v>
          </cell>
        </row>
        <row r="3003">
          <cell r="A3003" t="str">
            <v>62603-0150</v>
          </cell>
          <cell r="B3003" t="str">
            <v>Cercis canadensis, eastern redbud, 35mm - 50mm caliper, balled and burlapped</v>
          </cell>
          <cell r="C3003" t="str">
            <v>Each</v>
          </cell>
          <cell r="D3003" t="str">
            <v>CERCIS CANADENSIS, EASTERN REDBUD, 1 1/2-INCH TO 2-INCH CALIPER, BALLED AND BURLAPPED</v>
          </cell>
          <cell r="E3003" t="str">
            <v>EACH</v>
          </cell>
        </row>
        <row r="3004">
          <cell r="A3004" t="str">
            <v>62603-0200</v>
          </cell>
          <cell r="B3004" t="str">
            <v>Cercis canadensis, eastern redbud, 50mm - 65mm caliper, balled and burlapped</v>
          </cell>
          <cell r="C3004" t="str">
            <v>Each</v>
          </cell>
          <cell r="D3004" t="str">
            <v>CERCIS CANADENSIS, EASTERN REDBUD, 2-INCH TO 2 1/2-INCH CALIPER, BALLED AND BURLAPPED</v>
          </cell>
          <cell r="E3004" t="str">
            <v>EACH</v>
          </cell>
        </row>
        <row r="3005">
          <cell r="A3005" t="str">
            <v>62603-0250</v>
          </cell>
          <cell r="B3005" t="str">
            <v>Cercis canadensis, eastern redbud 'multi-stem', 1500mm - 1800mm height, balled and burlapped</v>
          </cell>
          <cell r="C3005" t="str">
            <v>Each</v>
          </cell>
          <cell r="D3005" t="str">
            <v>CERCIS CANADENSIS, EASTERN REDBUD 'MULTI-STEM', 60-INCH TO 72-INCH HEIGHT, BALLED AND BURLAPPED</v>
          </cell>
          <cell r="E3005" t="str">
            <v>EACH</v>
          </cell>
        </row>
        <row r="3006">
          <cell r="A3006" t="str">
            <v>62603-0300</v>
          </cell>
          <cell r="B3006" t="str">
            <v>Cercis canadensis, eastern redbud 'multi-stem', 1800mm - 2400mm height, balled and burlapped</v>
          </cell>
          <cell r="C3006" t="str">
            <v>Each</v>
          </cell>
          <cell r="D3006" t="str">
            <v>CERCIS CANADENSIS, EASTERN REDBUD 'MULTI-STEM', 6 FEET TO 8 FEET HEIGHT, BALLED AND BURLAPPED</v>
          </cell>
          <cell r="E3006" t="str">
            <v>EACH</v>
          </cell>
        </row>
        <row r="3007">
          <cell r="A3007" t="str">
            <v>62603-0350</v>
          </cell>
          <cell r="B3007" t="str">
            <v>Cornus sericea, red osier dogwood, 600mm - 750mm height, balled and burlapped</v>
          </cell>
          <cell r="C3007" t="str">
            <v>Each</v>
          </cell>
          <cell r="D3007" t="str">
            <v>CORNUS SERICEA, RED OSIER DOGWOOD, 24-INCH TO 30-INCH HEIGHT, BALLED AND BURLAPPED</v>
          </cell>
          <cell r="E3007" t="str">
            <v>EACH</v>
          </cell>
        </row>
        <row r="3008">
          <cell r="A3008" t="str">
            <v>62603-0400</v>
          </cell>
          <cell r="B3008" t="str">
            <v>Cornus sericea, red osier dogwood, 1050mm - 1200mm height, balled and burlapped</v>
          </cell>
          <cell r="C3008" t="str">
            <v>Each</v>
          </cell>
          <cell r="D3008" t="str">
            <v>CORNUS SERICEA, RED OSIER DOGWOOD, 42-INCH TO 48-INCH HEIGHT, BALLED AND BURLAPPED</v>
          </cell>
          <cell r="E3008" t="str">
            <v>EACH</v>
          </cell>
        </row>
        <row r="3009">
          <cell r="A3009" t="str">
            <v>62603-0450</v>
          </cell>
          <cell r="B3009" t="str">
            <v>Cornus kousa, kousa dogwood, 1500mm - 1800mm height, balled and burlapped</v>
          </cell>
          <cell r="C3009" t="str">
            <v>Each</v>
          </cell>
          <cell r="D3009" t="str">
            <v>CORNUS KOUSA, KOUSA DOGWOOD, 60-INCH TO 72-INCH HEIGHT, BALLED AND BURLAPPED</v>
          </cell>
          <cell r="E3009" t="str">
            <v>EACH</v>
          </cell>
        </row>
        <row r="3010">
          <cell r="A3010" t="str">
            <v>62603-0500</v>
          </cell>
          <cell r="B3010" t="str">
            <v>Cornus kousa, kousa dogwood, 1800mm - 2400mm height, balled and burlapped</v>
          </cell>
          <cell r="C3010" t="str">
            <v>Each</v>
          </cell>
          <cell r="D3010" t="str">
            <v>CORNUS KOUSA, KOUSA DOGWOOD, 6 FEET TO 8 FEET HEIGHT, BALLED AND BURLAPPED</v>
          </cell>
          <cell r="E3010" t="str">
            <v>EACH</v>
          </cell>
        </row>
        <row r="3011">
          <cell r="A3011" t="str">
            <v>62603-0550</v>
          </cell>
          <cell r="B3011" t="str">
            <v>Cornus florida, white flowering dogwood, 300mm - 450mm height, balled and burlapped</v>
          </cell>
          <cell r="C3011" t="str">
            <v>Each</v>
          </cell>
          <cell r="D3011" t="str">
            <v>CORNUS FLORIDA, WHITE FLOWERING DOGWOOD, 12-INCH TO 18-INCH HEIGHT, BALLED AND BURLAPPED</v>
          </cell>
          <cell r="E3011" t="str">
            <v>EACH</v>
          </cell>
        </row>
        <row r="3012">
          <cell r="A3012" t="str">
            <v>62603-0600</v>
          </cell>
          <cell r="B3012" t="str">
            <v>Cornus florida, white flowering dogwood, 900mm - 1050mm height, balled and burlapped</v>
          </cell>
          <cell r="C3012" t="str">
            <v>Each</v>
          </cell>
          <cell r="D3012" t="str">
            <v>CORNUS FLORIDA, WHITE FLOWERING DOGWOOD, 36-INCH TO 42-INCH HEIGHT, BALLED AND BURLAPPED</v>
          </cell>
          <cell r="E3012" t="str">
            <v>EACH</v>
          </cell>
        </row>
        <row r="3013">
          <cell r="A3013" t="str">
            <v>62603-0650</v>
          </cell>
          <cell r="B3013" t="str">
            <v>Cornus florida, white flowering dogwood, 1200mm - 1500mm height, balled and burlapped</v>
          </cell>
          <cell r="C3013" t="str">
            <v>Each</v>
          </cell>
          <cell r="D3013" t="str">
            <v>CORNUS FLORIDA, WHITE FLOWERING DOGWOOD, 48-INCH TO 60-INCH HEIGHT, BALLED AND BURLAPPED</v>
          </cell>
          <cell r="E3013" t="str">
            <v>EACH</v>
          </cell>
        </row>
        <row r="3014">
          <cell r="A3014" t="str">
            <v>62603-0700</v>
          </cell>
          <cell r="B3014" t="str">
            <v>Cornus florida, white flowering dogwood, 1500mm - 1800mm height, balled and burlapped</v>
          </cell>
          <cell r="C3014" t="str">
            <v>Each</v>
          </cell>
          <cell r="D3014" t="str">
            <v>CORNUS FLORIDA, WHITE FLOWERING DOGWOOD, 60-INCH TO 72-INCH HEIGHT, BALLED AND BURLAPPED</v>
          </cell>
          <cell r="E3014" t="str">
            <v>EACH</v>
          </cell>
        </row>
        <row r="3015">
          <cell r="A3015" t="str">
            <v>62603-0750</v>
          </cell>
          <cell r="B3015" t="str">
            <v>Cornus florida, white flowering dogwood, 1800mm - 2400mm height, balled and burlapped</v>
          </cell>
          <cell r="C3015" t="str">
            <v>Each</v>
          </cell>
          <cell r="D3015" t="str">
            <v>CORNUS FLORIDA, WHITE FLOWERING DOGWOOD, 6 FEET TO 8 FEET HEIGHT, BALLED AND BURLAPPED</v>
          </cell>
          <cell r="E3015" t="str">
            <v>EACH</v>
          </cell>
        </row>
        <row r="3016">
          <cell r="A3016" t="str">
            <v>62603-0800</v>
          </cell>
          <cell r="B3016" t="str">
            <v>Cornus florida, white flowering dogwood, 2400mm - 3000mm height, balled and burlapped</v>
          </cell>
          <cell r="C3016" t="str">
            <v>Each</v>
          </cell>
          <cell r="D3016" t="str">
            <v>CORNUS FLORIDA, WHITE FLOWERING DOGWOOD, 8 FEET TO 10 FEET HEIGHT, BALLED AND BURLAPPED</v>
          </cell>
          <cell r="E3016" t="str">
            <v>EACH</v>
          </cell>
        </row>
        <row r="3017">
          <cell r="A3017" t="str">
            <v>62603-0850</v>
          </cell>
          <cell r="B3017" t="str">
            <v>Cornus amonum, silky dogwood, 750mm - 900mm height, balled and burlapped</v>
          </cell>
          <cell r="C3017" t="str">
            <v>Each</v>
          </cell>
          <cell r="D3017" t="str">
            <v>CORNUS AMONUM, SILKY DOGWOOD, 30-INCH TO 36-INCH HEIGHT, BALLED AND BURLAPPED</v>
          </cell>
          <cell r="E3017" t="str">
            <v>EACH</v>
          </cell>
        </row>
        <row r="3018">
          <cell r="A3018" t="str">
            <v>62603-0900</v>
          </cell>
          <cell r="B3018" t="str">
            <v>Cornus amonum, silky dogwood, 1050mm - 1200mm height, balled and burlapped</v>
          </cell>
          <cell r="C3018" t="str">
            <v>Each</v>
          </cell>
          <cell r="D3018" t="str">
            <v>CORNUS AMONUM, SILKY DOGWOOD, 42-INCH TO 48-INCH HEIGHT, BALLED AND BURLAPPED</v>
          </cell>
          <cell r="E3018" t="str">
            <v>EACH</v>
          </cell>
        </row>
        <row r="3019">
          <cell r="A3019" t="str">
            <v>62603-0950</v>
          </cell>
          <cell r="B3019" t="str">
            <v>Cornus racemosa, gray dogwood, 750mm - 900mm height, balled and burlapped</v>
          </cell>
          <cell r="C3019" t="str">
            <v>Each</v>
          </cell>
          <cell r="D3019" t="str">
            <v>CORNUS RACEMOSA, GRAY DOGWOOD, 30-INCH TO 36-INCH HEIGHT, BALLED AND BURLAPPED</v>
          </cell>
          <cell r="E3019" t="str">
            <v>EACH</v>
          </cell>
        </row>
        <row r="3020">
          <cell r="A3020" t="str">
            <v>62603-1000</v>
          </cell>
          <cell r="B3020" t="str">
            <v>Crataegus crusgalli, cockspur hawthorn, 1500mm - 1800mm height, balled and burlapped</v>
          </cell>
          <cell r="C3020" t="str">
            <v>Each</v>
          </cell>
          <cell r="D3020" t="str">
            <v>CRATAEGUS CRUSGALLI, COCKSPUR HAWTHORN, 60-INCH TO 72-INCH HEIGHT, BALLED AND BURLAPPED</v>
          </cell>
          <cell r="E3020" t="str">
            <v>EACH</v>
          </cell>
        </row>
        <row r="3021">
          <cell r="A3021" t="str">
            <v>62603-1050</v>
          </cell>
          <cell r="B3021" t="str">
            <v>Cornus 'rutban', aurora dogwood, 1800mm - 2400mm height, balled and burlapped</v>
          </cell>
          <cell r="C3021" t="str">
            <v>Each</v>
          </cell>
          <cell r="D3021" t="str">
            <v>CORNUS 'RUTBAN', AURORA DOGWOOD, 6 FEET TO 8 FEET HEIGHT, BALLED AND BURLAPPED</v>
          </cell>
          <cell r="E3021" t="str">
            <v>EACH</v>
          </cell>
        </row>
        <row r="3022">
          <cell r="A3022" t="str">
            <v>62603-1100</v>
          </cell>
          <cell r="B3022" t="str">
            <v>Cornus 'rutdan', galaxy dogwood, 1800mm - 2400mm height, balled and burlapped</v>
          </cell>
          <cell r="C3022" t="str">
            <v>Each</v>
          </cell>
          <cell r="D3022" t="str">
            <v>CORNUS 'RUTDAN', GALAXY DOGWOOD, 6 FEET TO 8 FEET HEIGHT, BALLED AND BURLAPPED</v>
          </cell>
          <cell r="E3022" t="str">
            <v>EACH</v>
          </cell>
        </row>
        <row r="3023">
          <cell r="A3023" t="str">
            <v>62603-1150</v>
          </cell>
          <cell r="B3023" t="str">
            <v>Cornus alba, red twig dogwood, 600mm - 750mm height, container grown</v>
          </cell>
          <cell r="C3023" t="str">
            <v>Each</v>
          </cell>
          <cell r="D3023" t="str">
            <v>CORNUS ALBA, RED TWIG DOGWOOD, 24-INCH TO 30-INCH HEIGHT, CONTAINER GROWN</v>
          </cell>
          <cell r="E3023" t="str">
            <v>EACH</v>
          </cell>
        </row>
        <row r="3024">
          <cell r="A3024" t="str">
            <v>62603-1200</v>
          </cell>
          <cell r="B3024" t="str">
            <v>Chionanthus Virginicus, fringe tree, 1500mm - 1800mm height, balled and burlapped</v>
          </cell>
          <cell r="C3024" t="str">
            <v>Each</v>
          </cell>
          <cell r="D3024" t="str">
            <v>CHIONANTHUS VIRGINICUS, FRINGE TREE, 60-INCH TO 72-INCH HEIGHT, BALLED AND BURLAPPED</v>
          </cell>
          <cell r="E3024" t="str">
            <v>EACH</v>
          </cell>
        </row>
        <row r="3025">
          <cell r="A3025" t="str">
            <v>62603-1250</v>
          </cell>
          <cell r="B3025" t="str">
            <v>Chrysothamnus sp., rabbitbrush 19 liter, container grown</v>
          </cell>
          <cell r="C3025" t="str">
            <v>Each</v>
          </cell>
          <cell r="D3025" t="str">
            <v>CHRYSOTHAMNUS SP., RABBITBRUSH 5 GALLON, CONTAINER GROWN</v>
          </cell>
          <cell r="E3025" t="str">
            <v>EACH</v>
          </cell>
        </row>
        <row r="3026">
          <cell r="A3026" t="str">
            <v>62603-1300</v>
          </cell>
          <cell r="B3026" t="str">
            <v>Ceanothus cuneatus, buckbrush, 200mm height</v>
          </cell>
          <cell r="C3026" t="str">
            <v>Each</v>
          </cell>
          <cell r="D3026" t="str">
            <v>CEANOTHUS CUNEATUS, BUCKBRUSH, 8-INCH HEIGHT</v>
          </cell>
          <cell r="E3026" t="str">
            <v>EACH</v>
          </cell>
        </row>
        <row r="3027">
          <cell r="A3027" t="str">
            <v>62603-1350</v>
          </cell>
          <cell r="B3027" t="str">
            <v>Ceanothus integerrimus, deerbrush, 200mm height</v>
          </cell>
          <cell r="C3027" t="str">
            <v>Each</v>
          </cell>
          <cell r="D3027" t="str">
            <v>CEANOTHUS INTEGERRIMUS, DEERBRUSH, 8-INCH HEIGHT</v>
          </cell>
          <cell r="E3027" t="str">
            <v>EACH</v>
          </cell>
        </row>
        <row r="3028">
          <cell r="A3028" t="str">
            <v>62603-1400</v>
          </cell>
          <cell r="B3028" t="str">
            <v>Cercocarpus montanus, mountain mahogany, 20 liter, container grown</v>
          </cell>
          <cell r="C3028" t="str">
            <v>Each</v>
          </cell>
          <cell r="D3028" t="str">
            <v>CERCOCARPUS MONTANUS, MOUNTAIN MAHOGANY, 5 GALLON, CONTAINER GROWN</v>
          </cell>
          <cell r="E3028" t="str">
            <v>EACH</v>
          </cell>
        </row>
        <row r="3029">
          <cell r="A3029" t="str">
            <v>62603-1450</v>
          </cell>
          <cell r="B3029" t="str">
            <v>Calocedrus decurrens, incense cedar, 1200mm - 1500mm height, balled and burlapped</v>
          </cell>
          <cell r="C3029" t="str">
            <v>Each</v>
          </cell>
          <cell r="D3029" t="str">
            <v>CALOCEDRUS DECURRENS, INCENSE CEDAR, 48-INCH TO 60-INCH HEIGHT, BALLED AND BURLAPPED</v>
          </cell>
          <cell r="E3029" t="str">
            <v>EACH</v>
          </cell>
        </row>
        <row r="3030">
          <cell r="A3030" t="str">
            <v>62603-1500</v>
          </cell>
          <cell r="B3030" t="str">
            <v>Crataegus columbiana, columbia hawthorn, 8 liter, container grown</v>
          </cell>
          <cell r="C3030" t="str">
            <v>Each</v>
          </cell>
          <cell r="D3030" t="str">
            <v>CRATAEGUS COLUMBIANA, COLUMBIA HAWTHORN, 2 GALLON, CONTAINER GROWN</v>
          </cell>
          <cell r="E3030" t="str">
            <v>EACH</v>
          </cell>
        </row>
        <row r="3031">
          <cell r="A3031" t="str">
            <v>62603-1550</v>
          </cell>
          <cell r="B3031" t="str">
            <v>Cerocarpus ledifolius, curl-leaf mountain mahogany, 8 liter, container grown</v>
          </cell>
          <cell r="C3031" t="str">
            <v>Each</v>
          </cell>
          <cell r="D3031" t="str">
            <v>CEROCARPUS LEDIFOLIUS, CURL-LEAF MOUNTAIN MAHOGANY, 2 GALLON, CONTAINER GROWN</v>
          </cell>
          <cell r="E3031" t="str">
            <v>EACH</v>
          </cell>
        </row>
        <row r="3032">
          <cell r="A3032" t="str">
            <v>62603-1600</v>
          </cell>
          <cell r="B3032" t="str">
            <v>Ceanothus prostratus, prostrate ceanothus, 4 liter, container grown</v>
          </cell>
          <cell r="C3032" t="str">
            <v>Each</v>
          </cell>
          <cell r="D3032" t="str">
            <v xml:space="preserve">CEANOTHUS PROSTRATUS, PROSTRATE CEANOTHUS, 1 GALLON, CONTAINER GROWN </v>
          </cell>
          <cell r="E3032" t="str">
            <v>EACH</v>
          </cell>
        </row>
        <row r="3033">
          <cell r="A3033" t="str">
            <v>62604-0100</v>
          </cell>
          <cell r="B3033" t="str">
            <v>Diospyros Virginiana, common persimmon, 1800mm - 2400mm height, balled and burlapped</v>
          </cell>
          <cell r="C3033" t="str">
            <v>Each</v>
          </cell>
          <cell r="D3033" t="str">
            <v>DIOSPYROS VIRGINIANA, COMMON PERSIMMON, 6 FEET TO 8 FEET HEIGHT, BALLED AND BURLAPPED</v>
          </cell>
          <cell r="E3033" t="str">
            <v>EACH</v>
          </cell>
        </row>
        <row r="3034">
          <cell r="A3034" t="str">
            <v>62605-0100</v>
          </cell>
          <cell r="B3034" t="str">
            <v>Evonymus alata compacta, burningbush, 600mm - 750mm height, balled and burlapped</v>
          </cell>
          <cell r="C3034" t="str">
            <v>Each</v>
          </cell>
          <cell r="D3034" t="str">
            <v>EVONYMUS ALATA COMPACTA, BURNINGBUSH, 24-INCH TO 30-INCH HEIGHT, BALLED AND BURLAPPED</v>
          </cell>
          <cell r="E3034" t="str">
            <v>EACH</v>
          </cell>
        </row>
        <row r="3035">
          <cell r="A3035" t="str">
            <v>62605-0200</v>
          </cell>
          <cell r="B3035" t="str">
            <v>Eriophyllum lanatum, common wooly sunflower, 100mm pots</v>
          </cell>
          <cell r="C3035" t="str">
            <v>Each</v>
          </cell>
          <cell r="D3035" t="str">
            <v>ERIOPHYLLUM LANATUM, COMMON WOOLY SUNFLOWER, 4-INCH POTS</v>
          </cell>
          <cell r="E3035" t="str">
            <v>EACH</v>
          </cell>
        </row>
        <row r="3036">
          <cell r="A3036" t="str">
            <v>62605-0250</v>
          </cell>
          <cell r="B3036" t="str">
            <v>Ericamerica nauseosa, rubber rabbitbush, 4 liter, container grown</v>
          </cell>
          <cell r="C3036" t="str">
            <v>Each</v>
          </cell>
          <cell r="D3036" t="str">
            <v xml:space="preserve">ERICAMERICA NAUSEOSA, RUBBER RABBITBUSH, 1 GALLON, CONTAINER GROWN </v>
          </cell>
          <cell r="E3036" t="str">
            <v>EACH</v>
          </cell>
        </row>
        <row r="3037">
          <cell r="A3037" t="str">
            <v>62606-0100</v>
          </cell>
          <cell r="B3037" t="str">
            <v>Fraxinus pennsylvanica, marshall's seedles ash, 35mm - 50mm caliper, balled and burlapped</v>
          </cell>
          <cell r="C3037" t="str">
            <v>Each</v>
          </cell>
          <cell r="D3037" t="str">
            <v>FRAXINUS PENNSYLVANICA, MARSHALL'S SEEDLES ASH, 1 1/2-INCH TO 2-INCH CALIPER, BALLED AND BURLAPPED</v>
          </cell>
          <cell r="E3037" t="str">
            <v>EACH</v>
          </cell>
        </row>
        <row r="3038">
          <cell r="A3038" t="str">
            <v>62606-0150</v>
          </cell>
          <cell r="B3038" t="str">
            <v>Fagus grandifloria, american beech, 35mm - 50mm caliper, balled and burlapped</v>
          </cell>
          <cell r="C3038" t="str">
            <v>Each</v>
          </cell>
          <cell r="D3038" t="str">
            <v>FAGUS GRANDIFLORIA, AMERICAN BEECH, 1 1/2-INCH TO 2-INCH CALIPER, BALLED AND BURLAPPED</v>
          </cell>
          <cell r="E3038" t="str">
            <v>EACH</v>
          </cell>
        </row>
        <row r="3039">
          <cell r="A3039" t="str">
            <v>62606-0200</v>
          </cell>
          <cell r="B3039" t="str">
            <v>Forsythia intermedia, border forsythia, 450mm - 600mm height, container grown</v>
          </cell>
          <cell r="C3039" t="str">
            <v>Each</v>
          </cell>
          <cell r="D3039" t="str">
            <v>FORSYTHIA INTERMEDIA, BORDER FORSYTHIA, 18-INCH TO 24-INCH HEIGHT, CONTAINER GROWN</v>
          </cell>
          <cell r="E3039" t="str">
            <v>EACH</v>
          </cell>
        </row>
        <row r="3040">
          <cell r="A3040" t="str">
            <v>62606-0250</v>
          </cell>
          <cell r="B3040" t="str">
            <v>Forsythia intermedia, border forsythia, 600mm - 750mm height, balled and burlapped</v>
          </cell>
          <cell r="C3040" t="str">
            <v>Each</v>
          </cell>
          <cell r="D3040" t="str">
            <v>FORSYTHIA INTERMEDIA, BORDER FORSYTHIA, 24-INCH TO 30-INCH HEIGHT, BALLED AND BURLAPPED</v>
          </cell>
          <cell r="E3040" t="str">
            <v>EACH</v>
          </cell>
        </row>
        <row r="3041">
          <cell r="A3041" t="str">
            <v>62606-0300</v>
          </cell>
          <cell r="B3041" t="str">
            <v>Fraxinus pennsylvanica, green ash, 20mm - 35mm caliper, balled and burlapped</v>
          </cell>
          <cell r="C3041" t="str">
            <v>Each</v>
          </cell>
          <cell r="D3041" t="str">
            <v>FRAXINUS PENNSYLVANICA, GREEN ASH, 1-INCH TO 1 1/2-INCH CALIPER, BALLED AND BURLAPPED</v>
          </cell>
          <cell r="E3041" t="str">
            <v>EACH</v>
          </cell>
        </row>
        <row r="3042">
          <cell r="A3042" t="str">
            <v>62606-0350</v>
          </cell>
          <cell r="B3042" t="str">
            <v>Fraxinus pennsylvanica, green ash, 35mm - 50mm caliper, balled and burlapped</v>
          </cell>
          <cell r="C3042" t="str">
            <v>Each</v>
          </cell>
          <cell r="D3042" t="str">
            <v>FRAXINUS PENNSYLVANICA, GREEN ASH, 1 1/2-INCH TO 2-INCH CALIPER, BALLED AND BURLAPPED</v>
          </cell>
          <cell r="E3042" t="str">
            <v>EACH</v>
          </cell>
        </row>
        <row r="3043">
          <cell r="A3043" t="str">
            <v>62606-0400</v>
          </cell>
          <cell r="B3043" t="str">
            <v>Fraxinus pennsylvanica, green ash, 50mm - 65mm caliper, balled and burlapped</v>
          </cell>
          <cell r="C3043" t="str">
            <v>Each</v>
          </cell>
          <cell r="D3043" t="str">
            <v>FRAXINUS PENNSYLVANICA, GREEN ASH, 2-INCH TO 2 1/2-INCH CALIPER, BALLED AND BURLAPPED</v>
          </cell>
          <cell r="E3043" t="str">
            <v>EACH</v>
          </cell>
        </row>
        <row r="3044">
          <cell r="A3044" t="str">
            <v>62606-0450</v>
          </cell>
          <cell r="B3044" t="str">
            <v>Forsythia suspensa, weeping forsythia, 600mm - 750mm height, container grown</v>
          </cell>
          <cell r="C3044" t="str">
            <v>Each</v>
          </cell>
          <cell r="D3044" t="str">
            <v>FORSYTHIA SUSPENSA, WEEPING FORSYTHIA, 24-INCH TO 30-INCH HEIGHT, CONTAINER GROWN</v>
          </cell>
          <cell r="E3044" t="str">
            <v>EACH</v>
          </cell>
        </row>
        <row r="3045">
          <cell r="A3045" t="str">
            <v>62607-0100</v>
          </cell>
          <cell r="B3045" t="str">
            <v>Ginkgo biloba (male) specimen, 75-90mm caliper, balled and burlapped</v>
          </cell>
          <cell r="C3045" t="str">
            <v>Each</v>
          </cell>
          <cell r="D3045" t="str">
            <v>GINKGO BILOBA (MALE) SPECIMEN, 3-INCH TO 3 1/2-INCH CALIPER, BALLED AND BURLAPPED</v>
          </cell>
          <cell r="E3045" t="str">
            <v>EACH</v>
          </cell>
        </row>
        <row r="3046">
          <cell r="A3046" t="str">
            <v>62608-0100</v>
          </cell>
          <cell r="B3046" t="str">
            <v>Hamalis virginiana, common witchhazel, 750mm - 900mm height, balled and burlapped</v>
          </cell>
          <cell r="C3046" t="str">
            <v>Each</v>
          </cell>
          <cell r="D3046" t="str">
            <v>HAMALIS VIRGINIANA, COMMON WITCHHAZEL, 30-INCH TO 36-INCH HEIGHT, BALLED AND BURLAPPED</v>
          </cell>
          <cell r="E3046" t="str">
            <v>EACH</v>
          </cell>
        </row>
        <row r="3047">
          <cell r="A3047" t="str">
            <v>62608-0150</v>
          </cell>
          <cell r="B3047" t="str">
            <v>Hamalis virginiana, common witchhazel, 1050mm - 1200mm height, balled and burlapped</v>
          </cell>
          <cell r="C3047" t="str">
            <v>Each</v>
          </cell>
          <cell r="D3047" t="str">
            <v>HAMALIS VIRGINIANA, COMMON WITCHHAZEL, 42-INCH TO 48-INCH HEIGHT, BALLED AND BURLAPPED</v>
          </cell>
          <cell r="E3047" t="str">
            <v>EACH</v>
          </cell>
        </row>
        <row r="3048">
          <cell r="A3048" t="str">
            <v>62608-0200</v>
          </cell>
          <cell r="B3048" t="str">
            <v>Holodiscus discolor, oceanspray, 4 liter, container grown</v>
          </cell>
          <cell r="C3048" t="str">
            <v>Each</v>
          </cell>
          <cell r="D3048" t="str">
            <v>HOLODISCUS DISCOLOR, OCEANSPRAY, 1 GALLON, CONTAINER GROWN</v>
          </cell>
          <cell r="E3048" t="str">
            <v>EACH</v>
          </cell>
        </row>
        <row r="3049">
          <cell r="A3049" t="str">
            <v>62608-0250</v>
          </cell>
          <cell r="B3049" t="str">
            <v>Hydrangea quercifolia, oakleaf hydrangea, 900mm - 1050mm height, balled and burlapped</v>
          </cell>
          <cell r="C3049" t="str">
            <v>Each</v>
          </cell>
          <cell r="D3049" t="str">
            <v>HYDRANGEA QUERCIFOLIA, OAKLEAF HYDRANGEA, 36-INCH - 42-INCH HEIGHT, BALLED AND BURLAPPED</v>
          </cell>
          <cell r="E3049" t="str">
            <v>EACH</v>
          </cell>
        </row>
        <row r="3050">
          <cell r="A3050" t="str">
            <v>62609-0100</v>
          </cell>
          <cell r="B3050" t="str">
            <v>Ilex verticillata, winterberry, 450mm - 600mm height, balled and burlapped</v>
          </cell>
          <cell r="C3050" t="str">
            <v>Each</v>
          </cell>
          <cell r="D3050" t="str">
            <v>ILEX VERTICILLATA, WINTERBERRY, 18-INCH TO 24-INCH HEIGHT, BALLED AND BURLAPPED</v>
          </cell>
          <cell r="E3050" t="str">
            <v>EACH</v>
          </cell>
        </row>
        <row r="3051">
          <cell r="A3051" t="str">
            <v>62609-0150</v>
          </cell>
          <cell r="B3051" t="str">
            <v>Ilex verticillata, winterberry, 750mm - 900mm height, balled and burlapped</v>
          </cell>
          <cell r="C3051" t="str">
            <v>Each</v>
          </cell>
          <cell r="D3051" t="str">
            <v>ILEX VERTICILLATA, WINTERBERRY, 30-INCH TO 36-INCH HEIGHT, BALLED AND BURLAPPED</v>
          </cell>
          <cell r="E3051" t="str">
            <v>EACH</v>
          </cell>
        </row>
        <row r="3052">
          <cell r="A3052" t="str">
            <v>62609-0200</v>
          </cell>
          <cell r="B3052" t="str">
            <v>Ilex opaca, american holly, 450mm - 600mm height, container grown</v>
          </cell>
          <cell r="C3052" t="str">
            <v>Each</v>
          </cell>
          <cell r="D3052" t="str">
            <v>ILEX OPACA, AMERICAN HOLLY, 18-INCH TO 24-INCH HEIGHT, CONTAINER GROWN</v>
          </cell>
          <cell r="E3052" t="str">
            <v>EACH</v>
          </cell>
        </row>
        <row r="3053">
          <cell r="A3053" t="str">
            <v>62609-0250</v>
          </cell>
          <cell r="B3053" t="str">
            <v>Ilex opaca, american holly, 600mm - 750mm height, container grown</v>
          </cell>
          <cell r="C3053" t="str">
            <v>Each</v>
          </cell>
          <cell r="D3053" t="str">
            <v>ILEX OPACA, AMERICAN HOLLY, 24-INCH TO 30-INCH HEIGHT, CONTAINER GROWN</v>
          </cell>
          <cell r="E3053" t="str">
            <v>EACH</v>
          </cell>
        </row>
        <row r="3054">
          <cell r="A3054" t="str">
            <v>62609-0300</v>
          </cell>
          <cell r="B3054" t="str">
            <v>Ilex opaca, american holly, 750mm - 900mm height, balled and burlapped</v>
          </cell>
          <cell r="C3054" t="str">
            <v>Each</v>
          </cell>
          <cell r="D3054" t="str">
            <v>ILEX OPACA, AMERICAN HOLLY, 30-INCH TO 36-INCH HEIGHT, BALLED AND BURLAPPED</v>
          </cell>
          <cell r="E3054" t="str">
            <v>EACH</v>
          </cell>
        </row>
        <row r="3055">
          <cell r="A3055" t="str">
            <v>62609-0350</v>
          </cell>
          <cell r="B3055" t="str">
            <v>Ilex opaca, american holly, 1200mm - 1500mm height, balled and burlapped</v>
          </cell>
          <cell r="C3055" t="str">
            <v>Each</v>
          </cell>
          <cell r="D3055" t="str">
            <v>ILEX OPACA, AMERICAN HOLLY, 48-INCH TO 60-INCH HEIGHT, BALLED AND BURLAPPED</v>
          </cell>
          <cell r="E3055" t="str">
            <v>EACH</v>
          </cell>
        </row>
        <row r="3056">
          <cell r="A3056" t="str">
            <v>62609-0400</v>
          </cell>
          <cell r="B3056" t="str">
            <v>Ilex opaca, american holly, 1500mm - 1800mm height, balled and burlapped</v>
          </cell>
          <cell r="C3056" t="str">
            <v>Each</v>
          </cell>
          <cell r="D3056" t="str">
            <v>ILEX OPACA, AMERICAN HOLLY, 60-INCH TO 72-INCH HEIGHT, BALLED AND BURLAPPED</v>
          </cell>
          <cell r="E3056" t="str">
            <v>EACH</v>
          </cell>
        </row>
        <row r="3057">
          <cell r="A3057" t="str">
            <v>62609-0450</v>
          </cell>
          <cell r="B3057" t="str">
            <v>Ilex opaca, american holly, 1800mm - 2400mm height, balled and burlapped</v>
          </cell>
          <cell r="C3057" t="str">
            <v>Each</v>
          </cell>
          <cell r="D3057" t="str">
            <v>ILEX OPACA, AMERICAN HOLLY, 6 FEET TO 8 FEET HEIGHT, BALLED AND BURLAPPED</v>
          </cell>
          <cell r="E3057" t="str">
            <v>EACH</v>
          </cell>
        </row>
        <row r="3058">
          <cell r="A3058" t="str">
            <v>62609-0500</v>
          </cell>
          <cell r="B3058" t="str">
            <v>Ilex opaca, american holly, 2400mm - 3000mm height, balled and burlapped</v>
          </cell>
          <cell r="C3058" t="str">
            <v>Each</v>
          </cell>
          <cell r="D3058" t="str">
            <v>ILEX OPACA, AMERICAN HOLLY, 8 FEET TO 10 FEET HEIGHT, BALLED AND BURLAPPED</v>
          </cell>
          <cell r="E3058" t="str">
            <v>EACH</v>
          </cell>
        </row>
        <row r="3059">
          <cell r="A3059" t="str">
            <v>62609-0550</v>
          </cell>
          <cell r="B3059" t="str">
            <v>Ilex x "Nellie R. Stevens", Nellie Stevens holly, 1500mm 1800mm height, balled and burlapped</v>
          </cell>
          <cell r="C3059" t="str">
            <v>Each</v>
          </cell>
          <cell r="D3059" t="str">
            <v>ILEX X "NELLIE R. STEVENS", NELLIE STEVENS HOLLY, 60-INCH 72-INCH HEIGHT, BALLED AND BURLAPPED</v>
          </cell>
          <cell r="E3059" t="str">
            <v>EACH</v>
          </cell>
        </row>
        <row r="3060">
          <cell r="A3060" t="str">
            <v>62610-0100</v>
          </cell>
          <cell r="B3060" t="str">
            <v>Juniperus virginiana, eastern red cedar, 1500mm - 1800mm height, balled and burlapped</v>
          </cell>
          <cell r="C3060" t="str">
            <v>Each</v>
          </cell>
          <cell r="D3060" t="str">
            <v>JUNIPERUS VIRGINIANA, EASTERN RED CEDAR, 60-INCH TO 72-INCH HEIGHT, BALLED AND BURLAPPED</v>
          </cell>
          <cell r="E3060" t="str">
            <v>EACH</v>
          </cell>
        </row>
        <row r="3061">
          <cell r="A3061" t="str">
            <v>62610-0150</v>
          </cell>
          <cell r="B3061" t="str">
            <v>Juniperus virginiana, eastern red cedar, 1800mm - 2400mm height, balled and burlapped</v>
          </cell>
          <cell r="C3061" t="str">
            <v>Each</v>
          </cell>
          <cell r="D3061" t="str">
            <v>JUNIPERUS VIRGINIANA, EASTERN RED CEDAR, 6 FEET TO 8 FEET HEIGHT, BALLED AND BURLAPPED</v>
          </cell>
          <cell r="E3061" t="str">
            <v>EACH</v>
          </cell>
        </row>
        <row r="3062">
          <cell r="A3062" t="str">
            <v>62610-0200</v>
          </cell>
          <cell r="B3062" t="str">
            <v>Juniperus communis, common juniper, 300mm to 450mm height, container grown</v>
          </cell>
          <cell r="C3062" t="str">
            <v>Each</v>
          </cell>
          <cell r="D3062" t="str">
            <v>JUNIPERUS COMMUNIS, COMMON JUNIPER, 12-INCH TO 18-INCH HEIGHT, CONTAINER GROWN</v>
          </cell>
          <cell r="E3062" t="str">
            <v>EACH</v>
          </cell>
        </row>
        <row r="3063">
          <cell r="A3063" t="str">
            <v>62610-0300</v>
          </cell>
          <cell r="B3063" t="str">
            <v>Jamesia americana, fivepetal cliffbush, 300mm to 450mm height, container grown</v>
          </cell>
          <cell r="C3063" t="str">
            <v>Each</v>
          </cell>
          <cell r="D3063" t="str">
            <v>JAMESIA AMERICANA, FIVEPETAL CLIFFBUSH, 12-INCH TO 18-INCH HEIGHT, CONTAINER GROWN</v>
          </cell>
          <cell r="E3063" t="str">
            <v>EACH</v>
          </cell>
        </row>
        <row r="3064">
          <cell r="A3064" t="str">
            <v>62611-0100</v>
          </cell>
          <cell r="B3064" t="str">
            <v>Kalmia latifolia, mountain laurel, 450mm - 600mm height, balled and burlapped</v>
          </cell>
          <cell r="C3064" t="str">
            <v>Each</v>
          </cell>
          <cell r="D3064" t="str">
            <v>KALMIA LATIFOLIA, MOUNTAIN LAUREL, 18-INCH TO 24-INCH HEIGHT, BALLED AND BURLAPPED</v>
          </cell>
          <cell r="E3064" t="str">
            <v>EACH</v>
          </cell>
        </row>
        <row r="3065">
          <cell r="A3065" t="str">
            <v>62611-0150</v>
          </cell>
          <cell r="B3065" t="str">
            <v>Kalmia latifolia, mountain laurel, 600mm - 750mm height, balled and burlapped</v>
          </cell>
          <cell r="C3065" t="str">
            <v>Each</v>
          </cell>
          <cell r="D3065" t="str">
            <v>KALMIA LATIFOLIA, MOUNTAIN LAUREL, 24-INCH TO 30-INCH HEIGHT, BALLED AND BURLAPPED</v>
          </cell>
          <cell r="E3065" t="str">
            <v>EACH</v>
          </cell>
        </row>
        <row r="3066">
          <cell r="A3066" t="str">
            <v>62611-0200</v>
          </cell>
          <cell r="B3066" t="str">
            <v>Kalmia latifolia, mountain laurel, 1050mm - 1200mm height, balled and burlapped</v>
          </cell>
          <cell r="C3066" t="str">
            <v>Each</v>
          </cell>
          <cell r="D3066" t="str">
            <v>KALMIA LATIFOLIA, MOUNTAIN LAUREL, 42-INCH TO 48-INCH HEIGHT, BALLED AND BURLAPPED</v>
          </cell>
          <cell r="E3066" t="str">
            <v>EACH</v>
          </cell>
        </row>
        <row r="3067">
          <cell r="A3067" t="str">
            <v>62612-0100</v>
          </cell>
          <cell r="B3067" t="str">
            <v>Liquidambar styraciflua, sweet gum, 35mm - 50mm caliper, balled and burlapped</v>
          </cell>
          <cell r="C3067" t="str">
            <v>Each</v>
          </cell>
          <cell r="D3067" t="str">
            <v>LIQUIDAMBAR STYRACIFLUA, SWEET GUM, 1 1/2-INCH TO 2-INCH CALIPER, BALLED AND BURLAPPED</v>
          </cell>
          <cell r="E3067" t="str">
            <v>EACH</v>
          </cell>
        </row>
        <row r="3068">
          <cell r="A3068" t="str">
            <v>62612-0150</v>
          </cell>
          <cell r="B3068" t="str">
            <v>Liquidambar styraciflua, sweet gum, 50mm - 65mm caliper, balled and burlapped</v>
          </cell>
          <cell r="C3068" t="str">
            <v>Each</v>
          </cell>
          <cell r="D3068" t="str">
            <v>LIQUIDAMBAR STYRACIFLUA, SWEET GUM, 2-INCH TO 2 1/2-INCH CALIPER, BALLED AND BURLAPPED</v>
          </cell>
          <cell r="E3068" t="str">
            <v>EACH</v>
          </cell>
        </row>
        <row r="3069">
          <cell r="A3069" t="str">
            <v>62612-0200</v>
          </cell>
          <cell r="B3069" t="str">
            <v>Liquidambar styraciflua, sweet gum, 65mm - 80mm caliper, balled and burlapped</v>
          </cell>
          <cell r="C3069" t="str">
            <v>Each</v>
          </cell>
          <cell r="D3069" t="str">
            <v>LIQUIDAMBAR STYRACIFLUA, SWEET GUM, 2 1/2-INCH TO 3 1/2-INCH CALIPER, BALLED AND BURLAPPED</v>
          </cell>
          <cell r="E3069" t="str">
            <v>EACH</v>
          </cell>
        </row>
        <row r="3070">
          <cell r="A3070" t="str">
            <v>62612-0250</v>
          </cell>
          <cell r="B3070" t="str">
            <v>Liroidendren tulipfera, tulip tree, 20mm - 35mm caliper, balled and burlapped</v>
          </cell>
          <cell r="C3070" t="str">
            <v>Each</v>
          </cell>
          <cell r="D3070" t="str">
            <v>LIROIDENDREN TULIPFERA, TULIP TREE, 1-INCH TO 1 1/2-INCH CALIPER, BALLED AND BURLAPPED</v>
          </cell>
          <cell r="E3070" t="str">
            <v>EACH</v>
          </cell>
        </row>
        <row r="3071">
          <cell r="A3071" t="str">
            <v>62612-0300</v>
          </cell>
          <cell r="B3071" t="str">
            <v>Liroidendren tulipfera, tulip tree, 35mm - 50mm caliper, balled and burlapped</v>
          </cell>
          <cell r="C3071" t="str">
            <v>Each</v>
          </cell>
          <cell r="D3071" t="str">
            <v>LIROIDENDREN TULIPFERA, TULIP TREE, 1 1/2-INCH TO 2-INCH CALIPER, BALLED AND BURLAPPED</v>
          </cell>
          <cell r="E3071" t="str">
            <v>EACH</v>
          </cell>
        </row>
        <row r="3072">
          <cell r="A3072" t="str">
            <v>62612-0350</v>
          </cell>
          <cell r="B3072" t="str">
            <v>Liroidendren tulipfera, tulip tree, 50mm - 65mm caliper, balled and burlapped</v>
          </cell>
          <cell r="C3072" t="str">
            <v>Each</v>
          </cell>
          <cell r="D3072" t="str">
            <v>LIROIDENDREN TULIPFERA, TULIP TREE, 2-INCH TO 2 1/2-INCH CALIPER, BALLED AND BURLAPPED</v>
          </cell>
          <cell r="E3072" t="str">
            <v>EACH</v>
          </cell>
        </row>
        <row r="3073">
          <cell r="A3073" t="str">
            <v>62612-0400</v>
          </cell>
          <cell r="B3073" t="str">
            <v>Lagestromia indica, crape mytrle, 2400mm - 3000mm height, balled and burlapped</v>
          </cell>
          <cell r="C3073" t="str">
            <v>Each</v>
          </cell>
          <cell r="D3073" t="str">
            <v>LAGESTROMIA INDICA, CRAPE MYTRLE, 8 FEET TO 10 FEET HEIGHT, BALLED AND BURLAPPED</v>
          </cell>
          <cell r="E3073" t="str">
            <v>EACH</v>
          </cell>
        </row>
        <row r="3074">
          <cell r="A3074" t="str">
            <v>62612-0450</v>
          </cell>
          <cell r="B3074" t="str">
            <v>Lindera benzoin, spicebush, 750mm - 900mm height, balled and burlapped</v>
          </cell>
          <cell r="C3074" t="str">
            <v>Each</v>
          </cell>
          <cell r="D3074" t="str">
            <v>LINDERA BENZOIN, SPICEBUSH, 30-INCH TO 36-INCH HEIGHT, BALLED AND BURLAPPED</v>
          </cell>
          <cell r="E3074" t="str">
            <v>EACH</v>
          </cell>
        </row>
        <row r="3075">
          <cell r="A3075" t="str">
            <v>62612-0500</v>
          </cell>
          <cell r="B3075" t="str">
            <v>Lindera benzoin, spicebush, 1050mm - 1200mm height, balled and burlapped</v>
          </cell>
          <cell r="C3075" t="str">
            <v>Each</v>
          </cell>
          <cell r="D3075" t="str">
            <v>LINDERA BENZOIN, SPICEBUSH, 42-INCH TO 48-INCH HEIGHT, BALLED AND BURLAPPED</v>
          </cell>
          <cell r="E3075" t="str">
            <v>EACH</v>
          </cell>
        </row>
        <row r="3076">
          <cell r="A3076" t="str">
            <v>62612-0600</v>
          </cell>
          <cell r="B3076" t="str">
            <v>Lonicera involucrata, twinberry honeysuckle, 300mm to 450mm height, container grown</v>
          </cell>
          <cell r="C3076" t="str">
            <v>Each</v>
          </cell>
          <cell r="D3076" t="str">
            <v>LONICERA INVOLUCRATA, TWINBERRY HONEYSUCKLE, 12-INCH TO 18-INCH HEIGHT, CONTAINER GROWN</v>
          </cell>
          <cell r="E3076" t="str">
            <v>EACH</v>
          </cell>
        </row>
        <row r="3077">
          <cell r="A3077" t="str">
            <v>62613-0100</v>
          </cell>
          <cell r="B3077" t="str">
            <v>Magnolia grandifolora, southern magnolia, 35mm - 50mm caliper, balled and burlapped</v>
          </cell>
          <cell r="C3077" t="str">
            <v>Each</v>
          </cell>
          <cell r="D3077" t="str">
            <v>MAGNOLIA GRANDIFOLORA, SOUTHERN MAGNOLIA, 1 1/2-INCH TO 2-INCH CALIPER, BALLED AND BURLAPPED</v>
          </cell>
          <cell r="E3077" t="str">
            <v>EACH</v>
          </cell>
        </row>
        <row r="3078">
          <cell r="A3078" t="str">
            <v>62613-0150</v>
          </cell>
          <cell r="B3078" t="str">
            <v>Magnolia grandifolora, southern magnolia, 50mm - 65mm caliper, balled and burlapped</v>
          </cell>
          <cell r="C3078" t="str">
            <v>Each</v>
          </cell>
          <cell r="D3078" t="str">
            <v>MAGNOLIA GRANDIFOLORA, SOUTHERN MAGNOLIA, 2-INCH TO 2 1/2-INCH CALIPER, BALLED AND BURLAPPED</v>
          </cell>
          <cell r="E3078" t="str">
            <v>EACH</v>
          </cell>
        </row>
        <row r="3079">
          <cell r="A3079" t="str">
            <v>62613-0180</v>
          </cell>
          <cell r="B3079" t="str">
            <v>Mahonia aquifolium, Tall Oregon Grape, 1 gallon</v>
          </cell>
          <cell r="C3079" t="str">
            <v>Each</v>
          </cell>
          <cell r="D3079" t="str">
            <v>MAHONIA AQUIFOLIUM, TALL OREGON GRAPE, 1 GALLON</v>
          </cell>
          <cell r="E3079" t="str">
            <v>EACH</v>
          </cell>
        </row>
        <row r="3080">
          <cell r="A3080" t="str">
            <v>62613-0200</v>
          </cell>
          <cell r="B3080" t="str">
            <v>Malus, sugar thyme crabapple, 35mm - 50mm caliper, balled and burlapped</v>
          </cell>
          <cell r="C3080" t="str">
            <v>Each</v>
          </cell>
          <cell r="D3080" t="str">
            <v>MALUS, SUGAR THYME CRABAPPLE, 1 1/2-INCH TO 2-INCH CALIPER, BALLED AND BURLAPPED</v>
          </cell>
          <cell r="E3080" t="str">
            <v>EACH</v>
          </cell>
        </row>
        <row r="3081">
          <cell r="A3081" t="str">
            <v>62613-0250</v>
          </cell>
          <cell r="B3081" t="str">
            <v>Malus, indian magic crabapple, 35mm - 50mm caliper, balled and burlapped</v>
          </cell>
          <cell r="C3081" t="str">
            <v>Each</v>
          </cell>
          <cell r="D3081" t="str">
            <v>MALUS, INDIAN MAGIC CRABAPPLE, 1 1/2-INCH TO 2-INCH CALIPER, BALLED AND BURLAPPED</v>
          </cell>
          <cell r="E3081" t="str">
            <v>EACH</v>
          </cell>
        </row>
        <row r="3082">
          <cell r="A3082" t="str">
            <v>62613-0300</v>
          </cell>
          <cell r="B3082" t="str">
            <v>Malus, professor sprenger crabapple, 35mm - 50mm caliper, balled and burlapped</v>
          </cell>
          <cell r="C3082" t="str">
            <v>Each</v>
          </cell>
          <cell r="D3082" t="str">
            <v>MALUS, PROFESSOR SPRENGER CRABAPPLE, 1 1/2-INCH TO 2-INCH CALIPER, BALLED AND BURLAPPED</v>
          </cell>
          <cell r="E3082" t="str">
            <v>EACH</v>
          </cell>
        </row>
        <row r="3083">
          <cell r="A3083" t="str">
            <v>62613-0350</v>
          </cell>
          <cell r="B3083" t="str">
            <v>Myrica pennsylvanica, northern bayberry, 600mm - 750mm height, balled and burlapped</v>
          </cell>
          <cell r="C3083" t="str">
            <v>Each</v>
          </cell>
          <cell r="D3083" t="str">
            <v>MYRICA PENNSYLVANICA, NORTHERN BAYBERRY, 24-INCH TO 30-INCH HEIGHT, BALLED AND BURLAPPED</v>
          </cell>
          <cell r="E3083" t="str">
            <v>EACH</v>
          </cell>
        </row>
        <row r="3084">
          <cell r="A3084" t="str">
            <v>62613-0400</v>
          </cell>
          <cell r="B3084" t="str">
            <v>Myrica pennsylvanica, northern bayberry, 750mm - 900mm height, balled and burlapped</v>
          </cell>
          <cell r="C3084" t="str">
            <v>Each</v>
          </cell>
          <cell r="D3084" t="str">
            <v>MYRICA PENNSYLVANICA, NORTHERN BAYBERRY, 30-INCH TO 36-INCH HEIGHT, BALLED AND BURLAPPED</v>
          </cell>
          <cell r="E3084" t="str">
            <v>EACH</v>
          </cell>
        </row>
        <row r="3085">
          <cell r="A3085" t="str">
            <v>62613-0450</v>
          </cell>
          <cell r="B3085" t="str">
            <v>Magnolia virginiana, sweet bay magnolia, 20mm - 35mm caliper, balled and burlapped</v>
          </cell>
          <cell r="C3085" t="str">
            <v>Each</v>
          </cell>
          <cell r="D3085" t="str">
            <v>MAGNOLIA VIRGINIANA, SWEET BAY MAGNOLIA, 1-INCH TO 1 1/2-INCH CALIPER, BALLED AND BURLAPPED</v>
          </cell>
          <cell r="E3085" t="str">
            <v>EACH</v>
          </cell>
        </row>
        <row r="3086">
          <cell r="A3086" t="str">
            <v>62613-0500</v>
          </cell>
          <cell r="B3086" t="str">
            <v>Magnolia virginiana, sweet bay magnolia, 1500mm - 1800mm height, balled and burlapped</v>
          </cell>
          <cell r="C3086" t="str">
            <v>Each</v>
          </cell>
          <cell r="D3086" t="str">
            <v>MAGNOLIA VIRGINIANA, SWEET BAY MAGNOLIA, 60-INCH TO 72-INCH HEIGHT, BALLED AND BURLAPPED</v>
          </cell>
          <cell r="E3086" t="str">
            <v>EACH</v>
          </cell>
        </row>
        <row r="3087">
          <cell r="A3087" t="str">
            <v>62613-0550</v>
          </cell>
          <cell r="B3087" t="str">
            <v>Malus, harvest gold crabapple, 35mm - 50mm caliper, balled and burlapped</v>
          </cell>
          <cell r="C3087" t="str">
            <v>Each</v>
          </cell>
          <cell r="D3087" t="str">
            <v>MALUS, HARVEST GOLD CRABAPPLE, 1 1/2-INCH TO 2-INCH CALIPER, BALLED AND BURLAPPED</v>
          </cell>
          <cell r="E3087" t="str">
            <v>EACH</v>
          </cell>
        </row>
        <row r="3088">
          <cell r="A3088" t="str">
            <v>62613-0600</v>
          </cell>
          <cell r="B3088" t="str">
            <v>Mahonia repens, creeping barberry, 1 gallon</v>
          </cell>
          <cell r="C3088" t="str">
            <v>Each</v>
          </cell>
          <cell r="D3088" t="str">
            <v>MAHONIA REPENS, CREEPING BARBERRY, 1 GALLON</v>
          </cell>
          <cell r="E3088" t="str">
            <v>EACH</v>
          </cell>
        </row>
        <row r="3089">
          <cell r="A3089" t="str">
            <v>62613-0650</v>
          </cell>
          <cell r="B3089" t="str">
            <v>Mimulus cardinalis, scarlet monkeyflower, 4 liter, container grown</v>
          </cell>
          <cell r="C3089" t="str">
            <v>Each</v>
          </cell>
          <cell r="D3089" t="str">
            <v>MIMULUS CARDINALIS, SCARLET MONKEYFLOWER, 1 GALLON, CONTAINER GROWN</v>
          </cell>
          <cell r="E3089" t="str">
            <v>EACH</v>
          </cell>
        </row>
        <row r="3090">
          <cell r="A3090" t="str">
            <v>62614-0100</v>
          </cell>
          <cell r="B3090" t="str">
            <v>Nyssa sylvatica, black gum, 20mm - 35mm caliper, balled and burlapped</v>
          </cell>
          <cell r="C3090" t="str">
            <v>Each</v>
          </cell>
          <cell r="D3090" t="str">
            <v>NYSSA SYLVATICA, BLACK GUM, 1-INCH TO 1 1/2-INCH CALIPER, BALLED AND BURLAPPED</v>
          </cell>
          <cell r="E3090" t="str">
            <v>EACH</v>
          </cell>
        </row>
        <row r="3091">
          <cell r="A3091" t="str">
            <v>62614-0150</v>
          </cell>
          <cell r="B3091" t="str">
            <v>Nyssa sylvatica, black gum, 35mm - 50mm caliper, balled and burlapped</v>
          </cell>
          <cell r="C3091" t="str">
            <v>Each</v>
          </cell>
          <cell r="D3091" t="str">
            <v>NYSSA SYLVATICA, BLACK GUM, 1 1/2-INCH TO 2-INCH CALIPER, BALLED AND BURLAPPED</v>
          </cell>
          <cell r="E3091" t="str">
            <v>EACH</v>
          </cell>
        </row>
        <row r="3092">
          <cell r="A3092" t="str">
            <v>62614-0200</v>
          </cell>
          <cell r="B3092" t="str">
            <v>Nyssa sylvatica, black gum, 50mm - 65mm caliper, balled and burlapped</v>
          </cell>
          <cell r="C3092" t="str">
            <v>Each</v>
          </cell>
          <cell r="D3092" t="str">
            <v>NYSSA SYLVATICA, BLACK GUM, 2-INCH TO 2 1/2-INCH CALIPER, BALLED AND BURLAPPED</v>
          </cell>
          <cell r="E3092" t="str">
            <v>EACH</v>
          </cell>
        </row>
        <row r="3093">
          <cell r="A3093" t="str">
            <v>62614-0250</v>
          </cell>
          <cell r="B3093" t="str">
            <v>Narcissus pseudonarcissus, daffodil varity king alfred, 300mm - 450mm height, container grown</v>
          </cell>
          <cell r="C3093" t="str">
            <v>Each</v>
          </cell>
          <cell r="D3093" t="str">
            <v>NARCISSUS PSEUDONARCISSUS, DAFFODIL VARITY KING ALFRED, 12-INCH TO 18-INCH HEIGHT, CONTAINER GROWN</v>
          </cell>
          <cell r="E3093" t="str">
            <v>EACH</v>
          </cell>
        </row>
        <row r="3094">
          <cell r="A3094" t="str">
            <v>62615-0100</v>
          </cell>
          <cell r="B3094" t="str">
            <v>Oxydendrum arborum, sourwood, 20mm - 35mm caliper, container grown</v>
          </cell>
          <cell r="C3094" t="str">
            <v>Each</v>
          </cell>
          <cell r="D3094" t="str">
            <v>OXYDENDRUM ARBORUM, SOURWOOD, 1-INCH TO 1 1/2-INCH CALIPER, CONTAINER GROWN</v>
          </cell>
          <cell r="E3094" t="str">
            <v>EACH</v>
          </cell>
        </row>
        <row r="3095">
          <cell r="A3095" t="str">
            <v>62615-0150</v>
          </cell>
          <cell r="B3095" t="str">
            <v>Oxydendrum arborum, sourwood, 35mm - 50mm caliper, container grown</v>
          </cell>
          <cell r="C3095" t="str">
            <v>Each</v>
          </cell>
          <cell r="D3095" t="str">
            <v>OXYDENDRUM ARBORUM, SOURWOOD, 1 1/2-INCH TO 2-INCH CALIPER, CONTAINER GROWN</v>
          </cell>
          <cell r="E3095" t="str">
            <v>EACH</v>
          </cell>
        </row>
        <row r="3096">
          <cell r="A3096" t="str">
            <v>62616-0100</v>
          </cell>
          <cell r="B3096" t="str">
            <v>Pinus thunbergii, japanese black pine, 1500mm - 1800mm height, balled and burlapped</v>
          </cell>
          <cell r="C3096" t="str">
            <v>Each</v>
          </cell>
          <cell r="D3096" t="str">
            <v>PINUS THUNBERGII, JAPANESE BLACK PINE, 60-INCH TO 72-INCH HEIGHT, BALLED AND BURLAPPED</v>
          </cell>
          <cell r="E3096" t="str">
            <v>EACH</v>
          </cell>
        </row>
        <row r="3097">
          <cell r="A3097" t="str">
            <v>62616-0150</v>
          </cell>
          <cell r="B3097" t="str">
            <v>Pinus taeda, loblolly pine, 1200mm - 1500mm height, balled and burlapped</v>
          </cell>
          <cell r="C3097" t="str">
            <v>Each</v>
          </cell>
          <cell r="D3097" t="str">
            <v>PINUS TAEDA, LOBLOLLY PINE, 48-INCH TO 60-INCH HEIGHT, BALLED AND BURLAPPED</v>
          </cell>
          <cell r="E3097" t="str">
            <v>EACH</v>
          </cell>
        </row>
        <row r="3098">
          <cell r="A3098" t="str">
            <v>62616-0200</v>
          </cell>
          <cell r="B3098" t="str">
            <v>Pinus taeda, loblolly pine, 1800mm - 2400mm height, balled and burlapped</v>
          </cell>
          <cell r="C3098" t="str">
            <v>Each</v>
          </cell>
          <cell r="D3098" t="str">
            <v>PINUS TAEDA, LOBLOLLY PINE, 6 FEET TO 8 FEET HEIGHT, BALLED AND BURLAPPED</v>
          </cell>
          <cell r="E3098" t="str">
            <v>EACH</v>
          </cell>
        </row>
        <row r="3099">
          <cell r="A3099" t="str">
            <v>62616-0250</v>
          </cell>
          <cell r="B3099" t="str">
            <v>Pinus strobus, white pine, 1200mm - 1500mm height, balled and burlapped</v>
          </cell>
          <cell r="C3099" t="str">
            <v>Each</v>
          </cell>
          <cell r="D3099" t="str">
            <v>PINUS STROBUS, WHITE PINE, 48-INCH TO 60-INCH HEIGHT, BALLED AND BURLAPPED</v>
          </cell>
          <cell r="E3099" t="str">
            <v>EACH</v>
          </cell>
        </row>
        <row r="3100">
          <cell r="A3100" t="str">
            <v>62616-0300</v>
          </cell>
          <cell r="B3100" t="str">
            <v>Pinus strobus, white pine, 1500mm - 1800mm height, balled and burlapped</v>
          </cell>
          <cell r="C3100" t="str">
            <v>Each</v>
          </cell>
          <cell r="D3100" t="str">
            <v>PINUS STROBUS, WHITE PINE, 60-INCH TO 72-INCH HEIGHT, BALLED AND BURLAPPED</v>
          </cell>
          <cell r="E3100" t="str">
            <v>EACH</v>
          </cell>
        </row>
        <row r="3101">
          <cell r="A3101" t="str">
            <v>62616-0350</v>
          </cell>
          <cell r="B3101" t="str">
            <v>Pinus strobus, white pine, 1800mm - 2400mm height, balled and burlapped</v>
          </cell>
          <cell r="C3101" t="str">
            <v>Each</v>
          </cell>
          <cell r="D3101" t="str">
            <v>PINUS STROBUS, WHITE PINE, 6 FEET TO 8 FEET HEIGHT, BALLED AND BURLAPPED</v>
          </cell>
          <cell r="E3101" t="str">
            <v>EACH</v>
          </cell>
        </row>
        <row r="3102">
          <cell r="A3102" t="str">
            <v>62616-0400</v>
          </cell>
          <cell r="B3102" t="str">
            <v>Platanus occidentalis, sycamore, 300mm - 450mm height, balled and burlapped</v>
          </cell>
          <cell r="C3102" t="str">
            <v>Each</v>
          </cell>
          <cell r="D3102" t="str">
            <v>PLATANUS OCCIDENTALIS, SYCAMORE, 12-INCH TO 18-INCH HEIGHT, BALLED AND BURLAPPED</v>
          </cell>
          <cell r="E3102" t="str">
            <v>EACH</v>
          </cell>
        </row>
        <row r="3103">
          <cell r="A3103" t="str">
            <v>62616-0450</v>
          </cell>
          <cell r="B3103" t="str">
            <v>Platanus occidentalis, sycamore, 750mm - 900mm height, balled and burlapped</v>
          </cell>
          <cell r="C3103" t="str">
            <v>Each</v>
          </cell>
          <cell r="D3103" t="str">
            <v>PLATANUS OCCIDENTALIS, SYCAMORE, 30-INCH TO 36-INCH HEIGHT, BALLED AND BURLAPPED</v>
          </cell>
          <cell r="E3103" t="str">
            <v>EACH</v>
          </cell>
        </row>
        <row r="3104">
          <cell r="A3104" t="str">
            <v>62616-0500</v>
          </cell>
          <cell r="B3104" t="str">
            <v>Platanus occidentalis, sycamore, 1500mm - 1800mm height, balled and burlapped</v>
          </cell>
          <cell r="C3104" t="str">
            <v>Each</v>
          </cell>
          <cell r="D3104" t="str">
            <v>PLATANUS OCCIDENTALIS, SYCAMORE, 60-INCH TO 72-INCH HEIGHT, BALLED AND BURLAPPED</v>
          </cell>
          <cell r="E3104" t="str">
            <v>EACH</v>
          </cell>
        </row>
        <row r="3105">
          <cell r="A3105" t="str">
            <v>62616-0550</v>
          </cell>
          <cell r="B3105" t="str">
            <v>Platanus occidentalis, sycamore, 1800mm - 2400mm height, balled and burlapped</v>
          </cell>
          <cell r="C3105" t="str">
            <v>Each</v>
          </cell>
          <cell r="D3105" t="str">
            <v>PLATANUS OCCIDENTALIS, SYCAMORE, 6 FEET TO 8 FEET HEIGHT, BALLED AND BURLAPPED</v>
          </cell>
          <cell r="E3105" t="str">
            <v>EACH</v>
          </cell>
        </row>
        <row r="3106">
          <cell r="A3106" t="str">
            <v>62616-0600</v>
          </cell>
          <cell r="B3106" t="str">
            <v>Platanus occidentalis, sycamore, 3000mm - 3600mm height, balled and burlapped</v>
          </cell>
          <cell r="C3106" t="str">
            <v>Each</v>
          </cell>
          <cell r="D3106" t="str">
            <v>PLATANUS OCCIDENTALIS, SYCAMORE, 10 FEET TO 144-INCH HEIGHT, BALLED AND BURLAPPED</v>
          </cell>
          <cell r="E3106" t="str">
            <v>EACH</v>
          </cell>
        </row>
        <row r="3107">
          <cell r="A3107" t="str">
            <v>62616-0650</v>
          </cell>
          <cell r="B3107" t="str">
            <v>Pinus nigra, austrian pine, 2400mm - 3000mm height, balled and burlapped</v>
          </cell>
          <cell r="C3107" t="str">
            <v>Each</v>
          </cell>
          <cell r="D3107" t="str">
            <v>PINUS NIGRA, AUSTRIAN PINE, 8 FEET TO 10 FEET HEIGHT, BALLED AND BURLAPPED</v>
          </cell>
          <cell r="E3107" t="str">
            <v>EACH</v>
          </cell>
        </row>
        <row r="3108">
          <cell r="A3108" t="str">
            <v>62616-0700</v>
          </cell>
          <cell r="B3108" t="str">
            <v>Picea glauca, white spruce, 1500mm - 1800mm height, burlapped</v>
          </cell>
          <cell r="C3108" t="str">
            <v>Each</v>
          </cell>
          <cell r="D3108" t="str">
            <v>PICEA GLAUCA, WHITE SPRUCE, 60-INCH TO 72-INCH HEIGHT, BURLAPPED</v>
          </cell>
          <cell r="E3108" t="str">
            <v>EACH</v>
          </cell>
        </row>
        <row r="3109">
          <cell r="A3109" t="str">
            <v>62616-0750</v>
          </cell>
          <cell r="B3109" t="str">
            <v>Picea glauca, white spruce, 1800mm - 2400mm height, burlapped</v>
          </cell>
          <cell r="C3109" t="str">
            <v>Each</v>
          </cell>
          <cell r="D3109" t="str">
            <v>PICEA GLAUCA, WHITE SPRUCE, 6 FEET TO 8 FEET HEIGHT, BURLAPPED</v>
          </cell>
          <cell r="E3109" t="str">
            <v>EACH</v>
          </cell>
        </row>
        <row r="3110">
          <cell r="A3110" t="str">
            <v>62616-0800</v>
          </cell>
          <cell r="B3110" t="str">
            <v>Picea glauca, white spruce, 2400mm - 3000mm height, burlapped</v>
          </cell>
          <cell r="C3110" t="str">
            <v>Each</v>
          </cell>
          <cell r="D3110" t="str">
            <v>PICEA GLAUCA, WHITE SPRUCE, 8 FEET TO 10 FEET HEIGHT, BURLAPPED</v>
          </cell>
          <cell r="E3110" t="str">
            <v>EACH</v>
          </cell>
        </row>
        <row r="3111">
          <cell r="A3111" t="str">
            <v>62616-0850</v>
          </cell>
          <cell r="B3111" t="str">
            <v>Populus tremuloides, quaking aspen, 35mm - 50mm caliper, balled and burlapped</v>
          </cell>
          <cell r="C3111" t="str">
            <v>Each</v>
          </cell>
          <cell r="D3111" t="str">
            <v>POPULUS TERMULOIDES, QUAKING ASPEN, 1 1/2-INCH TO 2-INCH CALIPER, BALLED AND BURLAPPED</v>
          </cell>
          <cell r="E3111" t="str">
            <v>EACH</v>
          </cell>
        </row>
        <row r="3112">
          <cell r="A3112" t="str">
            <v>62616-0900</v>
          </cell>
          <cell r="B3112" t="str">
            <v>Prunus serrulata (kwanzan), kwanzan cherry, 35mm - 50mm caliper, balled and burlapped</v>
          </cell>
          <cell r="C3112" t="str">
            <v>Each</v>
          </cell>
          <cell r="D3112" t="str">
            <v>PRUNUS SERRULATA (KWANZAN), KWANZAN CHERRY, 1 1/2-INCH TO 2-INCH CALIPER, BALLED AND BURLAPPED</v>
          </cell>
          <cell r="E3112" t="str">
            <v>EACH</v>
          </cell>
        </row>
        <row r="3113">
          <cell r="A3113" t="str">
            <v>62616-0950</v>
          </cell>
          <cell r="B3113" t="str">
            <v>Prunus laurocerasus (schipkaensis), skip laurel, 750mm - 900mm height, balled and burlapped</v>
          </cell>
          <cell r="C3113" t="str">
            <v>Each</v>
          </cell>
          <cell r="D3113" t="str">
            <v>PRUNUS LAUROCERASUS (SCHIPKAENSIS), SKIP LAUREL, 30-INCH TO 36-INCH HEIGHT, BALLED AND BURLAPPED</v>
          </cell>
          <cell r="E3113" t="str">
            <v>EACH</v>
          </cell>
        </row>
        <row r="3114">
          <cell r="A3114" t="str">
            <v>62616-1000</v>
          </cell>
          <cell r="B3114" t="str">
            <v>Plantanus x acerfolia, bloodgood london planetree, 35mm - 50mm caliper, balled and burlapped</v>
          </cell>
          <cell r="C3114" t="str">
            <v>Each</v>
          </cell>
          <cell r="D3114" t="str">
            <v>PLANTANUS X ACERFOLIA, BLOODGOOD LONDON PLANETREE, 1 1/2-INCH TO 2-INCH CALIPER, BALLED AND BURLAPPED</v>
          </cell>
          <cell r="E3114" t="str">
            <v>EACH</v>
          </cell>
        </row>
        <row r="3115">
          <cell r="A3115" t="str">
            <v>62616-1050</v>
          </cell>
          <cell r="B3115" t="str">
            <v>Plantus x acerfolia 'liberty', liberty sycamore, 35mm - 50mm caliper, balled and burlapped</v>
          </cell>
          <cell r="C3115" t="str">
            <v>Each</v>
          </cell>
          <cell r="D3115" t="str">
            <v>PLANTUS X ACERFOLIA 'LIBERTY', LIBERTY SYCAMORE, 1 1/2-INCH TO 2-INCH CALIPER, BALLED AND BURLAPPED</v>
          </cell>
          <cell r="E3115" t="str">
            <v>EACH</v>
          </cell>
        </row>
        <row r="3116">
          <cell r="A3116" t="str">
            <v>62616-1100</v>
          </cell>
          <cell r="B3116" t="str">
            <v>Prunus yedoensis, yoshino cherry, 50mm - 65mm caliper, balled and burlapped</v>
          </cell>
          <cell r="C3116" t="str">
            <v>Each</v>
          </cell>
          <cell r="D3116" t="str">
            <v>PRUNUS YEDOENSIS, YOSHINO CHERRY, 2-INCH TO 2 1/2-INCH CALIPER, BALLED AND BURLAPPED</v>
          </cell>
          <cell r="E3116" t="str">
            <v>EACH</v>
          </cell>
        </row>
        <row r="3117">
          <cell r="A3117" t="str">
            <v>62616-1150</v>
          </cell>
          <cell r="B3117" t="str">
            <v>Pinus virginiana, virginia pine, 1200mm - 1500mm height, container grown</v>
          </cell>
          <cell r="C3117" t="str">
            <v>Each</v>
          </cell>
          <cell r="D3117" t="str">
            <v>PINUS VIRGINIANA, VIRGINIA PINE, 48-INCH TO 60-INCH HEIGHT, CONTAINER GROWN</v>
          </cell>
          <cell r="E3117" t="str">
            <v>EACH</v>
          </cell>
        </row>
        <row r="3118">
          <cell r="A3118" t="str">
            <v>62616-1200</v>
          </cell>
          <cell r="B3118" t="str">
            <v>Pinus virginiana, virginia pine, 1500mm - 1800mm height, container grown</v>
          </cell>
          <cell r="C3118" t="str">
            <v>Each</v>
          </cell>
          <cell r="D3118" t="str">
            <v>PINUS VIRGINIANA, VIRGINIA PINE, 60-INCH TO 72-INCH HEIGHT, CONTAINER GROWN</v>
          </cell>
          <cell r="E3118" t="str">
            <v>EACH</v>
          </cell>
        </row>
        <row r="3119">
          <cell r="A3119" t="str">
            <v>62616-1250</v>
          </cell>
          <cell r="B3119" t="str">
            <v>Photinia glabra, red-tip photinia, 450mm - 600mm height, balled and burlapped</v>
          </cell>
          <cell r="C3119" t="str">
            <v>Each</v>
          </cell>
          <cell r="D3119" t="str">
            <v>PHOTINIA GLABRA, RED-TIP PHOTINIA, 18-INCH TO 24-INCH HEIGHT, BALLED AND BURLAPPED</v>
          </cell>
          <cell r="E3119" t="str">
            <v>EACH</v>
          </cell>
        </row>
        <row r="3120">
          <cell r="A3120" t="str">
            <v>62616-1300</v>
          </cell>
          <cell r="B3120" t="str">
            <v>Photinia glabra, red-tip photinia, 600mm - 750mm height, balled and burlapped</v>
          </cell>
          <cell r="C3120" t="str">
            <v>Each</v>
          </cell>
          <cell r="D3120" t="str">
            <v>PHOTINIA GLABRA, RED-TIP PHOTINIA, 24-INCH TO 30-INCH HEIGHT, BALLED AND BURLAPPED</v>
          </cell>
          <cell r="E3120" t="str">
            <v>EACH</v>
          </cell>
        </row>
        <row r="3121">
          <cell r="A3121" t="str">
            <v>62616-1350</v>
          </cell>
          <cell r="B3121" t="str">
            <v>Pinus caribaca, slash pine, 1800mm - 2400mm height, balled and burlapped</v>
          </cell>
          <cell r="C3121" t="str">
            <v>Each</v>
          </cell>
          <cell r="D3121" t="str">
            <v>PINUS CARIBACA, SLASH PINE, 6 FEET TO 8 FEET HEIGHT, BALLED AND BURLAPPED</v>
          </cell>
          <cell r="E3121" t="str">
            <v>EACH</v>
          </cell>
        </row>
        <row r="3122">
          <cell r="A3122" t="str">
            <v>62616-1400</v>
          </cell>
          <cell r="B3122" t="str">
            <v>Prunus laurocerasus, 'otto luyken', laurel, 750mm - 900mm height, balled and burlapped</v>
          </cell>
          <cell r="C3122" t="str">
            <v>Each</v>
          </cell>
          <cell r="D3122" t="str">
            <v>PRUNUS LAUROCERASUS, 'OTTO LUYKEN', LAUREL, 30-INCH TO 36-INCH HEIGHT, BALLED AND BURLAPPED</v>
          </cell>
          <cell r="E3122" t="str">
            <v>EACH</v>
          </cell>
        </row>
        <row r="3123">
          <cell r="A3123" t="str">
            <v>62616-1450</v>
          </cell>
          <cell r="B3123" t="str">
            <v>Prunus sericea, beach plum, 900mm - 1050mm height, balled and burlapped</v>
          </cell>
          <cell r="C3123" t="str">
            <v>Each</v>
          </cell>
          <cell r="D3123" t="str">
            <v>PRUNUS SERICEA, BEACH PLUM, 36-INCH TO 42-INCH HEIGHT, BALLED AND BURLAPPED</v>
          </cell>
          <cell r="E3123" t="str">
            <v>EACH</v>
          </cell>
        </row>
        <row r="3124">
          <cell r="A3124" t="str">
            <v>62616-1500</v>
          </cell>
          <cell r="B3124" t="str">
            <v>Pinus eduus, colorado pinyon, 1500mm - 1800mm height, balled and burlapped</v>
          </cell>
          <cell r="C3124" t="str">
            <v>Each</v>
          </cell>
          <cell r="D3124" t="str">
            <v>PINUS EDUUS, COLORADO PINYON, 60-INCH TO 72-INCH HEIGHT, BALLED AND BURLAPPED</v>
          </cell>
          <cell r="E3124" t="str">
            <v>EACH</v>
          </cell>
        </row>
        <row r="3125">
          <cell r="A3125" t="str">
            <v>62616-1550</v>
          </cell>
          <cell r="B3125" t="str">
            <v>Picea pungens, colorado blue spruce, 900mm - 1050mm height, balled and burlapped</v>
          </cell>
          <cell r="C3125" t="str">
            <v>Each</v>
          </cell>
          <cell r="D3125" t="str">
            <v>PICEA PUNGENS, COLORADO BLUE SPRUCE, 36-INCH TO 42-INCH HEIGHT, BALLED AND BURLAPPED</v>
          </cell>
          <cell r="E3125" t="str">
            <v>EACH</v>
          </cell>
        </row>
        <row r="3126">
          <cell r="A3126" t="str">
            <v>62616-1595</v>
          </cell>
          <cell r="B3126" t="str">
            <v>Picea engelmannii, engelmann spruce, 450mm to 900mm height, container grown</v>
          </cell>
          <cell r="C3126" t="str">
            <v>Each</v>
          </cell>
          <cell r="D3126" t="str">
            <v>PICEA ENGELMANNII, ENGELMANN SPRUCE, 18-INCH TO 36-INCH HEIGHT, CONTAINER GROWN</v>
          </cell>
          <cell r="E3126" t="str">
            <v>EACH</v>
          </cell>
        </row>
        <row r="3127">
          <cell r="A3127" t="str">
            <v>62616-1600</v>
          </cell>
          <cell r="B3127" t="str">
            <v>Picea engelmannii, engelmann spruce, 900mm - 1050mm height, balled and burlapped</v>
          </cell>
          <cell r="C3127" t="str">
            <v>Each</v>
          </cell>
          <cell r="D3127" t="str">
            <v>PICEA ENGELMANNII, ENGELMANN SPRUCE, 36-INCH TO 42-INCH HEIGHT, BALLED AND BURLAPPED</v>
          </cell>
          <cell r="E3127" t="str">
            <v>EACH</v>
          </cell>
        </row>
        <row r="3128">
          <cell r="A3128" t="str">
            <v>62616-1650</v>
          </cell>
          <cell r="B3128" t="str">
            <v>Populus deltoides, cottonwood, 19 liter, balled and burlapped</v>
          </cell>
          <cell r="C3128" t="str">
            <v>Each</v>
          </cell>
          <cell r="D3128" t="str">
            <v>POPULUS DELTOIDES, COTTONWOOD, 5 GALLON, BALLED AND BURLAPPED</v>
          </cell>
          <cell r="E3128" t="str">
            <v>EACH</v>
          </cell>
        </row>
        <row r="3129">
          <cell r="A3129" t="str">
            <v>62616-1690</v>
          </cell>
          <cell r="B3129" t="str">
            <v>Pinus ponderosa, ponderosa pine, 8 liter, container grown</v>
          </cell>
          <cell r="C3129" t="str">
            <v>Each</v>
          </cell>
          <cell r="D3129" t="str">
            <v>PINUS PONDEROSA, PONDEROSA PINE, 2 GALLON, CONTAINER GROWN</v>
          </cell>
          <cell r="E3129" t="str">
            <v>EACH</v>
          </cell>
        </row>
        <row r="3130">
          <cell r="A3130" t="str">
            <v>62616-1700</v>
          </cell>
          <cell r="B3130" t="str">
            <v>Pinus ponderosa, ponderosa pine, 20 liter, container grown</v>
          </cell>
          <cell r="C3130" t="str">
            <v>Each</v>
          </cell>
          <cell r="D3130" t="str">
            <v>PINUS PONDEROSA, PONDEROSA PINE, 5 GALLON, CONTAINER GROWN</v>
          </cell>
          <cell r="E3130" t="str">
            <v>EACH</v>
          </cell>
        </row>
        <row r="3131">
          <cell r="A3131" t="str">
            <v>62616-1750</v>
          </cell>
          <cell r="B3131" t="str">
            <v>Pinus ponderosa, ponderosa pine, 50 - 75mm caliper, container grown</v>
          </cell>
          <cell r="C3131" t="str">
            <v>Each</v>
          </cell>
          <cell r="D3131" t="str">
            <v>PINUS PONDEROSA, PONDEROSA PINE, 2-INCH TO 3-INCH CALIPER, CONTAINER GROWN</v>
          </cell>
          <cell r="E3131" t="str">
            <v>EACH</v>
          </cell>
        </row>
        <row r="3132">
          <cell r="A3132" t="str">
            <v>62616-1800</v>
          </cell>
          <cell r="B3132" t="str">
            <v>Pinus ponderosa, ponderosa pine, 1200mm -1500mm height, balled and burlapped</v>
          </cell>
          <cell r="C3132" t="str">
            <v>Each</v>
          </cell>
          <cell r="D3132" t="str">
            <v>PINUS PONDEROSA, PONDEROSA PINE, 48-INCH TO 60-INCH HEIGHT, BALLED AND BURLAPPED</v>
          </cell>
          <cell r="E3132" t="str">
            <v>EACH</v>
          </cell>
        </row>
        <row r="3133">
          <cell r="A3133" t="str">
            <v>62616-1850</v>
          </cell>
          <cell r="B3133" t="str">
            <v>Pseudotsuga menziesii, douglas fir, 1200mm -1500mm height, balled and burlapped</v>
          </cell>
          <cell r="C3133" t="str">
            <v>Each</v>
          </cell>
          <cell r="D3133" t="str">
            <v>PSEUDOTSUGA MENZIESII, DOUGLAS FIR, 48-INCH TO 60-INCH HEIGHT, BALLED AND BURLAPPED</v>
          </cell>
          <cell r="E3133" t="str">
            <v>EACH</v>
          </cell>
        </row>
        <row r="3134">
          <cell r="A3134" t="str">
            <v>62616-1900</v>
          </cell>
          <cell r="B3134" t="str">
            <v>Philadelphus lewisii, Mock Orange, 1 gallon</v>
          </cell>
          <cell r="C3134" t="str">
            <v>Each</v>
          </cell>
          <cell r="D3134" t="str">
            <v>PHILADELPHUS LEWISII, MOCK ORANGE, 1 GALLON</v>
          </cell>
          <cell r="E3134" t="str">
            <v>EACH</v>
          </cell>
        </row>
        <row r="3135">
          <cell r="A3135" t="str">
            <v>62616-2000</v>
          </cell>
          <cell r="B3135" t="str">
            <v>Pentaphylloides floribunda, shrubby cinquefoil, 300mm to 450mm height, container grown</v>
          </cell>
          <cell r="C3135" t="str">
            <v>Each</v>
          </cell>
          <cell r="D3135" t="str">
            <v>PENTAPHYLLOIDES FLORIBUNDA, SHRUBBY CINQUEFOIL, 12-INCH TO 18-INCH HEIGHT, CONTAINER GROWN</v>
          </cell>
          <cell r="E3135" t="str">
            <v>EACH</v>
          </cell>
        </row>
        <row r="3136">
          <cell r="A3136" t="str">
            <v>62616-2100</v>
          </cell>
          <cell r="B3136" t="str">
            <v>Pinus aristata, bristlecone pine, 450mm to 900mm height, container grown</v>
          </cell>
          <cell r="C3136" t="str">
            <v>Each</v>
          </cell>
          <cell r="D3136" t="str">
            <v>PINUS ARISTATA, BRISTLECONE PINE, 18-INCH TO 36-INCH HEIGHT, CONTAINER GROWN</v>
          </cell>
          <cell r="E3136" t="str">
            <v>EACH</v>
          </cell>
        </row>
        <row r="3137">
          <cell r="A3137" t="str">
            <v>62616-2200</v>
          </cell>
          <cell r="B3137" t="str">
            <v>Populus tremuloides, quaking aspen, 450mm to 900mm height, container grown</v>
          </cell>
          <cell r="C3137" t="str">
            <v>Each</v>
          </cell>
          <cell r="D3137" t="str">
            <v>POPULUS TREMULOIDES, QUAKING ASPEN, 18-INCH TO 36-INCH HEIGHT, CONTAINER GROWN</v>
          </cell>
          <cell r="E3137" t="str">
            <v>EACH</v>
          </cell>
        </row>
        <row r="3138">
          <cell r="A3138" t="str">
            <v>62616-2300</v>
          </cell>
          <cell r="B3138" t="str">
            <v>Prunus virginiana, chokecherry, 450mm to 900mm height, container grown</v>
          </cell>
          <cell r="C3138" t="str">
            <v>Each</v>
          </cell>
          <cell r="D3138" t="str">
            <v>PRUNUS VIRGINIANA, CHOKECHERRY, 18-INCH TO 36-INCH HEIGHT, CONTAINER GROWN</v>
          </cell>
          <cell r="E3138" t="str">
            <v>EACH</v>
          </cell>
        </row>
        <row r="3139">
          <cell r="A3139" t="str">
            <v>62616-2400</v>
          </cell>
          <cell r="B3139" t="str">
            <v>Pinus flexilis, limber pine, 450mm to 900mm height, container grown</v>
          </cell>
          <cell r="C3139" t="str">
            <v>Each</v>
          </cell>
          <cell r="D3139" t="str">
            <v>PINUS FLEXILIS, LIMBER PINE, 18-INCH TO 36-INCH HEIGHT, CONTAINER GROWN</v>
          </cell>
          <cell r="E3139" t="str">
            <v>EACH</v>
          </cell>
        </row>
        <row r="3140">
          <cell r="A3140" t="str">
            <v>62616-2500</v>
          </cell>
          <cell r="B3140" t="str">
            <v>Pinus radiata, monterey pine, 20 liter, container grown</v>
          </cell>
          <cell r="C3140" t="str">
            <v>Each</v>
          </cell>
          <cell r="D3140" t="str">
            <v>PINUS RADIATA, MONTEREY PINE, 5 GALLON, CONTAINER GROWN</v>
          </cell>
          <cell r="E3140" t="str">
            <v>EACH</v>
          </cell>
        </row>
        <row r="3141">
          <cell r="A3141" t="str">
            <v>62616-2600</v>
          </cell>
          <cell r="B3141" t="str">
            <v>Potentilla fruticosa, shrubby conquefoil, 4 liter, container grown</v>
          </cell>
          <cell r="C3141" t="str">
            <v>Each</v>
          </cell>
          <cell r="D3141" t="str">
            <v>POTENTILLA FRUTICOSA, SHRUBBY CINQUEFOIL, 1 GALLON, CONTAINER GROWN</v>
          </cell>
          <cell r="E3141" t="str">
            <v>EACH</v>
          </cell>
        </row>
        <row r="3142">
          <cell r="A3142" t="str">
            <v>62617-0100</v>
          </cell>
          <cell r="B3142" t="str">
            <v>Quercus alba, white oak, 20mm - 35mm caliper, balled and burlapped</v>
          </cell>
          <cell r="C3142" t="str">
            <v>Each</v>
          </cell>
          <cell r="D3142" t="str">
            <v>QUERCUS ALBA, WHITE OAK, 1-INCH TO 1 1/2-INCH CALIPER, BALLED AND BURLAPPED</v>
          </cell>
          <cell r="E3142" t="str">
            <v>EACH</v>
          </cell>
        </row>
        <row r="3143">
          <cell r="A3143" t="str">
            <v>62617-0150</v>
          </cell>
          <cell r="B3143" t="str">
            <v>Quercus alba, white oak, 35mm - 50mm caliper, balled and burlapped</v>
          </cell>
          <cell r="C3143" t="str">
            <v>Each</v>
          </cell>
          <cell r="D3143" t="str">
            <v>QUERCUS ALBA, WHITE OAK, 1 1/2-INCH TO 2-INCH CALIPER, BALLED AND BURLAPPED</v>
          </cell>
          <cell r="E3143" t="str">
            <v>EACH</v>
          </cell>
        </row>
        <row r="3144">
          <cell r="A3144" t="str">
            <v>62617-0200</v>
          </cell>
          <cell r="B3144" t="str">
            <v>Quercus alba, white oak, 50mm - 65mm caliper, balled and burlapped</v>
          </cell>
          <cell r="C3144" t="str">
            <v>Each</v>
          </cell>
          <cell r="D3144" t="str">
            <v>QUERCUS ALBA, WHITE OAK, 2-INCH TO 2 1/2-INCH CALIPER, BALLED AND BURLAPPED</v>
          </cell>
          <cell r="E3144" t="str">
            <v>EACH</v>
          </cell>
        </row>
        <row r="3145">
          <cell r="A3145" t="str">
            <v>62617-0250</v>
          </cell>
          <cell r="B3145" t="str">
            <v>Quercus borealis, northern red oak, 35mm - 50mm caliper, balled and burlapped</v>
          </cell>
          <cell r="C3145" t="str">
            <v>Each</v>
          </cell>
          <cell r="D3145" t="str">
            <v>QUERCUS BOREALIS, NORTHERN RED OAK, 1 1/2-INCH TO 2-INCH CALIPER, BALLED AND BURLAPPED</v>
          </cell>
          <cell r="E3145" t="str">
            <v>EACH</v>
          </cell>
        </row>
        <row r="3146">
          <cell r="A3146" t="str">
            <v>62617-0300</v>
          </cell>
          <cell r="B3146" t="str">
            <v>Quercus borealis, northern red oak, 50mm - 65mm caliper, balled and burlapped</v>
          </cell>
          <cell r="C3146" t="str">
            <v>Each</v>
          </cell>
          <cell r="D3146" t="str">
            <v>QUERCUS BOREALIS, NORTHERN RED OAK, 2-INCH TO 2 1/2-INCH CALIPER, BALLED AND BURLAPPED</v>
          </cell>
          <cell r="E3146" t="str">
            <v>EACH</v>
          </cell>
        </row>
        <row r="3147">
          <cell r="A3147" t="str">
            <v>62617-0350</v>
          </cell>
          <cell r="B3147" t="str">
            <v>Quercus coccinea, scarlet oak, 20mm - 35mm caliper, balled and burlapped</v>
          </cell>
          <cell r="C3147" t="str">
            <v>Each</v>
          </cell>
          <cell r="D3147" t="str">
            <v>QUERCUS COCCINEA, SCARLET OAK, 1-INCH TO 1 1/2-INCH CALIPER, BALLED AND BURLAPPED</v>
          </cell>
          <cell r="E3147" t="str">
            <v>EACH</v>
          </cell>
        </row>
        <row r="3148">
          <cell r="A3148" t="str">
            <v>62617-0400</v>
          </cell>
          <cell r="B3148" t="str">
            <v>Quercus coccinea, scarlet oak, 35mm - 50mm caliper, balled and burlapped</v>
          </cell>
          <cell r="C3148" t="str">
            <v>Each</v>
          </cell>
          <cell r="D3148" t="str">
            <v>QUERCUS COCCINEA, SCARLET OAK, 1 1/2-INCH TO 2-INCH CALIPER, BALLED AND BURLAPPED</v>
          </cell>
          <cell r="E3148" t="str">
            <v>EACH</v>
          </cell>
        </row>
        <row r="3149">
          <cell r="A3149" t="str">
            <v>62617-0450</v>
          </cell>
          <cell r="B3149" t="str">
            <v>Quercus phellos, willow oak, 20mm - 35mm caliper, balled and burlapped</v>
          </cell>
          <cell r="C3149" t="str">
            <v>Each</v>
          </cell>
          <cell r="D3149" t="str">
            <v>QUERCUS PHELLOS, WILLOW OAK, 1-INCH TO 1 1/2-INCH CALIPER, BALLED AND BURLAPPED</v>
          </cell>
          <cell r="E3149" t="str">
            <v>EACH</v>
          </cell>
        </row>
        <row r="3150">
          <cell r="A3150" t="str">
            <v>62617-0500</v>
          </cell>
          <cell r="B3150" t="str">
            <v>Quercus phellos, willow oak, 35mm - 50mm caliper, balled and burlapped</v>
          </cell>
          <cell r="C3150" t="str">
            <v>Each</v>
          </cell>
          <cell r="D3150" t="str">
            <v>QUERCUS PHELLOS, WILLOW OAK, 1 1/2-INCH TO 2-INCH CALIPER, BALLED AND BURLAPPED</v>
          </cell>
          <cell r="E3150" t="str">
            <v>EACH</v>
          </cell>
        </row>
        <row r="3151">
          <cell r="A3151" t="str">
            <v>62617-0550</v>
          </cell>
          <cell r="B3151" t="str">
            <v>Quercus phellos, willow oak, 50mm - 65mm caliper, balled and burlapped</v>
          </cell>
          <cell r="C3151" t="str">
            <v>Each</v>
          </cell>
          <cell r="D3151" t="str">
            <v>QUERCUS PHELLOS, WILLOW OAK, 2-INCH TO 2 1/2-INCH CALIPER, BALLED AND BURLAPPED</v>
          </cell>
          <cell r="E3151" t="str">
            <v>EACH</v>
          </cell>
        </row>
        <row r="3152">
          <cell r="A3152" t="str">
            <v>62617-0600</v>
          </cell>
          <cell r="B3152" t="str">
            <v>Quercus palustrus, pin oak, 35mm - 50mm caliper, balled and burlapped</v>
          </cell>
          <cell r="C3152" t="str">
            <v>Each</v>
          </cell>
          <cell r="D3152" t="str">
            <v>QUERCUS PALUSTRUS, PIN OAK, 1 1/2-INCH TO 2-INCH CALIPER, BALLED AND BURLAPPED</v>
          </cell>
          <cell r="E3152" t="str">
            <v>EACH</v>
          </cell>
        </row>
        <row r="3153">
          <cell r="A3153" t="str">
            <v>62617-0650</v>
          </cell>
          <cell r="B3153" t="str">
            <v>Quercus palustrus, pin oak, 50mm - 65mm caliper, balled and burlapped</v>
          </cell>
          <cell r="C3153" t="str">
            <v>Each</v>
          </cell>
          <cell r="D3153" t="str">
            <v>QUERCUS PALUSTRUS, PIN OAK, 2-INCH TO 2 1/2-INCH CALIPER, BALLED AND BURLAPPED</v>
          </cell>
          <cell r="E3153" t="str">
            <v>EACH</v>
          </cell>
        </row>
        <row r="3154">
          <cell r="A3154" t="str">
            <v>62617-0700</v>
          </cell>
          <cell r="B3154" t="str">
            <v>Quercus palustrus, pin oak, 80mm - 100mm caliper, balled and burlapped</v>
          </cell>
          <cell r="C3154" t="str">
            <v>Each</v>
          </cell>
          <cell r="D3154" t="str">
            <v>QUERCUS PALUSTRUS, PIN OAK, 3 1/2-INCH TO 4-INCH CALIPER, BALLED AND BURLAPPED</v>
          </cell>
          <cell r="E3154" t="str">
            <v>EACH</v>
          </cell>
        </row>
        <row r="3155">
          <cell r="A3155" t="str">
            <v>62617-0750</v>
          </cell>
          <cell r="B3155" t="str">
            <v>Quercus falcata, southern red oak, 35mm - 50mm caliper, balled and burlapped</v>
          </cell>
          <cell r="C3155" t="str">
            <v>Each</v>
          </cell>
          <cell r="D3155" t="str">
            <v>QUERCUS FALCATA, SOUTHERN RED OAK, 1 1/2-INCH TO 2-INCH CALIPER, BALLED AND BURLAPPED</v>
          </cell>
          <cell r="E3155" t="str">
            <v>EACH</v>
          </cell>
        </row>
        <row r="3156">
          <cell r="A3156" t="str">
            <v>62617-0800</v>
          </cell>
          <cell r="B3156" t="str">
            <v>Quercus falcata, southern red oak, 50mm - 65mm caliper, balled and burlapped</v>
          </cell>
          <cell r="C3156" t="str">
            <v>Each</v>
          </cell>
          <cell r="D3156" t="str">
            <v>QUERCUS FALCATA, SOUTHERN RED OAK, 2-INCH TO 2 1/2-INCH CALIPER, BALLED AND BURLAPPED</v>
          </cell>
          <cell r="E3156" t="str">
            <v>EACH</v>
          </cell>
        </row>
        <row r="3157">
          <cell r="A3157" t="str">
            <v>62617-0850</v>
          </cell>
          <cell r="B3157" t="str">
            <v>Quercus virginiana, live oak, 20mm - 35mm caliper, balled and burlapped</v>
          </cell>
          <cell r="C3157" t="str">
            <v>Each</v>
          </cell>
          <cell r="D3157" t="str">
            <v>QUERCUS VIRGINIANA, LIVE OAK, 1-INCH TO 1 1/2-INCH CALIPER, BALLED AND BURLAPPED</v>
          </cell>
          <cell r="E3157" t="str">
            <v>EACH</v>
          </cell>
        </row>
        <row r="3158">
          <cell r="A3158" t="str">
            <v>62617-0900</v>
          </cell>
          <cell r="B3158" t="str">
            <v>Quercus virginiana, live oak, 50mm - 65mm caliper, balled and burlapped</v>
          </cell>
          <cell r="C3158" t="str">
            <v>Each</v>
          </cell>
          <cell r="D3158" t="str">
            <v>QUERCUS VIRGINIANA, LIVE OAK, 2-INCH TO 2 1/2-INCH CALIPER, BALLED AND BURLAPPED</v>
          </cell>
          <cell r="E3158" t="str">
            <v>EACH</v>
          </cell>
        </row>
        <row r="3159">
          <cell r="A3159" t="str">
            <v>62617-0950</v>
          </cell>
          <cell r="B3159" t="str">
            <v>Quercus laurifolia, laurel oak, 50mm - 65mm caliper, balled and burlapped</v>
          </cell>
          <cell r="C3159" t="str">
            <v>Each</v>
          </cell>
          <cell r="D3159" t="str">
            <v>QUERCUS LAURIFOLIA, LAUREL OAK, 2-INCH TO 2 1/2-INCH CALIPER, BALLED AND BURLAPPED</v>
          </cell>
          <cell r="E3159" t="str">
            <v>EACH</v>
          </cell>
        </row>
        <row r="3160">
          <cell r="A3160" t="str">
            <v>62617-1000</v>
          </cell>
          <cell r="B3160" t="str">
            <v>Querqus stellata, post oak, 35mm - 50mm caliper, container grown</v>
          </cell>
          <cell r="C3160" t="str">
            <v>Each</v>
          </cell>
          <cell r="D3160" t="str">
            <v>QUERQUS STELLATA, POST OAK, 1 1/2-INCH TO 2-INCH CALIPER, CONTAINER GROWN</v>
          </cell>
          <cell r="E3160" t="str">
            <v>EACH</v>
          </cell>
        </row>
        <row r="3161">
          <cell r="A3161" t="str">
            <v>62617-1050</v>
          </cell>
          <cell r="B3161" t="str">
            <v>Quercus rubrum, red oak, 20mm - 35mm caliper, balled and burlapped</v>
          </cell>
          <cell r="C3161" t="str">
            <v>Each</v>
          </cell>
          <cell r="D3161" t="str">
            <v>QUERCUS RUBRUM, RED OAK, 1-INCH TO 1 1/2-INCH CALIPER, BALLED AND BURLAPPED</v>
          </cell>
          <cell r="E3161" t="str">
            <v>EACH</v>
          </cell>
        </row>
        <row r="3162">
          <cell r="A3162" t="str">
            <v>62617-1100</v>
          </cell>
          <cell r="B3162" t="str">
            <v>Quercus rubrum, red oak, 35mm - 50mm caliper, balled and burlapped</v>
          </cell>
          <cell r="C3162" t="str">
            <v>Each</v>
          </cell>
          <cell r="D3162" t="str">
            <v>QUERCUS RUBRUM, RED OAK, 1 1/2-INCH TO 2-INCH CALIPER, BALLED AND BURLAPPED</v>
          </cell>
          <cell r="E3162" t="str">
            <v>EACH</v>
          </cell>
        </row>
        <row r="3163">
          <cell r="A3163" t="str">
            <v>62617-1110</v>
          </cell>
          <cell r="B3163" t="str">
            <v>Quercus rubrum, red oak, 50mm - 65mm caliper, balled and burlapped</v>
          </cell>
          <cell r="C3163" t="str">
            <v>Each</v>
          </cell>
          <cell r="D3163" t="str">
            <v>QUERCUS RUBRUM, RED OAK, 2-INCH TO 2 1/2-INCH CALIPER, BALLED AND BURLAPPED</v>
          </cell>
          <cell r="E3163" t="str">
            <v>EACH</v>
          </cell>
        </row>
        <row r="3164">
          <cell r="A3164" t="str">
            <v>62617-1150</v>
          </cell>
          <cell r="B3164" t="str">
            <v>Quercus babylonica, willow oak, 35mm - 50mm caliper, balled and burlapped</v>
          </cell>
          <cell r="C3164" t="str">
            <v>Each</v>
          </cell>
          <cell r="D3164" t="str">
            <v>QUERCUS BABYLONICA, WILLOW OAK, 1 1/2-INCH TO 2-INCH CALIPER, BALLED AND BURLAPPED</v>
          </cell>
          <cell r="E3164" t="str">
            <v>EACH</v>
          </cell>
        </row>
        <row r="3165">
          <cell r="A3165" t="str">
            <v>62617-1200</v>
          </cell>
          <cell r="B3165" t="str">
            <v>Quercus arizonica, Arizona white oak, 20 liter, container grown</v>
          </cell>
          <cell r="C3165" t="str">
            <v>Each</v>
          </cell>
          <cell r="D3165" t="str">
            <v>QUERCUS ARIZONICA, ARIZONA WHITE OAK, 5 GALLON, CONTAINER GROWN</v>
          </cell>
          <cell r="E3165" t="str">
            <v>EACH</v>
          </cell>
        </row>
        <row r="3166">
          <cell r="A3166" t="str">
            <v>62617-1250</v>
          </cell>
          <cell r="B3166" t="str">
            <v>Quercus arizonica, Arizona white oak, 50 - 75mm caliper, container grown</v>
          </cell>
          <cell r="C3166" t="str">
            <v>Each</v>
          </cell>
          <cell r="D3166" t="str">
            <v>QUERCUS ARIZONICA, ARIZONA WHITE OAK, 2-INCH TO 3-INCH CALIPER, CONTAINER GROWN</v>
          </cell>
          <cell r="E3166" t="str">
            <v>EACH</v>
          </cell>
        </row>
        <row r="3167">
          <cell r="A3167" t="str">
            <v>62617-1300</v>
          </cell>
          <cell r="B3167" t="str">
            <v>Quercus gambelii, gambel's oak,4 liter, container grown</v>
          </cell>
          <cell r="C3167" t="str">
            <v>Each</v>
          </cell>
          <cell r="D3167" t="str">
            <v>QUERCUS GAMBELII, GAMBEL'S OAK, 1 GALLON, CONTAINER GROWN</v>
          </cell>
          <cell r="E3167" t="str">
            <v>EACH</v>
          </cell>
        </row>
        <row r="3168">
          <cell r="A3168" t="str">
            <v>62617-1350</v>
          </cell>
          <cell r="B3168" t="str">
            <v>Quercus garryana, oregon white oak, 20mm - 35mm caliper, balled and burlapped</v>
          </cell>
          <cell r="C3168" t="str">
            <v>Each</v>
          </cell>
          <cell r="D3168" t="str">
            <v>QUERCUS GARRYANA, OREGON WHITE OAK, 1-INCH TO 1 1/2-INCH CALIPER, BALLED AND BURLAPPED</v>
          </cell>
          <cell r="E3168" t="str">
            <v>EACH</v>
          </cell>
        </row>
        <row r="3169">
          <cell r="A3169" t="str">
            <v>62618-0100</v>
          </cell>
          <cell r="B3169" t="str">
            <v>Rhododendron canadense, rhodora, 450mm - 600mm height, balled and burlapped</v>
          </cell>
          <cell r="C3169" t="str">
            <v>Each</v>
          </cell>
          <cell r="D3169" t="str">
            <v>RHODODENDRON CANADENSE, RHODORA, 18-INCH TO 24-INCH HEIGHT, BALLED AND BURLAPPED</v>
          </cell>
          <cell r="E3169" t="str">
            <v>EACH</v>
          </cell>
        </row>
        <row r="3170">
          <cell r="A3170" t="str">
            <v>62618-0150</v>
          </cell>
          <cell r="B3170" t="str">
            <v>Rhododendron canadense, rhodora, 600mm - 750mm height, container grown</v>
          </cell>
          <cell r="C3170" t="str">
            <v>Each</v>
          </cell>
          <cell r="D3170" t="str">
            <v>RHODODENDRON CANADENSE, RHODORA, 24-INCH TO 30-INCH HEIGHT, CONTAINER GROWN</v>
          </cell>
          <cell r="E3170" t="str">
            <v>EACH</v>
          </cell>
        </row>
        <row r="3171">
          <cell r="A3171" t="str">
            <v>62618-0200</v>
          </cell>
          <cell r="B3171" t="str">
            <v>Rhododendron caneslens, florida wild honeysuckel, 600mm - 750mm height, balled and burlapped</v>
          </cell>
          <cell r="C3171" t="str">
            <v>Each</v>
          </cell>
          <cell r="D3171" t="str">
            <v>RHODODENDRON CANESLENS, FLORIDA WILD HONEYSUCKEL, 24-INCH TO 30-INCH HEIGHT, BALLED AND BURLAPPED</v>
          </cell>
          <cell r="E3171" t="str">
            <v>EACH</v>
          </cell>
        </row>
        <row r="3172">
          <cell r="A3172" t="str">
            <v>62618-0250</v>
          </cell>
          <cell r="B3172" t="str">
            <v>Rubus occidentalis, black rasberry, 450mm - 600mm height, balled and burlapped</v>
          </cell>
          <cell r="C3172" t="str">
            <v>Each</v>
          </cell>
          <cell r="D3172" t="str">
            <v>RUBUS OCCIDENTALIS, BLACK RASBERRY, 18-INCH TO 24-INCH HEIGHT, BALLED AND BURLAPPED</v>
          </cell>
          <cell r="E3172" t="str">
            <v>EACH</v>
          </cell>
        </row>
        <row r="3173">
          <cell r="A3173" t="str">
            <v>62618-0300</v>
          </cell>
          <cell r="B3173" t="str">
            <v>Rhus typhina, staghorn sumac, 1200mm - 1500mm height, balled and burlapped</v>
          </cell>
          <cell r="C3173" t="str">
            <v>Each</v>
          </cell>
          <cell r="D3173" t="str">
            <v>RHUS TYPHINA, STAGHORN SUMAC, 48-INCH TO 60-INCH HEIGHT, BALLED AND BURLAPPED</v>
          </cell>
          <cell r="E3173" t="str">
            <v>EACH</v>
          </cell>
        </row>
        <row r="3174">
          <cell r="A3174" t="str">
            <v>62618-0350</v>
          </cell>
          <cell r="B3174" t="str">
            <v>Rhus copallina, shining sumac, 750mm - 900mm height, balled and burlapped</v>
          </cell>
          <cell r="C3174" t="str">
            <v>Each</v>
          </cell>
          <cell r="D3174" t="str">
            <v>RHUS COPALLINA, SHINING SUMAC, 30-INCH TO 36-INCH HEIGHT, BALLED AND BURLAPPED</v>
          </cell>
          <cell r="E3174" t="str">
            <v>EACH</v>
          </cell>
        </row>
        <row r="3175">
          <cell r="A3175" t="str">
            <v>62618-0400</v>
          </cell>
          <cell r="B3175" t="str">
            <v>Rhus copallina, shining sumac, 1050mm - 1200mm height, balled and burlapped</v>
          </cell>
          <cell r="C3175" t="str">
            <v>Each</v>
          </cell>
          <cell r="D3175" t="str">
            <v>RHUS COPALLINA, SHINING SUMAC, 42-INCH TO 48-INCH HEIGHT, BALLED AND BURLAPPED</v>
          </cell>
          <cell r="E3175" t="str">
            <v>EACH</v>
          </cell>
        </row>
        <row r="3176">
          <cell r="A3176" t="str">
            <v>62618-0450</v>
          </cell>
          <cell r="B3176" t="str">
            <v>Rhus trilobata, skunkbush sumac,4 liter, container grown</v>
          </cell>
          <cell r="C3176" t="str">
            <v>Each</v>
          </cell>
          <cell r="D3176" t="str">
            <v>RHUS TRILOBATA, SKUNKBUSH SUMAC, 1 GALLON, CONTAINER GROWN</v>
          </cell>
          <cell r="E3176" t="str">
            <v>EACH</v>
          </cell>
        </row>
        <row r="3177">
          <cell r="A3177" t="str">
            <v>62618-0500</v>
          </cell>
          <cell r="B3177" t="str">
            <v>Rhus trilobata, oakbrush sumac, 20 liter. container grown</v>
          </cell>
          <cell r="C3177" t="str">
            <v>Each</v>
          </cell>
          <cell r="D3177" t="str">
            <v>RHUS TRILOBATA, OAKBRUSH SUMAC, 5 GALLON. CONTAINER GROWN</v>
          </cell>
          <cell r="E3177" t="str">
            <v>EACH</v>
          </cell>
        </row>
        <row r="3178">
          <cell r="A3178" t="str">
            <v>62618-0550</v>
          </cell>
          <cell r="B3178" t="str">
            <v>Robinia neomexicana, New Mexico locust, 20 liter, container grown</v>
          </cell>
          <cell r="C3178" t="str">
            <v>Each</v>
          </cell>
          <cell r="D3178" t="str">
            <v>ROBINIA NEOMEXICANA, NEW MEXICO LOCUST, 5 GALLON, CONTAINER GROWN</v>
          </cell>
          <cell r="E3178" t="str">
            <v>EACH</v>
          </cell>
        </row>
        <row r="3179">
          <cell r="A3179" t="str">
            <v>62618-0600</v>
          </cell>
          <cell r="B3179" t="str">
            <v>Ribes lobbii, Gummy Gooseberry, 1 gallon</v>
          </cell>
          <cell r="C3179" t="str">
            <v>Each</v>
          </cell>
          <cell r="D3179" t="str">
            <v>RIBES LOBBII, GUMMY GOOSEBERRY, 1 GALLON</v>
          </cell>
          <cell r="E3179" t="str">
            <v>EACH</v>
          </cell>
        </row>
        <row r="3180">
          <cell r="A3180" t="str">
            <v>62618-0650</v>
          </cell>
          <cell r="B3180" t="str">
            <v>Ribes sanguineum, Redflower Currant, 1 gallon</v>
          </cell>
          <cell r="C3180" t="str">
            <v>Each</v>
          </cell>
          <cell r="D3180" t="str">
            <v>RIBES SANGUINEUM, REDFLOWER CURRANT, 1 GALLON</v>
          </cell>
          <cell r="E3180" t="str">
            <v>EACH</v>
          </cell>
        </row>
        <row r="3181">
          <cell r="A3181" t="str">
            <v>62618-0700</v>
          </cell>
          <cell r="B3181" t="str">
            <v>Ribes montigenum, gooseberry currant, 300mm to 450mm height, container grown</v>
          </cell>
          <cell r="C3181" t="str">
            <v>Each</v>
          </cell>
          <cell r="D3181" t="str">
            <v>RIBES MONTIGENUM, GOOSEBERRY CURRANT, 12-INCH TO 18-INCH HEIGHT, CONTAINER GROWN</v>
          </cell>
          <cell r="E3181" t="str">
            <v>EACH</v>
          </cell>
        </row>
        <row r="3182">
          <cell r="A3182" t="str">
            <v>62618-0800</v>
          </cell>
          <cell r="B3182" t="str">
            <v>Rosa woodsii, woods rose, 300mm to 450mm height, container grown</v>
          </cell>
          <cell r="C3182" t="str">
            <v>Each</v>
          </cell>
          <cell r="D3182" t="str">
            <v>ROSA WOODSII, WOODS ROSE, 12-INCH TO 18-INCH HEIGHT, CONTAINER GROWN</v>
          </cell>
          <cell r="E3182" t="str">
            <v>EACH</v>
          </cell>
        </row>
        <row r="3183">
          <cell r="A3183" t="str">
            <v>62618-0825</v>
          </cell>
          <cell r="B3183" t="str">
            <v>Rosa woodsii, woods rose, 300mm to 450mm height, container grown</v>
          </cell>
          <cell r="C3183" t="str">
            <v>Each</v>
          </cell>
          <cell r="D3183" t="str">
            <v>ROSA WOODSII, WOODS ROSE, 1 GALLON, CONTAINER GROWN</v>
          </cell>
          <cell r="E3183" t="str">
            <v>EACH</v>
          </cell>
        </row>
        <row r="3184">
          <cell r="A3184" t="str">
            <v>62618-0900</v>
          </cell>
          <cell r="B3184" t="str">
            <v>Rubus idaeus, american red raspberry, 300mm to 450mm height, container grown</v>
          </cell>
          <cell r="C3184" t="str">
            <v>Each</v>
          </cell>
          <cell r="D3184" t="str">
            <v>RUBUS IDAEUS, AMERICAN RED RASPBERRY, 12-INCH TO 18-INCH HEIGHT, CONTAINER GROWN</v>
          </cell>
          <cell r="E3184" t="str">
            <v>EACH</v>
          </cell>
        </row>
        <row r="3185">
          <cell r="A3185" t="str">
            <v>62618-0950</v>
          </cell>
          <cell r="B3185" t="str">
            <v>Ribes cereum, wax current, 4 liter, container grown</v>
          </cell>
          <cell r="C3185" t="str">
            <v>Each</v>
          </cell>
          <cell r="D3185" t="str">
            <v>RIBES CEREUM, WAX CURRANT, 1 GALLON, CONTAINER GROWN</v>
          </cell>
          <cell r="E3185" t="str">
            <v>EACH</v>
          </cell>
        </row>
        <row r="3186">
          <cell r="A3186" t="str">
            <v>62619-0100</v>
          </cell>
          <cell r="B3186" t="str">
            <v>Sabal Palmetto, cabbage palm, 3000mm - 3600mm height, balled and burlapped</v>
          </cell>
          <cell r="C3186" t="str">
            <v>Each</v>
          </cell>
          <cell r="D3186" t="str">
            <v>SABAL PALMETTO, CABBAGE PALM, 10 FEET TO 12 FEET HEIGHT, BALLED AND BURLAPPED</v>
          </cell>
          <cell r="E3186" t="str">
            <v>EACH</v>
          </cell>
        </row>
        <row r="3187">
          <cell r="A3187" t="str">
            <v>62619-0200</v>
          </cell>
          <cell r="B3187" t="str">
            <v>Salix babylonica, weeping willow, 35mm - 50mm caliper, balled and burlapped</v>
          </cell>
          <cell r="C3187" t="str">
            <v>Each</v>
          </cell>
          <cell r="D3187" t="str">
            <v>SALIX BABYLONICA, WEEPING WILLOW, 1 1/2-INCH TO 2-INCH CALIPER, BALLED AND BURLAPPED</v>
          </cell>
          <cell r="E3187" t="str">
            <v>EACH</v>
          </cell>
        </row>
        <row r="3188">
          <cell r="A3188" t="str">
            <v>62619-0220</v>
          </cell>
          <cell r="B3188" t="str">
            <v>Salix interior, sandbar willow, 8 liter, container grown</v>
          </cell>
          <cell r="C3188" t="str">
            <v>Each</v>
          </cell>
          <cell r="D3188" t="str">
            <v>SALIX INTERIOR, SANDBAR WILLOW, 2 GALLON, CONTAINER GROWN</v>
          </cell>
          <cell r="E3188" t="str">
            <v>EACH</v>
          </cell>
        </row>
        <row r="3189">
          <cell r="A3189" t="str">
            <v>62619-0250</v>
          </cell>
          <cell r="B3189" t="str">
            <v>Spirea vanhouttei, vanhoutte spirea, 450mm - 600mm height, container grown</v>
          </cell>
          <cell r="C3189" t="str">
            <v>Each</v>
          </cell>
          <cell r="D3189" t="str">
            <v>SPIREA VANHOUTTEI, VANHOUTTE SPIREA, 18-INCH TO 24-INCH HEIGHT, CONTAINER GROWN</v>
          </cell>
          <cell r="E3189" t="str">
            <v>EACH</v>
          </cell>
        </row>
        <row r="3190">
          <cell r="A3190" t="str">
            <v>62619-0290</v>
          </cell>
          <cell r="B3190" t="str">
            <v>Salix nigra, black willow, 20mm - 35mm caliper, container grown</v>
          </cell>
          <cell r="C3190" t="str">
            <v>Each</v>
          </cell>
          <cell r="D3190" t="str">
            <v>SALIX NIGRA, BLACK WILLOW, 1-INCH TO 1 1/2-INCH CALIPER, CONTAINER GROWN</v>
          </cell>
          <cell r="E3190" t="str">
            <v>EACH</v>
          </cell>
        </row>
        <row r="3191">
          <cell r="A3191" t="str">
            <v>62619-0300</v>
          </cell>
          <cell r="B3191" t="str">
            <v>Salix nigra, black willow, 65mm - 80mm caliper, container grown</v>
          </cell>
          <cell r="C3191" t="str">
            <v>Each</v>
          </cell>
          <cell r="D3191" t="str">
            <v>SALIX NIGRA, BLACK WILLOW, 2 1/2-INCH TO 3 1/2-INCH CALIPER, CONTAINER GROWN</v>
          </cell>
          <cell r="E3191" t="str">
            <v>EACH</v>
          </cell>
        </row>
        <row r="3192">
          <cell r="A3192" t="str">
            <v>62619-0350</v>
          </cell>
          <cell r="B3192" t="str">
            <v>Salix lucida, shinning willow, 600mm - 750mm height, container grown</v>
          </cell>
          <cell r="C3192" t="str">
            <v>Each</v>
          </cell>
          <cell r="D3192" t="str">
            <v>SALIX LUCIDA, SHINNING WILLOW, 24-INCH TO 30-INCH HEIGHT, CONTAINER GROWN</v>
          </cell>
          <cell r="E3192" t="str">
            <v>EACH</v>
          </cell>
        </row>
        <row r="3193">
          <cell r="A3193" t="str">
            <v>62619-0360</v>
          </cell>
          <cell r="B3193" t="str">
            <v>Salix scouleriana, scouler's willow, 8 liter, container grown</v>
          </cell>
          <cell r="C3193" t="str">
            <v>Each</v>
          </cell>
          <cell r="D3193" t="str">
            <v>SALIX SCOULERIANA, SCOULER'S WILLOW, 2 GALLON, CONTAINER GROWN</v>
          </cell>
          <cell r="E3193" t="str">
            <v>EACH</v>
          </cell>
        </row>
        <row r="3194">
          <cell r="A3194" t="str">
            <v>62619-0400</v>
          </cell>
          <cell r="B3194" t="str">
            <v>Symphoricarpos orbiculatus, Coralberry, 600mm - 750mm height, container grown</v>
          </cell>
          <cell r="C3194" t="str">
            <v>Each</v>
          </cell>
          <cell r="D3194" t="str">
            <v>SYMPHORICARPOS ORBICULATUS, CORALBERRY, 24-INCH TO 30-INCH HEIGHT, CONTAINER GROWN</v>
          </cell>
          <cell r="E3194" t="str">
            <v>EACH</v>
          </cell>
        </row>
        <row r="3195">
          <cell r="A3195" t="str">
            <v>62619-0450</v>
          </cell>
          <cell r="B3195" t="str">
            <v>Salix exigua, coyote willow, 300mm - 450mm height, container grown</v>
          </cell>
          <cell r="C3195" t="str">
            <v>Each</v>
          </cell>
          <cell r="D3195" t="str">
            <v>SALIX EXIGUA, COYOTE WILLOW, 12-INCH TO 18-INCH, CONTAINER GROWN</v>
          </cell>
          <cell r="E3195" t="str">
            <v>EACH</v>
          </cell>
        </row>
        <row r="3196">
          <cell r="A3196" t="str">
            <v>62619-0500</v>
          </cell>
          <cell r="B3196" t="str">
            <v>Symphoricarpos albus, Common Snowberry, 1 gallon</v>
          </cell>
          <cell r="C3196" t="str">
            <v>Each</v>
          </cell>
          <cell r="D3196" t="str">
            <v>SYMPHORICARPOS ALBUS, COMMON SNOWBERRY, 1 GALLON</v>
          </cell>
          <cell r="E3196" t="str">
            <v>EACH</v>
          </cell>
        </row>
        <row r="3197">
          <cell r="A3197" t="str">
            <v>62619-0600</v>
          </cell>
          <cell r="B3197" t="str">
            <v>Symphoricarpos oreophilus, mountain snowberry, 300mm to 450mm height, container grown</v>
          </cell>
          <cell r="C3197" t="str">
            <v>Each</v>
          </cell>
          <cell r="D3197" t="str">
            <v>SYMPHORICARPOS OREOPHILUS, MOUNTAIN SNOWBERRY, 12-INCH TO 18-INCH HEIGHT, CONTAINER GROWN</v>
          </cell>
          <cell r="E3197" t="str">
            <v>EACH</v>
          </cell>
        </row>
        <row r="3198">
          <cell r="A3198" t="str">
            <v>62619-0650</v>
          </cell>
          <cell r="B3198" t="str">
            <v>Sambucus nigra caerulea, blue elderberry, 8 liter, container grown</v>
          </cell>
          <cell r="C3198" t="str">
            <v>Each</v>
          </cell>
          <cell r="D3198" t="str">
            <v>SAMBUCUS NIGRA CAERULEA, BLUE ELDERBERRY, 2 GALLON, CONTAINER GROWN</v>
          </cell>
          <cell r="E3198" t="str">
            <v>EACH</v>
          </cell>
        </row>
        <row r="3199">
          <cell r="A3199" t="str">
            <v>62619-0700</v>
          </cell>
          <cell r="B3199" t="str">
            <v>Spirea splendens, rose meadowsweet, 4 liter, container grown</v>
          </cell>
          <cell r="C3199" t="str">
            <v>Each</v>
          </cell>
          <cell r="D3199" t="str">
            <v>SPIREA SPLENDENS, ROSE MEADOWSWEET, 1 GALLON, CONTAINER GROWN</v>
          </cell>
          <cell r="E3199" t="str">
            <v>EACH</v>
          </cell>
        </row>
        <row r="3200">
          <cell r="A3200" t="str">
            <v>62619-0750</v>
          </cell>
          <cell r="B3200" t="str">
            <v>Symphoricarpos, creeping snowberry, 4 liter, container grown</v>
          </cell>
          <cell r="C3200" t="str">
            <v>Each</v>
          </cell>
          <cell r="D3200" t="str">
            <v>SYMPHORICARPOS, CREEPING SNOWBERRY, 1 GALLON, CONTAINER GROWN</v>
          </cell>
          <cell r="E3200" t="str">
            <v>EACH</v>
          </cell>
        </row>
        <row r="3201">
          <cell r="A3201" t="str">
            <v>62621-0100</v>
          </cell>
          <cell r="B3201" t="str">
            <v>Ulmus americana (washington), american elm, 50mm - 65mm caliper, balled and burlapped</v>
          </cell>
          <cell r="C3201" t="str">
            <v>Each</v>
          </cell>
          <cell r="D3201" t="str">
            <v>ULMUS AMERICANA (WASHINGTON), AMERICAN ELM, 2-INCH TO 2 1/2-INCH CALIPER, BALLED AND BURLAPPED</v>
          </cell>
          <cell r="E3201" t="str">
            <v>EACH</v>
          </cell>
        </row>
        <row r="3202">
          <cell r="A3202" t="str">
            <v>62622-0100</v>
          </cell>
          <cell r="B3202" t="str">
            <v>Viburnum dentatum, arrowwood viburnum, 600mm - 750mm height, balled and burlapped</v>
          </cell>
          <cell r="C3202" t="str">
            <v>Each</v>
          </cell>
          <cell r="D3202" t="str">
            <v>VIBURNUM DENTATUM, ARROWWOOD VIBURNUM, 24-INCH TO 30-INCH HEIGHT, BALLED AND BURLAPPED</v>
          </cell>
          <cell r="E3202" t="str">
            <v>EACH</v>
          </cell>
        </row>
        <row r="3203">
          <cell r="A3203" t="str">
            <v>62622-0150</v>
          </cell>
          <cell r="B3203" t="str">
            <v>Viburnum dentatum, arrowwood viburnum, 750mm - 900mm height, balled and burlapped</v>
          </cell>
          <cell r="C3203" t="str">
            <v>Each</v>
          </cell>
          <cell r="D3203" t="str">
            <v>VIBURNUM DENTATUM, ARROWWOOD VIBURNUM, 30-INCH TO 36-INCH HEIGHT, BALLED AND BURLAPPED</v>
          </cell>
          <cell r="E3203" t="str">
            <v>EACH</v>
          </cell>
        </row>
        <row r="3204">
          <cell r="A3204" t="str">
            <v>62622-0200</v>
          </cell>
          <cell r="B3204" t="str">
            <v>Viburnum dentatum, arrowwood viburnum, 1050mm - 1200mm height, balled and burlapped</v>
          </cell>
          <cell r="C3204" t="str">
            <v>Each</v>
          </cell>
          <cell r="D3204" t="str">
            <v>VIBURNUM DENTATUM, ARROWWOOD VIBURNUM, 42-INCH TO 48-INCH HEIGHT, BALLED AND BURLAPPED</v>
          </cell>
          <cell r="E3204" t="str">
            <v>EACH</v>
          </cell>
        </row>
        <row r="3205">
          <cell r="A3205" t="str">
            <v>62622-0250</v>
          </cell>
          <cell r="B3205" t="str">
            <v>Viburnum prunifolium, blackhaw viburnum, 600mm - 750mm height, balled and burlapped</v>
          </cell>
          <cell r="C3205" t="str">
            <v>Each</v>
          </cell>
          <cell r="D3205" t="str">
            <v>VIBURNUM PRUNIFOLIUM, BLACKHAW VIBURNUM, 24-INCH TO 30-INCH HEIGHT, BALLED AND BURLAPPED</v>
          </cell>
          <cell r="E3205" t="str">
            <v>EACH</v>
          </cell>
        </row>
        <row r="3206">
          <cell r="A3206" t="str">
            <v>62622-0300</v>
          </cell>
          <cell r="B3206" t="str">
            <v>Viburnum prunifolium, blackhaw viburnum, 750mm - 900mm height, balled and burlapped</v>
          </cell>
          <cell r="C3206" t="str">
            <v>Each</v>
          </cell>
          <cell r="D3206" t="str">
            <v>VIBURNUM PRUNIFOLIUM, BLACKHAW VIBURNUM, 30-INCH TO 36-INCH HEIGHT, BALLED AND BURLAPPED</v>
          </cell>
          <cell r="E3206" t="str">
            <v>EACH</v>
          </cell>
        </row>
        <row r="3207">
          <cell r="A3207" t="str">
            <v>62622-0350</v>
          </cell>
          <cell r="B3207" t="str">
            <v>Viburnum acerifolium, mapleleaf viburnum, 1050mm - 1200mm height, balled and burlapped</v>
          </cell>
          <cell r="C3207" t="str">
            <v>Each</v>
          </cell>
          <cell r="D3207" t="str">
            <v>VIBURNUM ACERIFOLIUM, MAPLELEAF VIBURNUM, 42-INCH TO 48-INCH HEIGHT, BALLED AND BURLAPPED</v>
          </cell>
          <cell r="E3207" t="str">
            <v>EACH</v>
          </cell>
        </row>
        <row r="3208">
          <cell r="A3208" t="str">
            <v>62622-0400</v>
          </cell>
          <cell r="B3208" t="str">
            <v>Viburnum plicatum 'tomentosa', double file viburnum, 450mm - 600mm height, balled and burlapped</v>
          </cell>
          <cell r="C3208" t="str">
            <v>Each</v>
          </cell>
          <cell r="D3208" t="str">
            <v>VIBURNUM PLICATUM 'TOMENTOSA', DOUBLE FILE VIBURNUM, 18-INCH TO 24-INCH HEIGHT, BALLED AND BURLAPPED</v>
          </cell>
          <cell r="E3208" t="str">
            <v>EACH</v>
          </cell>
        </row>
        <row r="3209">
          <cell r="A3209" t="str">
            <v>62630-0100</v>
          </cell>
          <cell r="B3209" t="str">
            <v>Plantings, seedlings, bare root</v>
          </cell>
          <cell r="C3209" t="str">
            <v>Each</v>
          </cell>
          <cell r="D3209" t="str">
            <v>PLANTINGS, SEEDLINGS, BARE ROOT</v>
          </cell>
          <cell r="E3209" t="str">
            <v>EACH</v>
          </cell>
        </row>
        <row r="3210">
          <cell r="A3210" t="str">
            <v>62630-0200</v>
          </cell>
          <cell r="B3210" t="str">
            <v>Plantings, seedlings, balled and burlapped</v>
          </cell>
          <cell r="C3210" t="str">
            <v>Each</v>
          </cell>
          <cell r="D3210" t="str">
            <v>PLANTINGS, SEEDLINGS, BALLED AND BURLAPPED</v>
          </cell>
          <cell r="E3210" t="str">
            <v>EACH</v>
          </cell>
        </row>
        <row r="3211">
          <cell r="A3211" t="str">
            <v>62630-0300</v>
          </cell>
          <cell r="B3211" t="str">
            <v>Plantings, seedlings, container grown</v>
          </cell>
          <cell r="C3211" t="str">
            <v>Each</v>
          </cell>
          <cell r="D3211" t="str">
            <v>PLANTINGS, SEEDLINGS, CONTAINER GROWN</v>
          </cell>
          <cell r="E3211" t="str">
            <v>EACH</v>
          </cell>
        </row>
        <row r="3212">
          <cell r="A3212" t="str">
            <v>62630-0350</v>
          </cell>
          <cell r="B3212" t="str">
            <v>Plantings, trees, balled and burlapped</v>
          </cell>
          <cell r="C3212" t="str">
            <v>Each</v>
          </cell>
          <cell r="D3212" t="str">
            <v>PLANTINGS, TREES, BALLED AND BURLAPPED</v>
          </cell>
          <cell r="E3212" t="str">
            <v>EACH</v>
          </cell>
        </row>
        <row r="3213">
          <cell r="A3213" t="str">
            <v>62630-0400</v>
          </cell>
          <cell r="B3213" t="str">
            <v>Plantings, wetland plant, container grown</v>
          </cell>
          <cell r="C3213" t="str">
            <v>Each</v>
          </cell>
          <cell r="D3213" t="str">
            <v>PLANTINGS, WETLAND PLANT, CONTAINER GROWN</v>
          </cell>
          <cell r="E3213" t="str">
            <v>EACH</v>
          </cell>
        </row>
        <row r="3214">
          <cell r="A3214" t="str">
            <v>62630-0500</v>
          </cell>
          <cell r="B3214" t="str">
            <v>Plantings, alocasia orda, elephant ear fern</v>
          </cell>
          <cell r="C3214" t="str">
            <v>Each</v>
          </cell>
          <cell r="D3214" t="str">
            <v>PLANTINGS, ALOCASIA ORDA, ELEPHANT EAR FERN</v>
          </cell>
          <cell r="E3214" t="str">
            <v>EACH</v>
          </cell>
        </row>
        <row r="3215">
          <cell r="A3215" t="str">
            <v>62630-0600</v>
          </cell>
          <cell r="B3215" t="str">
            <v>Plantings, campsis radicans, trumpet vine</v>
          </cell>
          <cell r="C3215" t="str">
            <v>Each</v>
          </cell>
          <cell r="D3215" t="str">
            <v>PLANTINGS, CAMPSIS RADICANS, TRUMPET VINE</v>
          </cell>
          <cell r="E3215" t="str">
            <v>EACH</v>
          </cell>
        </row>
        <row r="3216">
          <cell r="A3216" t="str">
            <v>62630-0700</v>
          </cell>
          <cell r="B3216" t="str">
            <v>Plantings, gelsemium sempervirens, car. yellow jasmine</v>
          </cell>
          <cell r="C3216" t="str">
            <v>Each</v>
          </cell>
          <cell r="D3216" t="str">
            <v>PLANTINGS, GELSEMIUM SEMPERVIRENS, CAR. YELLOW JASMINE</v>
          </cell>
          <cell r="E3216" t="str">
            <v>EACH</v>
          </cell>
        </row>
        <row r="3217">
          <cell r="A3217" t="str">
            <v>62630-0800</v>
          </cell>
          <cell r="B3217" t="str">
            <v>Plantings, helianthus debilis, dune sunflower</v>
          </cell>
          <cell r="C3217" t="str">
            <v>Each</v>
          </cell>
          <cell r="D3217" t="str">
            <v>PLANTINGS, HELIANTHUS DEBILIS, DUNE SUNFLOWER</v>
          </cell>
          <cell r="E3217" t="str">
            <v>EACH</v>
          </cell>
        </row>
        <row r="3218">
          <cell r="A3218" t="str">
            <v>62630-0900</v>
          </cell>
          <cell r="B3218" t="str">
            <v>Plantings, ilex cassine, dahoon holly</v>
          </cell>
          <cell r="C3218" t="str">
            <v>Each</v>
          </cell>
          <cell r="D3218" t="str">
            <v>PLANTINGS, ILEX CASSINE, DAHOON HOLLY</v>
          </cell>
          <cell r="E3218" t="str">
            <v>EACH</v>
          </cell>
        </row>
        <row r="3219">
          <cell r="A3219" t="str">
            <v>62630-1000</v>
          </cell>
          <cell r="B3219" t="str">
            <v>Plantings, ilex vomitoria 'nana', dwarf yaupon holly</v>
          </cell>
          <cell r="C3219" t="str">
            <v>Each</v>
          </cell>
          <cell r="D3219" t="str">
            <v>PLANTINGS, ILEX VOMITORIA 'NANA', DWARF YAUPON HOLLY</v>
          </cell>
          <cell r="E3219" t="str">
            <v>EACH</v>
          </cell>
        </row>
        <row r="3220">
          <cell r="A3220" t="str">
            <v>62630-1100</v>
          </cell>
          <cell r="B3220" t="str">
            <v>Plantings, liriope spicata, lily turf,4 liter container, container grown</v>
          </cell>
          <cell r="C3220" t="str">
            <v>Each</v>
          </cell>
          <cell r="D3220" t="str">
            <v>PLANTINGS, LIRIOPE SPICATA, LILY TURF, 1 GALLON CONTAINER, CONTAINER GROWN</v>
          </cell>
          <cell r="E3220" t="str">
            <v>EACH</v>
          </cell>
        </row>
        <row r="3221">
          <cell r="A3221" t="str">
            <v>62630-1200</v>
          </cell>
          <cell r="B3221" t="str">
            <v>Plantings, myrica cerifera, wax myrtle</v>
          </cell>
          <cell r="C3221" t="str">
            <v>Each</v>
          </cell>
          <cell r="D3221" t="str">
            <v>PLANTINGS, MYRICA CERIFERA, WAX MYRTLE</v>
          </cell>
          <cell r="E3221" t="str">
            <v>EACH</v>
          </cell>
        </row>
        <row r="3222">
          <cell r="A3222" t="str">
            <v>62630-1300</v>
          </cell>
          <cell r="B3222" t="str">
            <v>Plantings, nerium oleander 'nana', dwarf oleander</v>
          </cell>
          <cell r="C3222" t="str">
            <v>Each</v>
          </cell>
          <cell r="D3222" t="str">
            <v>PLANTINGS, NERIUM OLEANDER 'NANA', DWARF OLEANDER</v>
          </cell>
          <cell r="E3222" t="str">
            <v>EACH</v>
          </cell>
        </row>
        <row r="3223">
          <cell r="A3223" t="str">
            <v>62630-1400</v>
          </cell>
          <cell r="B3223" t="str">
            <v>Plantings, sabal palmetto, sabal palm</v>
          </cell>
          <cell r="C3223" t="str">
            <v>Each</v>
          </cell>
          <cell r="D3223" t="str">
            <v>PLANTINGS, SABAL PALMETTO, SABAL PALM</v>
          </cell>
          <cell r="E3223" t="str">
            <v>EACH</v>
          </cell>
        </row>
        <row r="3224">
          <cell r="A3224" t="str">
            <v>62630-1500</v>
          </cell>
          <cell r="B3224" t="str">
            <v>Plantings, serenoa repens, saw palmetto</v>
          </cell>
          <cell r="C3224" t="str">
            <v>Each</v>
          </cell>
          <cell r="D3224" t="str">
            <v>PLANTINGS, SERENOA REPENS, SAW PALMETTO</v>
          </cell>
          <cell r="E3224" t="str">
            <v>EACH</v>
          </cell>
        </row>
        <row r="3225">
          <cell r="A3225" t="str">
            <v>62630-1600</v>
          </cell>
          <cell r="B3225" t="str">
            <v>Plantings, uniola paniculata, sea oats</v>
          </cell>
          <cell r="C3225" t="str">
            <v>Each</v>
          </cell>
          <cell r="D3225" t="str">
            <v>PLANTINGS, UNIOLA PANICULATA, SEA OATS</v>
          </cell>
          <cell r="E3225" t="str">
            <v>EACH</v>
          </cell>
        </row>
        <row r="3226">
          <cell r="A3226" t="str">
            <v>62630-1700</v>
          </cell>
          <cell r="B3226" t="str">
            <v>Plantings, wedelia trilobata, wedelia</v>
          </cell>
          <cell r="C3226" t="str">
            <v>Each</v>
          </cell>
          <cell r="D3226" t="str">
            <v>PLANTINGS, WEDELIA TRILOBATA, WEDELIA</v>
          </cell>
          <cell r="E3226" t="str">
            <v>EACH</v>
          </cell>
        </row>
        <row r="3227">
          <cell r="A3227" t="str">
            <v>62630-1800</v>
          </cell>
          <cell r="B3227" t="str">
            <v>Plantings, yucca filimentosa, bear grass</v>
          </cell>
          <cell r="C3227" t="str">
            <v>Each</v>
          </cell>
          <cell r="D3227" t="str">
            <v>PLANTINGS, YUCCA FILIMENTOSA, BEAR GRASS</v>
          </cell>
          <cell r="E3227" t="str">
            <v>EACH</v>
          </cell>
        </row>
        <row r="3228">
          <cell r="A3228" t="str">
            <v>62630-1900</v>
          </cell>
          <cell r="B3228" t="str">
            <v>Plantings, polystichum acrostichoides, christmas fern</v>
          </cell>
          <cell r="C3228" t="str">
            <v>Each</v>
          </cell>
          <cell r="D3228" t="str">
            <v>PLANTINGS, POLYSTICHUM ACROSTICHOIDES, CHRISTMAS FERN</v>
          </cell>
          <cell r="E3228" t="str">
            <v>EACH</v>
          </cell>
        </row>
        <row r="3229">
          <cell r="A3229" t="str">
            <v>62630-2000</v>
          </cell>
          <cell r="B3229" t="str">
            <v>Plantings, callicarpa americana, american beautyberry, 750mm height, 27 liter, container grown</v>
          </cell>
          <cell r="C3229" t="str">
            <v>Each</v>
          </cell>
          <cell r="D3229" t="str">
            <v>PLANTINGS, CALLICARPA AMERICANA, AMERICAN BEAUTYBERRY, 30-INCH HEIGHT, 7 GALLON, CONTAINER GROWN</v>
          </cell>
          <cell r="E3229" t="str">
            <v>EACH</v>
          </cell>
        </row>
        <row r="3230">
          <cell r="A3230" t="str">
            <v>62630-2100</v>
          </cell>
          <cell r="B3230" t="str">
            <v>Plantings, calycanthus floridus, eastern sweetshrub, 700mm height, 27 liter, container grown</v>
          </cell>
          <cell r="C3230" t="str">
            <v>Each</v>
          </cell>
          <cell r="D3230" t="str">
            <v>PLANTINGS, CALYCANTHUS FLORIDUS, EASTERN SWEETSHRUB, 28-INCH HEIGHT, 7 GALLON, CONTAINER GROWN</v>
          </cell>
          <cell r="E3230" t="str">
            <v>EACH</v>
          </cell>
        </row>
        <row r="3231">
          <cell r="A3231" t="str">
            <v>62630-2200</v>
          </cell>
          <cell r="B3231" t="str">
            <v>Plantings, clethra alnifolia, sweetpepperbush, 700mm height, 27 liter, container grown</v>
          </cell>
          <cell r="C3231" t="str">
            <v>Each</v>
          </cell>
          <cell r="D3231" t="str">
            <v>PLANTINGS, CLETHRA ALNIFOLIA, SWEETPEPPERBUSH, 28-INCH HEIGHT, 7 GALLON, CONTAINER GROWN</v>
          </cell>
          <cell r="E3231" t="str">
            <v>EACH</v>
          </cell>
        </row>
        <row r="3232">
          <cell r="A3232" t="str">
            <v>62630-2300</v>
          </cell>
          <cell r="B3232" t="str">
            <v>Plantings, itea virginica, virginia sweetspire, 900mm height, 27 liter, container grown</v>
          </cell>
          <cell r="C3232" t="str">
            <v>Each</v>
          </cell>
          <cell r="D3232" t="str">
            <v>PLANTINGS, ITEA VIRGINICA, VIRGINIA SWEETSPIRE, 36-INCH HEIGHT, 7 GALLON, CONTAINER GROWN</v>
          </cell>
          <cell r="E3232" t="str">
            <v>EACH</v>
          </cell>
        </row>
        <row r="3233">
          <cell r="A3233" t="str">
            <v>62630-2400</v>
          </cell>
          <cell r="B3233" t="str">
            <v>Plantings, leucothoe axillaris, coastal doghobble, 600mm height, 27 liter, container grown</v>
          </cell>
          <cell r="C3233" t="str">
            <v>Each</v>
          </cell>
          <cell r="D3233" t="str">
            <v>PLANTINGS, LEUCOTHOE AXILLARIS, COASTAL DOGHOBBLE, 24-INCH, CONTAINER GROWN</v>
          </cell>
          <cell r="E3233" t="str">
            <v>EACH</v>
          </cell>
        </row>
        <row r="3234">
          <cell r="A3234" t="str">
            <v>62631-0000</v>
          </cell>
          <cell r="B3234" t="str">
            <v>Plantings</v>
          </cell>
          <cell r="C3234" t="str">
            <v>ha</v>
          </cell>
          <cell r="D3234" t="str">
            <v>PLANTINGS</v>
          </cell>
          <cell r="E3234" t="str">
            <v>ACRE</v>
          </cell>
        </row>
        <row r="3235">
          <cell r="A3235" t="str">
            <v>62632-0000</v>
          </cell>
          <cell r="B3235" t="str">
            <v>Plantings</v>
          </cell>
          <cell r="C3235" t="str">
            <v>LPSM</v>
          </cell>
          <cell r="D3235" t="str">
            <v>PLANTINGS</v>
          </cell>
          <cell r="E3235" t="str">
            <v>LPSM</v>
          </cell>
        </row>
        <row r="3236">
          <cell r="A3236" t="str">
            <v>62635-0100</v>
          </cell>
          <cell r="B3236" t="str">
            <v>Cuttings, alder</v>
          </cell>
          <cell r="C3236" t="str">
            <v>Each</v>
          </cell>
          <cell r="D3236" t="str">
            <v>CUTTINGS, ALDER</v>
          </cell>
          <cell r="E3236" t="str">
            <v>EACH</v>
          </cell>
        </row>
        <row r="3237">
          <cell r="A3237" t="str">
            <v>62635-1000</v>
          </cell>
          <cell r="B3237" t="str">
            <v>Cuttings, cottonwood pole</v>
          </cell>
          <cell r="C3237" t="str">
            <v>Each</v>
          </cell>
          <cell r="D3237" t="str">
            <v>CUTTINGS, COTTONWOOD POLE</v>
          </cell>
          <cell r="E3237" t="str">
            <v>EACH</v>
          </cell>
        </row>
        <row r="3238">
          <cell r="A3238" t="str">
            <v>62635-1500</v>
          </cell>
          <cell r="B3238" t="str">
            <v>Cuttings, red osier dogwood</v>
          </cell>
          <cell r="C3238" t="str">
            <v>Each</v>
          </cell>
          <cell r="D3238" t="str">
            <v>CUTTINGS, RED OSIER DOGWOOD</v>
          </cell>
          <cell r="E3238" t="str">
            <v>EACH</v>
          </cell>
        </row>
        <row r="3239">
          <cell r="A3239" t="str">
            <v>62635-2000</v>
          </cell>
          <cell r="B3239" t="str">
            <v>Cuttings, willow staking</v>
          </cell>
          <cell r="C3239" t="str">
            <v>Each</v>
          </cell>
          <cell r="D3239" t="str">
            <v>CUTTINGS, WILLOW STAKING</v>
          </cell>
          <cell r="E3239" t="str">
            <v>EACH</v>
          </cell>
        </row>
        <row r="3240">
          <cell r="A3240" t="str">
            <v>62635-3000</v>
          </cell>
          <cell r="B3240" t="str">
            <v>Cuttings, willow pole</v>
          </cell>
          <cell r="C3240" t="str">
            <v>Each</v>
          </cell>
          <cell r="D3240" t="str">
            <v>CUTTINGS, WILLOW POLE</v>
          </cell>
          <cell r="E3240" t="str">
            <v>EACH</v>
          </cell>
        </row>
        <row r="3241">
          <cell r="A3241" t="str">
            <v>62636-1000</v>
          </cell>
          <cell r="B3241" t="str">
            <v>Bundles, alder</v>
          </cell>
          <cell r="C3241" t="str">
            <v>Each</v>
          </cell>
          <cell r="D3241" t="str">
            <v>BUNDLES, ALDER</v>
          </cell>
          <cell r="E3241" t="str">
            <v>EACH</v>
          </cell>
        </row>
        <row r="3242">
          <cell r="A3242" t="str">
            <v>62636-2000</v>
          </cell>
          <cell r="B3242" t="str">
            <v>Bundles, willow</v>
          </cell>
          <cell r="C3242" t="str">
            <v>Each</v>
          </cell>
          <cell r="D3242" t="str">
            <v>BUNDLES, WILLOW</v>
          </cell>
          <cell r="E3242" t="str">
            <v>EACH</v>
          </cell>
        </row>
        <row r="3243">
          <cell r="A3243" t="str">
            <v>62640-0000</v>
          </cell>
          <cell r="B3243" t="str">
            <v>Tree grate</v>
          </cell>
          <cell r="C3243" t="str">
            <v>Each</v>
          </cell>
          <cell r="D3243" t="str">
            <v>TREE GRATE</v>
          </cell>
          <cell r="E3243" t="str">
            <v>EACH</v>
          </cell>
        </row>
        <row r="3244">
          <cell r="A3244" t="str">
            <v>62641-0000</v>
          </cell>
          <cell r="B3244" t="str">
            <v>Tree well</v>
          </cell>
          <cell r="C3244" t="str">
            <v>Each</v>
          </cell>
          <cell r="D3244" t="str">
            <v>TREE WELL</v>
          </cell>
          <cell r="E3244" t="str">
            <v>EACH</v>
          </cell>
        </row>
        <row r="3245">
          <cell r="A3245" t="str">
            <v>62642-0000</v>
          </cell>
          <cell r="B3245" t="str">
            <v>Root barrier</v>
          </cell>
          <cell r="C3245" t="str">
            <v>m</v>
          </cell>
          <cell r="D3245" t="str">
            <v>ROOT BARRIER</v>
          </cell>
          <cell r="E3245" t="str">
            <v>LNFT</v>
          </cell>
        </row>
        <row r="3246">
          <cell r="A3246" t="str">
            <v>62643-0500</v>
          </cell>
          <cell r="B3246" t="str">
            <v>Landscape edging, metal</v>
          </cell>
          <cell r="C3246" t="str">
            <v>m</v>
          </cell>
          <cell r="D3246" t="str">
            <v>LANDSCAPE EDGING, METAL</v>
          </cell>
          <cell r="E3246" t="str">
            <v>LNFT</v>
          </cell>
        </row>
        <row r="3247">
          <cell r="A3247" t="str">
            <v>62650-1000</v>
          </cell>
          <cell r="B3247" t="str">
            <v>Remove and replant tree and shrub</v>
          </cell>
          <cell r="C3247" t="str">
            <v>Each</v>
          </cell>
          <cell r="D3247" t="str">
            <v>REMOVE AND REPLANT TREE AND SHRUB</v>
          </cell>
          <cell r="E3247" t="str">
            <v>EACH</v>
          </cell>
        </row>
        <row r="3248">
          <cell r="A3248" t="str">
            <v>62701-0000</v>
          </cell>
          <cell r="B3248" t="str">
            <v>Sod</v>
          </cell>
          <cell r="C3248" t="str">
            <v>m2</v>
          </cell>
          <cell r="D3248" t="str">
            <v>SOD</v>
          </cell>
          <cell r="E3248" t="str">
            <v>SQYD</v>
          </cell>
        </row>
        <row r="3249">
          <cell r="A3249" t="str">
            <v>62701-1000</v>
          </cell>
          <cell r="B3249" t="str">
            <v>Sod, solid</v>
          </cell>
          <cell r="C3249" t="str">
            <v>m2</v>
          </cell>
          <cell r="D3249" t="str">
            <v>SOD, SOLID</v>
          </cell>
          <cell r="E3249" t="str">
            <v>SQYD</v>
          </cell>
        </row>
        <row r="3250">
          <cell r="A3250" t="str">
            <v>62701-2000</v>
          </cell>
          <cell r="B3250" t="str">
            <v>Sod, strip</v>
          </cell>
          <cell r="C3250" t="str">
            <v>m2</v>
          </cell>
          <cell r="D3250" t="str">
            <v>SOD, STRIP</v>
          </cell>
          <cell r="E3250" t="str">
            <v>SQYD</v>
          </cell>
        </row>
        <row r="3251">
          <cell r="A3251" t="str">
            <v>62701-3000</v>
          </cell>
          <cell r="B3251" t="str">
            <v>Sod, spot</v>
          </cell>
          <cell r="C3251" t="str">
            <v>m2</v>
          </cell>
          <cell r="D3251" t="str">
            <v>SOD, SPOT</v>
          </cell>
          <cell r="E3251" t="str">
            <v>SQYD</v>
          </cell>
        </row>
        <row r="3252">
          <cell r="A3252" t="str">
            <v>62901-0000</v>
          </cell>
          <cell r="B3252" t="str">
            <v>Rolled erosion control product</v>
          </cell>
          <cell r="C3252" t="str">
            <v>m2</v>
          </cell>
          <cell r="D3252" t="str">
            <v>ROLLED EROSION CONTROL PRODUCT</v>
          </cell>
          <cell r="E3252" t="str">
            <v>SQYD</v>
          </cell>
        </row>
        <row r="3253">
          <cell r="A3253" t="str">
            <v>62901-0100</v>
          </cell>
          <cell r="B3253" t="str">
            <v>Rolled erosion control product, type 1.A</v>
          </cell>
          <cell r="C3253" t="str">
            <v>m2</v>
          </cell>
          <cell r="D3253" t="str">
            <v>ROLLED EROSION CONTROL PRODUCT, TYPE 1.A</v>
          </cell>
          <cell r="E3253" t="str">
            <v>SQYD</v>
          </cell>
        </row>
        <row r="3254">
          <cell r="A3254" t="str">
            <v>62901-0200</v>
          </cell>
          <cell r="B3254" t="str">
            <v>Rolled erosion control product, type 1.B</v>
          </cell>
          <cell r="C3254" t="str">
            <v>m2</v>
          </cell>
          <cell r="D3254" t="str">
            <v>ROLLED EROSION CONTROL PRODUCT, TYPE 1.B</v>
          </cell>
          <cell r="E3254" t="str">
            <v>SQYD</v>
          </cell>
        </row>
        <row r="3255">
          <cell r="A3255" t="str">
            <v>62901-0300</v>
          </cell>
          <cell r="B3255" t="str">
            <v>Rolled erosion control product, type 1.C</v>
          </cell>
          <cell r="C3255" t="str">
            <v>m2</v>
          </cell>
          <cell r="D3255" t="str">
            <v>ROLLED EROSION CONTROL PRODUCT, TYPE 1.C</v>
          </cell>
          <cell r="E3255" t="str">
            <v>SQYD</v>
          </cell>
        </row>
        <row r="3256">
          <cell r="A3256" t="str">
            <v>62901-0400</v>
          </cell>
          <cell r="B3256" t="str">
            <v>Rolled erosion control product, type 1.D</v>
          </cell>
          <cell r="C3256" t="str">
            <v>m2</v>
          </cell>
          <cell r="D3256" t="str">
            <v>ROLLED EROSION CONTROL PRODUCT, TYPE 1.D</v>
          </cell>
          <cell r="E3256" t="str">
            <v>SQYD</v>
          </cell>
        </row>
        <row r="3257">
          <cell r="A3257" t="str">
            <v>62901-0500</v>
          </cell>
          <cell r="B3257" t="str">
            <v>Rolled erosion control product, type 2.A</v>
          </cell>
          <cell r="C3257" t="str">
            <v>m2</v>
          </cell>
          <cell r="D3257" t="str">
            <v>ROLLED EROSION CONTROL PRODUCT, TYPE 2.A</v>
          </cell>
          <cell r="E3257" t="str">
            <v>SQYD</v>
          </cell>
        </row>
        <row r="3258">
          <cell r="A3258" t="str">
            <v>62901-0600</v>
          </cell>
          <cell r="B3258" t="str">
            <v>Rolled erosion control product, type 2.B</v>
          </cell>
          <cell r="C3258" t="str">
            <v>m2</v>
          </cell>
          <cell r="D3258" t="str">
            <v>ROLLED EROSION CONTROL PRODUCT, TYPE 2.B</v>
          </cell>
          <cell r="E3258" t="str">
            <v>SQYD</v>
          </cell>
        </row>
        <row r="3259">
          <cell r="A3259" t="str">
            <v>62901-0700</v>
          </cell>
          <cell r="B3259" t="str">
            <v>Rolled erosion control product, type 2.C</v>
          </cell>
          <cell r="C3259" t="str">
            <v>m2</v>
          </cell>
          <cell r="D3259" t="str">
            <v>ROLLED EROSION CONTROL PRODUCT, TYPE 2.C</v>
          </cell>
          <cell r="E3259" t="str">
            <v>SQYD</v>
          </cell>
        </row>
        <row r="3260">
          <cell r="A3260" t="str">
            <v>62901-0800</v>
          </cell>
          <cell r="B3260" t="str">
            <v>Rolled erosion control product, type 2.D</v>
          </cell>
          <cell r="C3260" t="str">
            <v>m2</v>
          </cell>
          <cell r="D3260" t="str">
            <v>ROLLED EROSION CONTROL PRODUCT, TYPE 2.D</v>
          </cell>
          <cell r="E3260" t="str">
            <v>SQYD</v>
          </cell>
        </row>
        <row r="3261">
          <cell r="A3261" t="str">
            <v>62901-0900</v>
          </cell>
          <cell r="B3261" t="str">
            <v>Rolled erosion control product, type 3.A</v>
          </cell>
          <cell r="C3261" t="str">
            <v>m2</v>
          </cell>
          <cell r="D3261" t="str">
            <v>ROLLED EROSION CONTROL PRODUCT, TYPE 3.A</v>
          </cell>
          <cell r="E3261" t="str">
            <v>SQYD</v>
          </cell>
        </row>
        <row r="3262">
          <cell r="A3262" t="str">
            <v>62901-1000</v>
          </cell>
          <cell r="B3262" t="str">
            <v>Rolled erosion control product, type 3.B</v>
          </cell>
          <cell r="C3262" t="str">
            <v>m2</v>
          </cell>
          <cell r="D3262" t="str">
            <v>ROLLED EROSION CONTROL PRODUCT, TYPE 3.B</v>
          </cell>
          <cell r="E3262" t="str">
            <v>SQYD</v>
          </cell>
        </row>
        <row r="3263">
          <cell r="A3263" t="str">
            <v>62901-1100</v>
          </cell>
          <cell r="B3263" t="str">
            <v>Rolled erosion control product, type 4</v>
          </cell>
          <cell r="C3263" t="str">
            <v>m2</v>
          </cell>
          <cell r="D3263" t="str">
            <v>ROLLED EROSION CONTROL PRODUCT, TYPE 4</v>
          </cell>
          <cell r="E3263" t="str">
            <v>SQYD</v>
          </cell>
        </row>
        <row r="3264">
          <cell r="A3264" t="str">
            <v>62901-1200</v>
          </cell>
          <cell r="B3264" t="str">
            <v>Rolled erosion control product, type 5.A</v>
          </cell>
          <cell r="C3264" t="str">
            <v>m2</v>
          </cell>
          <cell r="D3264" t="str">
            <v>ROLLED EROSION CONTROL PRODUCT, TYPE 5.A</v>
          </cell>
          <cell r="E3264" t="str">
            <v>SQYD</v>
          </cell>
        </row>
        <row r="3265">
          <cell r="A3265" t="str">
            <v>62901-1300</v>
          </cell>
          <cell r="B3265" t="str">
            <v>Rolled erosion control product, type 5.B</v>
          </cell>
          <cell r="C3265" t="str">
            <v>m2</v>
          </cell>
          <cell r="D3265" t="str">
            <v>ROLLED EROSION CONTROL PRODUCT, TYPE 5.B</v>
          </cell>
          <cell r="E3265" t="str">
            <v>SQYD</v>
          </cell>
        </row>
        <row r="3266">
          <cell r="A3266" t="str">
            <v>62901-1400</v>
          </cell>
          <cell r="B3266" t="str">
            <v>Rolled erosion control product, type 5.C</v>
          </cell>
          <cell r="C3266" t="str">
            <v>m2</v>
          </cell>
          <cell r="D3266" t="str">
            <v>ROLLED EROSION CONTROL PRODUCT, TYPE 5.C</v>
          </cell>
          <cell r="E3266" t="str">
            <v>SQYD</v>
          </cell>
        </row>
        <row r="3267">
          <cell r="A3267" t="str">
            <v>62901-1500</v>
          </cell>
          <cell r="B3267" t="str">
            <v>Rolled erosion control product, type 5.D</v>
          </cell>
          <cell r="C3267" t="str">
            <v>m2</v>
          </cell>
          <cell r="D3267" t="str">
            <v>ROLLED EROSION CONTROL PRODUCT, TYPE 5.D</v>
          </cell>
          <cell r="E3267" t="str">
            <v>SQYD</v>
          </cell>
        </row>
        <row r="3268">
          <cell r="A3268" t="str">
            <v>62902-0000</v>
          </cell>
          <cell r="B3268" t="str">
            <v>Rolled erosion control product</v>
          </cell>
          <cell r="C3268" t="str">
            <v>ha</v>
          </cell>
          <cell r="D3268" t="str">
            <v>ROLLED EROSION CONTROL PRODUCT</v>
          </cell>
          <cell r="E3268" t="str">
            <v>ACRE</v>
          </cell>
        </row>
        <row r="3269">
          <cell r="A3269" t="str">
            <v>62902-0100</v>
          </cell>
          <cell r="B3269" t="str">
            <v>Rolled erosion control product, type 1.A</v>
          </cell>
          <cell r="C3269" t="str">
            <v>ha</v>
          </cell>
          <cell r="D3269" t="str">
            <v>ROLLED EROSION CONTROL PRODUCT, TYPE 1.A</v>
          </cell>
          <cell r="E3269" t="str">
            <v>ACRE</v>
          </cell>
        </row>
        <row r="3270">
          <cell r="A3270" t="str">
            <v>62902-0200</v>
          </cell>
          <cell r="B3270" t="str">
            <v>Rolled erosion control product, type 1.B</v>
          </cell>
          <cell r="C3270" t="str">
            <v>ha</v>
          </cell>
          <cell r="D3270" t="str">
            <v>ROLLED EROSION CONTROL PRODUCT, TYPE 1.B</v>
          </cell>
          <cell r="E3270" t="str">
            <v>ACRE</v>
          </cell>
        </row>
        <row r="3271">
          <cell r="A3271" t="str">
            <v>62902-0300</v>
          </cell>
          <cell r="B3271" t="str">
            <v>Rolled erosion control product, type 1.C</v>
          </cell>
          <cell r="C3271" t="str">
            <v>ha</v>
          </cell>
          <cell r="D3271" t="str">
            <v>ROLLED EROSION CONTROL PRODUCT, TYPE 1.C</v>
          </cell>
          <cell r="E3271" t="str">
            <v>ACRE</v>
          </cell>
        </row>
        <row r="3272">
          <cell r="A3272" t="str">
            <v>62902-0400</v>
          </cell>
          <cell r="B3272" t="str">
            <v>Rolled erosion control product, type 1.D</v>
          </cell>
          <cell r="C3272" t="str">
            <v>ha</v>
          </cell>
          <cell r="D3272" t="str">
            <v>ROLLED EROSION CONTROL PRODUCT, TYPE 1.D</v>
          </cell>
          <cell r="E3272" t="str">
            <v>ACRE</v>
          </cell>
        </row>
        <row r="3273">
          <cell r="A3273" t="str">
            <v>62902-0500</v>
          </cell>
          <cell r="B3273" t="str">
            <v>Rolled erosion control product, type 2.A</v>
          </cell>
          <cell r="C3273" t="str">
            <v>ha</v>
          </cell>
          <cell r="D3273" t="str">
            <v>ROLLED EROSION CONTROL PRODUCT, TYPE 2.A</v>
          </cell>
          <cell r="E3273" t="str">
            <v>ACRE</v>
          </cell>
        </row>
        <row r="3274">
          <cell r="A3274" t="str">
            <v>62902-0600</v>
          </cell>
          <cell r="B3274" t="str">
            <v>Rolled erosion control product, type 2.B</v>
          </cell>
          <cell r="C3274" t="str">
            <v>ha</v>
          </cell>
          <cell r="D3274" t="str">
            <v>ROLLED EROSION CONTROL PRODUCT, TYPE 2.B</v>
          </cell>
          <cell r="E3274" t="str">
            <v>ACRE</v>
          </cell>
        </row>
        <row r="3275">
          <cell r="A3275" t="str">
            <v>62902-0700</v>
          </cell>
          <cell r="B3275" t="str">
            <v>Rolled erosion control product, type 2.C</v>
          </cell>
          <cell r="C3275" t="str">
            <v>ha</v>
          </cell>
          <cell r="D3275" t="str">
            <v>ROLLED EROSION CONTROL PRODUCT, TYPE 2.C</v>
          </cell>
          <cell r="E3275" t="str">
            <v>ACRE</v>
          </cell>
        </row>
        <row r="3276">
          <cell r="A3276" t="str">
            <v>62902-0800</v>
          </cell>
          <cell r="B3276" t="str">
            <v>Rolled erosion control product, type 2.D</v>
          </cell>
          <cell r="C3276" t="str">
            <v>ha</v>
          </cell>
          <cell r="D3276" t="str">
            <v>ROLLED EROSION CONTROL PRODUCT, TYPE 2.D</v>
          </cell>
          <cell r="E3276" t="str">
            <v>ACRE</v>
          </cell>
        </row>
        <row r="3277">
          <cell r="A3277" t="str">
            <v>62902-0900</v>
          </cell>
          <cell r="B3277" t="str">
            <v>Rolled erosion control product, type 3.A</v>
          </cell>
          <cell r="C3277" t="str">
            <v>ha</v>
          </cell>
          <cell r="D3277" t="str">
            <v>ROLLED EROSION CONTROL PRODUCT, TYPE 3.A</v>
          </cell>
          <cell r="E3277" t="str">
            <v>ACRE</v>
          </cell>
        </row>
        <row r="3278">
          <cell r="A3278" t="str">
            <v>62902-1000</v>
          </cell>
          <cell r="B3278" t="str">
            <v>Rolled erosion control product, type 3.B</v>
          </cell>
          <cell r="C3278" t="str">
            <v>ha</v>
          </cell>
          <cell r="D3278" t="str">
            <v>ROLLED EROSION CONTROL PRODUCT, TYPE 3.B</v>
          </cell>
          <cell r="E3278" t="str">
            <v>ACRE</v>
          </cell>
        </row>
        <row r="3279">
          <cell r="A3279" t="str">
            <v>62902-1100</v>
          </cell>
          <cell r="B3279" t="str">
            <v>Rolled erosion control product, type 4</v>
          </cell>
          <cell r="C3279" t="str">
            <v>ha</v>
          </cell>
          <cell r="D3279" t="str">
            <v>ROLLED EROSION CONTROL PRODUCT, TYPE 4</v>
          </cell>
          <cell r="E3279" t="str">
            <v>ACRE</v>
          </cell>
        </row>
        <row r="3280">
          <cell r="A3280" t="str">
            <v>62902-1200</v>
          </cell>
          <cell r="B3280" t="str">
            <v>Rolled erosion control product, type 5.A</v>
          </cell>
          <cell r="C3280" t="str">
            <v>ha</v>
          </cell>
          <cell r="D3280" t="str">
            <v>ROLLED EROSION CONTROL PRODUCT, TYPE 5.A</v>
          </cell>
          <cell r="E3280" t="str">
            <v>ACRE</v>
          </cell>
        </row>
        <row r="3281">
          <cell r="A3281" t="str">
            <v>62902-1300</v>
          </cell>
          <cell r="B3281" t="str">
            <v>Rolled erosion control product, type 5.B</v>
          </cell>
          <cell r="C3281" t="str">
            <v>ha</v>
          </cell>
          <cell r="D3281" t="str">
            <v>ROLLED EROSION CONTROL PRODUCT, TYPE 5.B</v>
          </cell>
          <cell r="E3281" t="str">
            <v>ACRE</v>
          </cell>
        </row>
        <row r="3282">
          <cell r="A3282" t="str">
            <v>62902-1400</v>
          </cell>
          <cell r="B3282" t="str">
            <v>Rolled erosion control product, type 5.C</v>
          </cell>
          <cell r="C3282" t="str">
            <v>ha</v>
          </cell>
          <cell r="D3282" t="str">
            <v>ROLLED EROSION CONTROL PRODUCT, TYPE 5.C</v>
          </cell>
          <cell r="E3282" t="str">
            <v>ACRE</v>
          </cell>
        </row>
        <row r="3283">
          <cell r="A3283" t="str">
            <v>62903-0000</v>
          </cell>
          <cell r="B3283" t="str">
            <v>Cellular confinement system</v>
          </cell>
          <cell r="C3283" t="str">
            <v>m2</v>
          </cell>
          <cell r="D3283" t="str">
            <v>CELLULAR CONFINEMENT SYSTEM</v>
          </cell>
          <cell r="E3283" t="str">
            <v>SQYD</v>
          </cell>
        </row>
        <row r="3284">
          <cell r="A3284" t="str">
            <v>62910-1000</v>
          </cell>
          <cell r="B3284" t="str">
            <v>Cellular confinement system backfill, granular</v>
          </cell>
          <cell r="C3284" t="str">
            <v>m3</v>
          </cell>
          <cell r="D3284" t="str">
            <v>CELLULAR CONFINEMENT SYSTEM BACKFILL, GRANULAR</v>
          </cell>
          <cell r="E3284" t="str">
            <v>CUYD</v>
          </cell>
        </row>
        <row r="3285">
          <cell r="A3285" t="str">
            <v>63301-0000</v>
          </cell>
          <cell r="B3285" t="str">
            <v>Sign system</v>
          </cell>
          <cell r="C3285" t="str">
            <v>Each</v>
          </cell>
          <cell r="D3285" t="str">
            <v>SIGN SYSTEM</v>
          </cell>
          <cell r="E3285" t="str">
            <v>EACH</v>
          </cell>
        </row>
        <row r="3286">
          <cell r="A3286" t="str">
            <v>63301-1000</v>
          </cell>
          <cell r="B3286" t="str">
            <v>Sign system, Government furnished sign</v>
          </cell>
          <cell r="C3286" t="str">
            <v>Each</v>
          </cell>
          <cell r="D3286" t="str">
            <v>SIGN SYSTEM, GOVERNMENT FURNISHED SIGN</v>
          </cell>
          <cell r="E3286" t="str">
            <v>EACH</v>
          </cell>
        </row>
        <row r="3287">
          <cell r="A3287" t="str">
            <v>63302-0000</v>
          </cell>
          <cell r="B3287" t="str">
            <v>Sign system</v>
          </cell>
          <cell r="C3287" t="str">
            <v>m2</v>
          </cell>
          <cell r="D3287" t="str">
            <v>SIGN SYSTEM</v>
          </cell>
          <cell r="E3287" t="str">
            <v>SQFT</v>
          </cell>
        </row>
        <row r="3288">
          <cell r="A3288" t="str">
            <v>63302-1000</v>
          </cell>
          <cell r="B3288" t="str">
            <v>Sign system, Government furnished sign</v>
          </cell>
          <cell r="C3288" t="str">
            <v>m2</v>
          </cell>
          <cell r="D3288" t="str">
            <v>SIGN SYSTEM, GOVERNMENT FURNISHED SIGN</v>
          </cell>
          <cell r="E3288" t="str">
            <v>SQFT</v>
          </cell>
        </row>
        <row r="3289">
          <cell r="A3289" t="str">
            <v>63303-0100</v>
          </cell>
          <cell r="B3289" t="str">
            <v>Sign, steel panel, type 3 sheeting</v>
          </cell>
          <cell r="C3289" t="str">
            <v>Each</v>
          </cell>
          <cell r="D3289" t="str">
            <v>SIGN, STEEL PANEL, TYPE 3 SHEETING</v>
          </cell>
          <cell r="E3289" t="str">
            <v>EACH</v>
          </cell>
        </row>
        <row r="3290">
          <cell r="A3290" t="str">
            <v>63303-0300</v>
          </cell>
          <cell r="B3290" t="str">
            <v>Sign, steel panel, type 8 sheeting</v>
          </cell>
          <cell r="C3290" t="str">
            <v>Each</v>
          </cell>
          <cell r="D3290" t="str">
            <v>SIGN, STEEL PANEL, TYPE 8 SHEETING</v>
          </cell>
          <cell r="E3290" t="str">
            <v>EACH</v>
          </cell>
        </row>
        <row r="3291">
          <cell r="A3291" t="str">
            <v>63303-0400</v>
          </cell>
          <cell r="B3291" t="str">
            <v>Sign, steel panel, type 9 sheeting</v>
          </cell>
          <cell r="C3291" t="str">
            <v>Each</v>
          </cell>
          <cell r="D3291" t="str">
            <v>SIGN, STEEL PANEL, TYPE 9 SHEETING</v>
          </cell>
          <cell r="E3291" t="str">
            <v>EACH</v>
          </cell>
        </row>
        <row r="3292">
          <cell r="A3292" t="str">
            <v>63303-0500</v>
          </cell>
          <cell r="B3292" t="str">
            <v>Sign, plywood panel, type 3 sheeting</v>
          </cell>
          <cell r="C3292" t="str">
            <v>Each</v>
          </cell>
          <cell r="D3292" t="str">
            <v>SIGN, PLYWOOD PANEL, TYPE 3 SHEETING</v>
          </cell>
          <cell r="E3292" t="str">
            <v>EACH</v>
          </cell>
        </row>
        <row r="3293">
          <cell r="A3293" t="str">
            <v>63303-0700</v>
          </cell>
          <cell r="B3293" t="str">
            <v>Sign, plywood panel, type 8 sheeting</v>
          </cell>
          <cell r="C3293" t="str">
            <v>Each</v>
          </cell>
          <cell r="D3293" t="str">
            <v>SIGN, PLYWOOD PANEL, TYPE 8 SHEETING</v>
          </cell>
          <cell r="E3293" t="str">
            <v>EACH</v>
          </cell>
        </row>
        <row r="3294">
          <cell r="A3294" t="str">
            <v>63303-0800</v>
          </cell>
          <cell r="B3294" t="str">
            <v>Sign, plywood panel, type 9 sheeting</v>
          </cell>
          <cell r="C3294" t="str">
            <v>Each</v>
          </cell>
          <cell r="D3294" t="str">
            <v>SIGN, PLYWOOD PANEL, TYPE 9 SHEETING</v>
          </cell>
          <cell r="E3294" t="str">
            <v>EACH</v>
          </cell>
        </row>
        <row r="3295">
          <cell r="A3295" t="str">
            <v>63303-0900</v>
          </cell>
          <cell r="B3295" t="str">
            <v>Sign, aluminum panel, type 3 sheeting</v>
          </cell>
          <cell r="C3295" t="str">
            <v>Each</v>
          </cell>
          <cell r="D3295" t="str">
            <v>SIGN, ALUMINUM PANEL, TYPE 3 SHEETING</v>
          </cell>
          <cell r="E3295" t="str">
            <v>EACH</v>
          </cell>
        </row>
        <row r="3296">
          <cell r="A3296" t="str">
            <v>63303-1100</v>
          </cell>
          <cell r="B3296" t="str">
            <v>Sign, aluminum panel, type 8 sheeting</v>
          </cell>
          <cell r="C3296" t="str">
            <v>Each</v>
          </cell>
          <cell r="D3296" t="str">
            <v>SIGN, ALUMINUM PANEL, TYPE 8 SHEETING</v>
          </cell>
          <cell r="E3296" t="str">
            <v>EACH</v>
          </cell>
        </row>
        <row r="3297">
          <cell r="A3297" t="str">
            <v>63303-1200</v>
          </cell>
          <cell r="B3297" t="str">
            <v>Sign, aluminum panel, type 9 sheeting</v>
          </cell>
          <cell r="C3297" t="str">
            <v>Each</v>
          </cell>
          <cell r="D3297" t="str">
            <v>SIGN, ALUMINUM PANEL, TYPE 9 SHEETING</v>
          </cell>
          <cell r="E3297" t="str">
            <v>EACH</v>
          </cell>
        </row>
        <row r="3298">
          <cell r="A3298" t="str">
            <v>63303-1300</v>
          </cell>
          <cell r="B3298" t="str">
            <v>Sign, plastic panel, type 3 sheeting</v>
          </cell>
          <cell r="C3298" t="str">
            <v>Each</v>
          </cell>
          <cell r="D3298" t="str">
            <v>SIGN, PLASTIC PANEL, TYPE 3 SHEETING</v>
          </cell>
          <cell r="E3298" t="str">
            <v>EACH</v>
          </cell>
        </row>
        <row r="3299">
          <cell r="A3299" t="str">
            <v>63303-1500</v>
          </cell>
          <cell r="B3299" t="str">
            <v>Sign, plastic panel, type 8 sheeting</v>
          </cell>
          <cell r="C3299" t="str">
            <v>Each</v>
          </cell>
          <cell r="D3299" t="str">
            <v>SIGN, PLASTIC PANEL, TYPE 8 SHEETING</v>
          </cell>
          <cell r="E3299" t="str">
            <v>EACH</v>
          </cell>
        </row>
        <row r="3300">
          <cell r="A3300" t="str">
            <v>63303-1600</v>
          </cell>
          <cell r="B3300" t="str">
            <v>Sign, plastic panel, type 9 sheeting</v>
          </cell>
          <cell r="C3300" t="str">
            <v>Each</v>
          </cell>
          <cell r="D3300" t="str">
            <v>SIGN, PLASTIC PANEL, TYPE 9 SHEETING</v>
          </cell>
          <cell r="E3300" t="str">
            <v>EACH</v>
          </cell>
        </row>
        <row r="3301">
          <cell r="A3301" t="str">
            <v>63304-0100</v>
          </cell>
          <cell r="B3301" t="str">
            <v>Signs, steel panels, type 3 sheeting</v>
          </cell>
          <cell r="C3301" t="str">
            <v>m2</v>
          </cell>
          <cell r="D3301" t="str">
            <v>SIGNS, STEEL PANELS, TYPE 3 SHEETING</v>
          </cell>
          <cell r="E3301" t="str">
            <v>SQFT</v>
          </cell>
        </row>
        <row r="3302">
          <cell r="A3302" t="str">
            <v>63304-0300</v>
          </cell>
          <cell r="B3302" t="str">
            <v>Signs, steel panels, type 8 sheeting</v>
          </cell>
          <cell r="C3302" t="str">
            <v>m2</v>
          </cell>
          <cell r="D3302" t="str">
            <v>SIGNS, STEEL PANELS, TYPE 8 SHEETING</v>
          </cell>
          <cell r="E3302" t="str">
            <v>SQFT</v>
          </cell>
        </row>
        <row r="3303">
          <cell r="A3303" t="str">
            <v>63304-0400</v>
          </cell>
          <cell r="B3303" t="str">
            <v>Signs, steel panels, type 9 sheeting</v>
          </cell>
          <cell r="C3303" t="str">
            <v>m2</v>
          </cell>
          <cell r="D3303" t="str">
            <v>SIGNS, STEEL PANELS, TYPE 9 SHEETING</v>
          </cell>
          <cell r="E3303" t="str">
            <v>SQFT</v>
          </cell>
        </row>
        <row r="3304">
          <cell r="A3304" t="str">
            <v>63304-0500</v>
          </cell>
          <cell r="B3304" t="str">
            <v>Signs, plywood panels, type 3 sheeting</v>
          </cell>
          <cell r="C3304" t="str">
            <v>m2</v>
          </cell>
          <cell r="D3304" t="str">
            <v>SIGNS, PLYWOOD PANELS, TYPE 3 SHEETING</v>
          </cell>
          <cell r="E3304" t="str">
            <v>SQFT</v>
          </cell>
        </row>
        <row r="3305">
          <cell r="A3305" t="str">
            <v>63304-0700</v>
          </cell>
          <cell r="B3305" t="str">
            <v>Signs, plywood panels, type 8 sheeting</v>
          </cell>
          <cell r="C3305" t="str">
            <v>m2</v>
          </cell>
          <cell r="D3305" t="str">
            <v>SIGNS, PLYWOOD PANELS, TYPE 8 SHEETING</v>
          </cell>
          <cell r="E3305" t="str">
            <v>SQFT</v>
          </cell>
        </row>
        <row r="3306">
          <cell r="A3306" t="str">
            <v>63304-0800</v>
          </cell>
          <cell r="B3306" t="str">
            <v>Signs, plywood panels, type 9 sheeting</v>
          </cell>
          <cell r="C3306" t="str">
            <v>m2</v>
          </cell>
          <cell r="D3306" t="str">
            <v>SIGNS, PLYWOOD PANELS, TYPE 9 SHEETING</v>
          </cell>
          <cell r="E3306" t="str">
            <v>SQFT</v>
          </cell>
        </row>
        <row r="3307">
          <cell r="A3307" t="str">
            <v>63304-0900</v>
          </cell>
          <cell r="B3307" t="str">
            <v>Signs, aluminum panels, type 3 sheeting</v>
          </cell>
          <cell r="C3307" t="str">
            <v>m2</v>
          </cell>
          <cell r="D3307" t="str">
            <v>SIGNS, ALUMINUM PANELS, TYPE 3 SHEETING</v>
          </cell>
          <cell r="E3307" t="str">
            <v>SQFT</v>
          </cell>
        </row>
        <row r="3308">
          <cell r="A3308" t="str">
            <v>63304-1100</v>
          </cell>
          <cell r="B3308" t="str">
            <v>Signs, aluminum panels, type 8 sheeting</v>
          </cell>
          <cell r="C3308" t="str">
            <v>m2</v>
          </cell>
          <cell r="D3308" t="str">
            <v>SIGNS, ALUMINUM PANELS, TYPE 8 SHEETING</v>
          </cell>
          <cell r="E3308" t="str">
            <v>SQFT</v>
          </cell>
        </row>
        <row r="3309">
          <cell r="A3309" t="str">
            <v>63304-1200</v>
          </cell>
          <cell r="B3309" t="str">
            <v>Signs, aluminum panels, type 9 sheeting</v>
          </cell>
          <cell r="C3309" t="str">
            <v>m2</v>
          </cell>
          <cell r="D3309" t="str">
            <v>SIGNS, ALUMINUM PANELS, TYPE 9 SHEETING</v>
          </cell>
          <cell r="E3309" t="str">
            <v>SQFT</v>
          </cell>
        </row>
        <row r="3310">
          <cell r="A3310" t="str">
            <v>63304-1300</v>
          </cell>
          <cell r="B3310" t="str">
            <v>Signs, plastic panels, type 3 sheeting</v>
          </cell>
          <cell r="C3310" t="str">
            <v>m2</v>
          </cell>
          <cell r="D3310" t="str">
            <v>SIGNS, PLASTIC PANELS, TYPE 3 SHEETING</v>
          </cell>
          <cell r="E3310" t="str">
            <v>SQFT</v>
          </cell>
        </row>
        <row r="3311">
          <cell r="A3311" t="str">
            <v>63304-1500</v>
          </cell>
          <cell r="B3311" t="str">
            <v>Signs, plastic panels, type 8 sheeting</v>
          </cell>
          <cell r="C3311" t="str">
            <v>m2</v>
          </cell>
          <cell r="D3311" t="str">
            <v>SIGNS, PLASTIC PANELS, TYPE 8 SHEETING</v>
          </cell>
          <cell r="E3311" t="str">
            <v>SQFT</v>
          </cell>
        </row>
        <row r="3312">
          <cell r="A3312" t="str">
            <v>63304-1600</v>
          </cell>
          <cell r="B3312" t="str">
            <v>Signs, plastic panels, type 9 sheeting</v>
          </cell>
          <cell r="C3312" t="str">
            <v>m2</v>
          </cell>
          <cell r="D3312" t="str">
            <v>SIGNS, PLASTIC PANELS, TYPE 9 SHEETING</v>
          </cell>
          <cell r="E3312" t="str">
            <v>SQFT</v>
          </cell>
        </row>
        <row r="3313">
          <cell r="A3313" t="str">
            <v>63305-0100</v>
          </cell>
          <cell r="B3313" t="str">
            <v>Posts, steel, U-channel</v>
          </cell>
          <cell r="C3313" t="str">
            <v>m</v>
          </cell>
          <cell r="D3313" t="str">
            <v>POSTS, STEEL, U-CHANNEL</v>
          </cell>
          <cell r="E3313" t="str">
            <v>LNFT</v>
          </cell>
        </row>
        <row r="3314">
          <cell r="A3314" t="str">
            <v>63305-0200</v>
          </cell>
          <cell r="B3314" t="str">
            <v>Posts, steel, 50mm diameter</v>
          </cell>
          <cell r="C3314" t="str">
            <v>m</v>
          </cell>
          <cell r="D3314" t="str">
            <v>POSTS, STEEL, 2-INCH DIAMETER</v>
          </cell>
          <cell r="E3314" t="str">
            <v>LNFT</v>
          </cell>
        </row>
        <row r="3315">
          <cell r="A3315" t="str">
            <v>63305-0300</v>
          </cell>
          <cell r="B3315" t="str">
            <v>Posts, steel, 100mm diameter</v>
          </cell>
          <cell r="C3315" t="str">
            <v>m</v>
          </cell>
          <cell r="D3315" t="str">
            <v>POSTS, STEEL, 4-INCH DIAMETER</v>
          </cell>
          <cell r="E3315" t="str">
            <v>LNFT</v>
          </cell>
        </row>
        <row r="3316">
          <cell r="A3316" t="str">
            <v>63305-0400</v>
          </cell>
          <cell r="B3316" t="str">
            <v>Posts, steel, 50mm x 50mm</v>
          </cell>
          <cell r="C3316" t="str">
            <v>m</v>
          </cell>
          <cell r="D3316" t="str">
            <v>POSTS, STEEL, 2-INCH X 2-INCH</v>
          </cell>
          <cell r="E3316" t="str">
            <v>LNFT</v>
          </cell>
        </row>
        <row r="3317">
          <cell r="A3317" t="str">
            <v>63305-0500</v>
          </cell>
          <cell r="B3317" t="str">
            <v>Posts, steel, 75mm x 100mm</v>
          </cell>
          <cell r="C3317" t="str">
            <v>m</v>
          </cell>
          <cell r="D3317" t="str">
            <v>POSTS, STEEL, 3-INCH X 4-INCH</v>
          </cell>
          <cell r="E3317" t="str">
            <v>LNFT</v>
          </cell>
        </row>
        <row r="3318">
          <cell r="A3318" t="str">
            <v>63305-0600</v>
          </cell>
          <cell r="B3318" t="str">
            <v>Posts, steel, 100mm x 150mm</v>
          </cell>
          <cell r="C3318" t="str">
            <v>m</v>
          </cell>
          <cell r="D3318" t="str">
            <v>POSTS, STEEL, 4-INCH X 6-INCH</v>
          </cell>
          <cell r="E3318" t="str">
            <v>LNFT</v>
          </cell>
        </row>
        <row r="3319">
          <cell r="A3319" t="str">
            <v>63305-0700</v>
          </cell>
          <cell r="B3319" t="str">
            <v>Posts, steel, pipe</v>
          </cell>
          <cell r="C3319" t="str">
            <v>m</v>
          </cell>
          <cell r="D3319" t="str">
            <v>POSTS, STEEL, PIPE</v>
          </cell>
          <cell r="E3319" t="str">
            <v>LNFT</v>
          </cell>
        </row>
        <row r="3320">
          <cell r="A3320" t="str">
            <v>63305-0800</v>
          </cell>
          <cell r="B3320" t="str">
            <v>Posts, steel, w150 x 14</v>
          </cell>
          <cell r="C3320" t="str">
            <v>m</v>
          </cell>
          <cell r="D3320" t="str">
            <v>POSTS, STEEL, W6 X 9</v>
          </cell>
          <cell r="E3320" t="str">
            <v>LNFT</v>
          </cell>
        </row>
        <row r="3321">
          <cell r="A3321" t="str">
            <v>63305-0900</v>
          </cell>
          <cell r="B3321" t="str">
            <v>Posts, steel, w150 x 18</v>
          </cell>
          <cell r="C3321" t="str">
            <v>m</v>
          </cell>
          <cell r="D3321" t="str">
            <v>POSTS, STEEL, W6 X 12</v>
          </cell>
          <cell r="E3321" t="str">
            <v>LNFT</v>
          </cell>
        </row>
        <row r="3322">
          <cell r="A3322" t="str">
            <v>63305-1000</v>
          </cell>
          <cell r="B3322" t="str">
            <v>Posts, steel, w150 x 22</v>
          </cell>
          <cell r="C3322" t="str">
            <v>m</v>
          </cell>
          <cell r="D3322" t="str">
            <v>POSTS, STEEL, W6 X 15</v>
          </cell>
          <cell r="E3322" t="str">
            <v>LNFT</v>
          </cell>
        </row>
        <row r="3323">
          <cell r="A3323" t="str">
            <v>63305-1100</v>
          </cell>
          <cell r="B3323" t="str">
            <v>Posts, steel, w200 x 27</v>
          </cell>
          <cell r="C3323" t="str">
            <v>m</v>
          </cell>
          <cell r="D3323" t="str">
            <v>POSTS, STEEL, W8 X 18</v>
          </cell>
          <cell r="E3323" t="str">
            <v>LNFT</v>
          </cell>
        </row>
        <row r="3324">
          <cell r="A3324" t="str">
            <v>63305-1200</v>
          </cell>
          <cell r="B3324" t="str">
            <v>Posts, steel, w200 x 31</v>
          </cell>
          <cell r="C3324" t="str">
            <v>m</v>
          </cell>
          <cell r="D3324" t="str">
            <v>POSTS, STEEL, W8 X 21</v>
          </cell>
          <cell r="E3324" t="str">
            <v>LNFT</v>
          </cell>
        </row>
        <row r="3325">
          <cell r="A3325" t="str">
            <v>63305-1300</v>
          </cell>
          <cell r="B3325" t="str">
            <v>Posts, steel, w250 x 33</v>
          </cell>
          <cell r="C3325" t="str">
            <v>m</v>
          </cell>
          <cell r="D3325" t="str">
            <v>POSTS, STEEL, W10 X 22</v>
          </cell>
          <cell r="E3325" t="str">
            <v>LNFT</v>
          </cell>
        </row>
        <row r="3326">
          <cell r="A3326" t="str">
            <v>63305-1400</v>
          </cell>
          <cell r="B3326" t="str">
            <v>Posts, steel, w250 x 39</v>
          </cell>
          <cell r="C3326" t="str">
            <v>m</v>
          </cell>
          <cell r="D3326" t="str">
            <v>POSTS, STEEL, W10 X 26</v>
          </cell>
          <cell r="E3326" t="str">
            <v>LNFT</v>
          </cell>
        </row>
        <row r="3327">
          <cell r="A3327" t="str">
            <v>63305-1500</v>
          </cell>
          <cell r="B3327" t="str">
            <v>Posts, steel, w310 x 24</v>
          </cell>
          <cell r="C3327" t="str">
            <v>m</v>
          </cell>
          <cell r="D3327" t="str">
            <v>POSTS, STEEL, W12 X 16</v>
          </cell>
          <cell r="E3327" t="str">
            <v>LNFT</v>
          </cell>
        </row>
        <row r="3328">
          <cell r="A3328" t="str">
            <v>63305-1600</v>
          </cell>
          <cell r="B3328" t="str">
            <v>Posts, steel, w310 x 28</v>
          </cell>
          <cell r="C3328" t="str">
            <v>m</v>
          </cell>
          <cell r="D3328" t="str">
            <v>POSTS, STEEL, W12 X 19</v>
          </cell>
          <cell r="E3328" t="str">
            <v>LNFT</v>
          </cell>
        </row>
        <row r="3329">
          <cell r="A3329" t="str">
            <v>63305-1650</v>
          </cell>
          <cell r="B3329" t="str">
            <v>Posts, wood, 50mm x 50mm</v>
          </cell>
          <cell r="C3329" t="str">
            <v>m</v>
          </cell>
          <cell r="D3329" t="str">
            <v>POSTS, WOOD, 2-INCH X 2-INCH</v>
          </cell>
          <cell r="E3329" t="str">
            <v>LNFT</v>
          </cell>
        </row>
        <row r="3330">
          <cell r="A3330" t="str">
            <v>63305-1700</v>
          </cell>
          <cell r="B3330" t="str">
            <v>Posts, wood, 100mm x 100mm</v>
          </cell>
          <cell r="C3330" t="str">
            <v>m</v>
          </cell>
          <cell r="D3330" t="str">
            <v>POSTS, WOOD, 4-INCH X 4-INCH</v>
          </cell>
          <cell r="E3330" t="str">
            <v>LNFT</v>
          </cell>
        </row>
        <row r="3331">
          <cell r="A3331" t="str">
            <v>63305-1800</v>
          </cell>
          <cell r="B3331" t="str">
            <v>Posts, wood, 100mm x 150mm</v>
          </cell>
          <cell r="C3331" t="str">
            <v>m</v>
          </cell>
          <cell r="D3331" t="str">
            <v>POSTS, WOOD, 4-INCH X 6-INCH</v>
          </cell>
          <cell r="E3331" t="str">
            <v>LNFT</v>
          </cell>
        </row>
        <row r="3332">
          <cell r="A3332" t="str">
            <v>63305-1900</v>
          </cell>
          <cell r="B3332" t="str">
            <v>Posts, wood, 150mm x 150mm</v>
          </cell>
          <cell r="C3332" t="str">
            <v>m</v>
          </cell>
          <cell r="D3332" t="str">
            <v>POSTS, WOOD, 6-INCH X 6-INCH</v>
          </cell>
          <cell r="E3332" t="str">
            <v>LNFT</v>
          </cell>
        </row>
        <row r="3333">
          <cell r="A3333" t="str">
            <v>63305-2000</v>
          </cell>
          <cell r="B3333" t="str">
            <v>Posts, wood, 200mm x 150mm</v>
          </cell>
          <cell r="C3333" t="str">
            <v>m</v>
          </cell>
          <cell r="D3333" t="str">
            <v>POSTS, WOOD, 8-INCH X 6-INCH</v>
          </cell>
          <cell r="E3333" t="str">
            <v>LNFT</v>
          </cell>
        </row>
        <row r="3334">
          <cell r="A3334" t="str">
            <v>63306-0100</v>
          </cell>
          <cell r="B3334" t="str">
            <v>Post, steel, U-channel</v>
          </cell>
          <cell r="C3334" t="str">
            <v>Each</v>
          </cell>
          <cell r="D3334" t="str">
            <v>POST, STEEL, U-CHANNEL</v>
          </cell>
          <cell r="E3334" t="str">
            <v>EACH</v>
          </cell>
        </row>
        <row r="3335">
          <cell r="A3335" t="str">
            <v>63306-0200</v>
          </cell>
          <cell r="B3335" t="str">
            <v>Post, steel, 50mm diameter</v>
          </cell>
          <cell r="C3335" t="str">
            <v>Each</v>
          </cell>
          <cell r="D3335" t="str">
            <v>POST, STEEL, 2-INCH DIAMETER</v>
          </cell>
          <cell r="E3335" t="str">
            <v>EACH</v>
          </cell>
        </row>
        <row r="3336">
          <cell r="A3336" t="str">
            <v>63306-0300</v>
          </cell>
          <cell r="B3336" t="str">
            <v>Post, steel, 100mm diameter</v>
          </cell>
          <cell r="C3336" t="str">
            <v>Each</v>
          </cell>
          <cell r="D3336" t="str">
            <v>POST, STEEL, 4-INCH DIAMETER</v>
          </cell>
          <cell r="E3336" t="str">
            <v>EACH</v>
          </cell>
        </row>
        <row r="3337">
          <cell r="A3337" t="str">
            <v>63306-0400</v>
          </cell>
          <cell r="B3337" t="str">
            <v>Post, steel, 50mm x 50mm</v>
          </cell>
          <cell r="C3337" t="str">
            <v>Each</v>
          </cell>
          <cell r="D3337" t="str">
            <v>POST, STEEL, 2-INCH X 2-INCH</v>
          </cell>
          <cell r="E3337" t="str">
            <v>EACH</v>
          </cell>
        </row>
        <row r="3338">
          <cell r="A3338" t="str">
            <v>63306-0450</v>
          </cell>
          <cell r="B3338" t="str">
            <v>Post, steel, 75mm x 75mm</v>
          </cell>
          <cell r="C3338" t="str">
            <v>Each</v>
          </cell>
          <cell r="D3338" t="str">
            <v>POST, STEEL, 3-INCH X 3-INCH</v>
          </cell>
          <cell r="E3338" t="str">
            <v>EACH</v>
          </cell>
        </row>
        <row r="3339">
          <cell r="A3339" t="str">
            <v>63306-0500</v>
          </cell>
          <cell r="B3339" t="str">
            <v>Post, steel, 75mm x 100mm</v>
          </cell>
          <cell r="C3339" t="str">
            <v>Each</v>
          </cell>
          <cell r="D3339" t="str">
            <v>POST, STEEL, 3-INCH X 4-INCH</v>
          </cell>
          <cell r="E3339" t="str">
            <v>EACH</v>
          </cell>
        </row>
        <row r="3340">
          <cell r="A3340" t="str">
            <v>63306-0600</v>
          </cell>
          <cell r="B3340" t="str">
            <v>Post, steel, 100mm x 150mm</v>
          </cell>
          <cell r="C3340" t="str">
            <v>Each</v>
          </cell>
          <cell r="D3340" t="str">
            <v>POST, STEEL, 4-INCH X 6-INCH</v>
          </cell>
          <cell r="E3340" t="str">
            <v>EACH</v>
          </cell>
        </row>
        <row r="3341">
          <cell r="A3341" t="str">
            <v>63306-0700</v>
          </cell>
          <cell r="B3341" t="str">
            <v>Post, steel, pipe</v>
          </cell>
          <cell r="C3341" t="str">
            <v>Each</v>
          </cell>
          <cell r="D3341" t="str">
            <v>POST, STEEL, PIPE</v>
          </cell>
          <cell r="E3341" t="str">
            <v>EACH</v>
          </cell>
        </row>
        <row r="3342">
          <cell r="A3342" t="str">
            <v>63306-0800</v>
          </cell>
          <cell r="B3342" t="str">
            <v>Post, steel, w150 x 14</v>
          </cell>
          <cell r="C3342" t="str">
            <v>Each</v>
          </cell>
          <cell r="D3342" t="str">
            <v>POST, STEEL, W6 X 9</v>
          </cell>
          <cell r="E3342" t="str">
            <v>EACH</v>
          </cell>
        </row>
        <row r="3343">
          <cell r="A3343" t="str">
            <v>63306-0900</v>
          </cell>
          <cell r="B3343" t="str">
            <v>Post, steel, w150 x 18</v>
          </cell>
          <cell r="C3343" t="str">
            <v>Each</v>
          </cell>
          <cell r="D3343" t="str">
            <v>POST, STEEL, W6 X 12</v>
          </cell>
          <cell r="E3343" t="str">
            <v>EACH</v>
          </cell>
        </row>
        <row r="3344">
          <cell r="A3344" t="str">
            <v>63306-1000</v>
          </cell>
          <cell r="B3344" t="str">
            <v>Post, steel, w150 x 22</v>
          </cell>
          <cell r="C3344" t="str">
            <v>Each</v>
          </cell>
          <cell r="D3344" t="str">
            <v>POST, STEEL, W6 X 15</v>
          </cell>
          <cell r="E3344" t="str">
            <v>EACH</v>
          </cell>
        </row>
        <row r="3345">
          <cell r="A3345" t="str">
            <v>63306-1100</v>
          </cell>
          <cell r="B3345" t="str">
            <v>Post, steel, w200 x 27</v>
          </cell>
          <cell r="C3345" t="str">
            <v>Each</v>
          </cell>
          <cell r="D3345" t="str">
            <v>POST, STEEL, W8 X 18</v>
          </cell>
          <cell r="E3345" t="str">
            <v>EACH</v>
          </cell>
        </row>
        <row r="3346">
          <cell r="A3346" t="str">
            <v>63306-1200</v>
          </cell>
          <cell r="B3346" t="str">
            <v>Post, steel, w200 x 31</v>
          </cell>
          <cell r="C3346" t="str">
            <v>Each</v>
          </cell>
          <cell r="D3346" t="str">
            <v>POST, STEEL, W8 X 21</v>
          </cell>
          <cell r="E3346" t="str">
            <v>EACH</v>
          </cell>
        </row>
        <row r="3347">
          <cell r="A3347" t="str">
            <v>63306-1300</v>
          </cell>
          <cell r="B3347" t="str">
            <v>Post, steel, w250 x 33</v>
          </cell>
          <cell r="C3347" t="str">
            <v>Each</v>
          </cell>
          <cell r="D3347" t="str">
            <v>POST, STEEL, W10 X 22</v>
          </cell>
          <cell r="E3347" t="str">
            <v>EACH</v>
          </cell>
        </row>
        <row r="3348">
          <cell r="A3348" t="str">
            <v>63306-1400</v>
          </cell>
          <cell r="B3348" t="str">
            <v>Post, steel, w250 x 39</v>
          </cell>
          <cell r="C3348" t="str">
            <v>Each</v>
          </cell>
          <cell r="D3348" t="str">
            <v>POST, STEEL, W10 X 26</v>
          </cell>
          <cell r="E3348" t="str">
            <v>EACH</v>
          </cell>
        </row>
        <row r="3349">
          <cell r="A3349" t="str">
            <v>63306-1500</v>
          </cell>
          <cell r="B3349" t="str">
            <v>Post, steel, w310 x 24</v>
          </cell>
          <cell r="C3349" t="str">
            <v>Each</v>
          </cell>
          <cell r="D3349" t="str">
            <v>POST, STEEL, W12 X 16</v>
          </cell>
          <cell r="E3349" t="str">
            <v>EACH</v>
          </cell>
        </row>
        <row r="3350">
          <cell r="A3350" t="str">
            <v>63306-1600</v>
          </cell>
          <cell r="B3350" t="str">
            <v>Post, steel, w310 x 28</v>
          </cell>
          <cell r="C3350" t="str">
            <v>Each</v>
          </cell>
          <cell r="D3350" t="str">
            <v>POST, STEEL, W12 X 19</v>
          </cell>
          <cell r="E3350" t="str">
            <v>EACH</v>
          </cell>
        </row>
        <row r="3351">
          <cell r="A3351" t="str">
            <v>63306-1700</v>
          </cell>
          <cell r="B3351" t="str">
            <v>Post, wood, 100mm x 100mm</v>
          </cell>
          <cell r="C3351" t="str">
            <v>Each</v>
          </cell>
          <cell r="D3351" t="str">
            <v>POST, WOOD, 4-INCH X 4-INCH</v>
          </cell>
          <cell r="E3351" t="str">
            <v>EACH</v>
          </cell>
        </row>
        <row r="3352">
          <cell r="A3352" t="str">
            <v>63306-1800</v>
          </cell>
          <cell r="B3352" t="str">
            <v>Post, wood, 100mm x 150mm</v>
          </cell>
          <cell r="C3352" t="str">
            <v>Each</v>
          </cell>
          <cell r="D3352" t="str">
            <v>POST, WOOD, 4-INCH X 6-INCH</v>
          </cell>
          <cell r="E3352" t="str">
            <v>EACH</v>
          </cell>
        </row>
        <row r="3353">
          <cell r="A3353" t="str">
            <v>63306-1900</v>
          </cell>
          <cell r="B3353" t="str">
            <v>Post, wood, 150mm x 150mm</v>
          </cell>
          <cell r="C3353" t="str">
            <v>Each</v>
          </cell>
          <cell r="D3353" t="str">
            <v>POST, WOOD, 6-INCH X 6-INCH</v>
          </cell>
          <cell r="E3353" t="str">
            <v>EACH</v>
          </cell>
        </row>
        <row r="3354">
          <cell r="A3354" t="str">
            <v>63306-2000</v>
          </cell>
          <cell r="B3354" t="str">
            <v>Post, wood, 200mm x 150mm</v>
          </cell>
          <cell r="C3354" t="str">
            <v>Each</v>
          </cell>
          <cell r="D3354" t="str">
            <v>POST, WOOD, 8-INCH X 6-INCH</v>
          </cell>
          <cell r="E3354" t="str">
            <v>EACH</v>
          </cell>
        </row>
        <row r="3355">
          <cell r="A3355" t="str">
            <v>63306-2100</v>
          </cell>
          <cell r="B3355" t="str">
            <v>Post, wood, 200mm diameter</v>
          </cell>
          <cell r="C3355" t="str">
            <v>Each</v>
          </cell>
          <cell r="D3355" t="str">
            <v>POST, WOOD, 8-INCH DIAMETER</v>
          </cell>
          <cell r="E3355" t="str">
            <v>EACH</v>
          </cell>
        </row>
        <row r="3356">
          <cell r="A3356" t="str">
            <v>63307-0000</v>
          </cell>
          <cell r="B3356" t="str">
            <v>Sign structure, overhead</v>
          </cell>
          <cell r="C3356" t="str">
            <v>Each</v>
          </cell>
          <cell r="D3356" t="str">
            <v>SIGN STRUCTURE, OVERHEAD</v>
          </cell>
          <cell r="E3356" t="str">
            <v>EACH</v>
          </cell>
        </row>
        <row r="3357">
          <cell r="A3357" t="str">
            <v>63308-0000</v>
          </cell>
          <cell r="B3357" t="str">
            <v>Object marker</v>
          </cell>
          <cell r="C3357" t="str">
            <v>Each</v>
          </cell>
          <cell r="D3357" t="str">
            <v>OBJECT MARKER</v>
          </cell>
          <cell r="E3357" t="str">
            <v>EACH</v>
          </cell>
        </row>
        <row r="3358">
          <cell r="A3358" t="str">
            <v>63308-1000</v>
          </cell>
          <cell r="B3358" t="str">
            <v>Object marker, type 1</v>
          </cell>
          <cell r="C3358" t="str">
            <v>Each</v>
          </cell>
          <cell r="D3358" t="str">
            <v>OBJECT MARKER, TYPE 1</v>
          </cell>
          <cell r="E3358" t="str">
            <v>EACH</v>
          </cell>
        </row>
        <row r="3359">
          <cell r="A3359" t="str">
            <v>63308-2000</v>
          </cell>
          <cell r="B3359" t="str">
            <v>Object marker, type 2</v>
          </cell>
          <cell r="C3359" t="str">
            <v>Each</v>
          </cell>
          <cell r="D3359" t="str">
            <v>OBJECT MARKER, TYPE 2</v>
          </cell>
          <cell r="E3359" t="str">
            <v>EACH</v>
          </cell>
        </row>
        <row r="3360">
          <cell r="A3360" t="str">
            <v>63308-3000</v>
          </cell>
          <cell r="B3360" t="str">
            <v>Object marker, type 3</v>
          </cell>
          <cell r="C3360" t="str">
            <v>Each</v>
          </cell>
          <cell r="D3360" t="str">
            <v>OBJECT MARKER, TYPE 3</v>
          </cell>
          <cell r="E3360" t="str">
            <v>EACH</v>
          </cell>
        </row>
        <row r="3361">
          <cell r="A3361" t="str">
            <v>63308-3400</v>
          </cell>
          <cell r="B3361" t="str">
            <v>Object marker, type 4</v>
          </cell>
          <cell r="C3361" t="str">
            <v>Each</v>
          </cell>
          <cell r="D3361" t="str">
            <v>OBJECT MARKER, TYPE 4</v>
          </cell>
          <cell r="E3361" t="str">
            <v>EACH</v>
          </cell>
        </row>
        <row r="3362">
          <cell r="A3362" t="str">
            <v>63308-4000</v>
          </cell>
          <cell r="B3362" t="str">
            <v>Object marker, type CALTRANS type L</v>
          </cell>
          <cell r="C3362" t="str">
            <v>Each</v>
          </cell>
          <cell r="D3362" t="str">
            <v>OBJECT MARKER, TYPE CALTRANS TYPE L</v>
          </cell>
          <cell r="E3362" t="str">
            <v>EACH</v>
          </cell>
        </row>
        <row r="3363">
          <cell r="A3363" t="str">
            <v>63308-5000</v>
          </cell>
          <cell r="B3363" t="str">
            <v>Object marker, type CALTRANS type P</v>
          </cell>
          <cell r="C3363" t="str">
            <v>Each</v>
          </cell>
          <cell r="D3363" t="str">
            <v>OBJECT MARKER, TYPE CALTRANS TYPE P</v>
          </cell>
          <cell r="E3363" t="str">
            <v>EACH</v>
          </cell>
        </row>
        <row r="3364">
          <cell r="A3364" t="str">
            <v>63309-0000</v>
          </cell>
          <cell r="B3364" t="str">
            <v>Delineator</v>
          </cell>
          <cell r="C3364" t="str">
            <v>Each</v>
          </cell>
          <cell r="D3364" t="str">
            <v>DELINEATOR</v>
          </cell>
          <cell r="E3364" t="str">
            <v>EACH</v>
          </cell>
        </row>
        <row r="3365">
          <cell r="A3365" t="str">
            <v>63309-0100</v>
          </cell>
          <cell r="B3365" t="str">
            <v>Delineator, type 1</v>
          </cell>
          <cell r="C3365" t="str">
            <v>Each</v>
          </cell>
          <cell r="D3365" t="str">
            <v>DELINEATOR, TYPE 1</v>
          </cell>
          <cell r="E3365" t="str">
            <v>EACH</v>
          </cell>
        </row>
        <row r="3366">
          <cell r="A3366" t="str">
            <v>63309-0200</v>
          </cell>
          <cell r="B3366" t="str">
            <v>Delineator, type 2</v>
          </cell>
          <cell r="C3366" t="str">
            <v>Each</v>
          </cell>
          <cell r="D3366" t="str">
            <v>DELINEATOR, TYPE 2</v>
          </cell>
          <cell r="E3366" t="str">
            <v>EACH</v>
          </cell>
        </row>
        <row r="3367">
          <cell r="A3367" t="str">
            <v>63309-0300</v>
          </cell>
          <cell r="B3367" t="str">
            <v>Delineator, type 3</v>
          </cell>
          <cell r="C3367" t="str">
            <v>Each</v>
          </cell>
          <cell r="D3367" t="str">
            <v>DELINEATOR, TYPE 3</v>
          </cell>
          <cell r="E3367" t="str">
            <v>EACH</v>
          </cell>
        </row>
        <row r="3368">
          <cell r="A3368" t="str">
            <v>63309-0400</v>
          </cell>
          <cell r="B3368" t="str">
            <v>Delineator, type 4</v>
          </cell>
          <cell r="C3368" t="str">
            <v>Each</v>
          </cell>
          <cell r="D3368" t="str">
            <v>DELINEATOR, TYPE 4</v>
          </cell>
          <cell r="E3368" t="str">
            <v>EACH</v>
          </cell>
        </row>
        <row r="3369">
          <cell r="A3369" t="str">
            <v>63309-0500</v>
          </cell>
          <cell r="B3369" t="str">
            <v>Delineator, type 5</v>
          </cell>
          <cell r="C3369" t="str">
            <v>Each</v>
          </cell>
          <cell r="D3369" t="str">
            <v>DELINEATOR, TYPE 5</v>
          </cell>
          <cell r="E3369" t="str">
            <v>EACH</v>
          </cell>
        </row>
        <row r="3370">
          <cell r="A3370" t="str">
            <v>63309-0600</v>
          </cell>
          <cell r="B3370" t="str">
            <v>Delineator, type 6</v>
          </cell>
          <cell r="C3370" t="str">
            <v>Each</v>
          </cell>
          <cell r="D3370" t="str">
            <v>DELINEATOR, TYPE 6</v>
          </cell>
          <cell r="E3370" t="str">
            <v>EACH</v>
          </cell>
        </row>
        <row r="3371">
          <cell r="A3371" t="str">
            <v>63309-0700</v>
          </cell>
          <cell r="B3371" t="str">
            <v>Delineator, type NMSHTD type A</v>
          </cell>
          <cell r="C3371" t="str">
            <v>Each</v>
          </cell>
          <cell r="D3371" t="str">
            <v>DELINEATOR, TYPE NMSHTD TYPE A</v>
          </cell>
          <cell r="E3371" t="str">
            <v>EACH</v>
          </cell>
        </row>
        <row r="3372">
          <cell r="A3372" t="str">
            <v>63309-0800</v>
          </cell>
          <cell r="B3372" t="str">
            <v>Delineator, type NMSHTD type C</v>
          </cell>
          <cell r="C3372" t="str">
            <v>Each</v>
          </cell>
          <cell r="D3372" t="str">
            <v>DELINEATOR, TYPE NMSHTD TYPE C</v>
          </cell>
          <cell r="E3372" t="str">
            <v>EACH</v>
          </cell>
        </row>
        <row r="3373">
          <cell r="A3373" t="str">
            <v>63309-0900</v>
          </cell>
          <cell r="B3373" t="str">
            <v>Delineator, type flexible</v>
          </cell>
          <cell r="C3373" t="str">
            <v>Each</v>
          </cell>
          <cell r="D3373" t="str">
            <v>DELINEATOR, TYPE FLEXIBLE</v>
          </cell>
          <cell r="E3373" t="str">
            <v>EACH</v>
          </cell>
        </row>
        <row r="3374">
          <cell r="A3374" t="str">
            <v>63309-1000</v>
          </cell>
          <cell r="B3374" t="str">
            <v>Delineator, type snow pole</v>
          </cell>
          <cell r="C3374" t="str">
            <v>Each</v>
          </cell>
          <cell r="D3374" t="str">
            <v>DELINEATOR, TYPE SNOW POLE</v>
          </cell>
          <cell r="E3374" t="str">
            <v>EACH</v>
          </cell>
        </row>
        <row r="3375">
          <cell r="A3375" t="str">
            <v>63309-1100</v>
          </cell>
          <cell r="B3375" t="str">
            <v>Delineator, type snow pole, 2400mm</v>
          </cell>
          <cell r="C3375" t="str">
            <v>Each</v>
          </cell>
          <cell r="D3375" t="str">
            <v>DELINEATOR, TYPE SNOW POLE, 8 FEET</v>
          </cell>
          <cell r="E3375" t="str">
            <v>EACH</v>
          </cell>
        </row>
        <row r="3376">
          <cell r="A3376" t="str">
            <v>63309-1200</v>
          </cell>
          <cell r="B3376" t="str">
            <v>Delineator, type snow pole, 3000mm</v>
          </cell>
          <cell r="C3376" t="str">
            <v>Each</v>
          </cell>
          <cell r="D3376" t="str">
            <v>DELINEATOR, TYPE SNOW POLE, 10 FEET</v>
          </cell>
          <cell r="E3376" t="str">
            <v>EACH</v>
          </cell>
        </row>
        <row r="3377">
          <cell r="A3377" t="str">
            <v>63309-1300</v>
          </cell>
          <cell r="B3377" t="str">
            <v>Delineator, type snow pole, 3600mm</v>
          </cell>
          <cell r="C3377" t="str">
            <v>Each</v>
          </cell>
          <cell r="D3377" t="str">
            <v>DELINEATOR, TYPE SNOW POLE, 12 FEET</v>
          </cell>
          <cell r="E3377" t="str">
            <v>EACH</v>
          </cell>
        </row>
        <row r="3378">
          <cell r="A3378" t="str">
            <v>63310-0000</v>
          </cell>
          <cell r="B3378" t="str">
            <v>Channelizing device</v>
          </cell>
          <cell r="C3378" t="str">
            <v>Each</v>
          </cell>
          <cell r="D3378" t="str">
            <v>CHANNELIZING DEVICE</v>
          </cell>
          <cell r="E3378" t="str">
            <v>EACH</v>
          </cell>
        </row>
        <row r="3379">
          <cell r="A3379" t="str">
            <v>63311-0000</v>
          </cell>
          <cell r="B3379" t="str">
            <v>Speed hump</v>
          </cell>
          <cell r="C3379" t="str">
            <v>m</v>
          </cell>
          <cell r="D3379" t="str">
            <v>SPEED HUMP</v>
          </cell>
          <cell r="E3379" t="str">
            <v>LNFT</v>
          </cell>
        </row>
        <row r="3380">
          <cell r="A3380" t="str">
            <v>63312-0000</v>
          </cell>
          <cell r="B3380" t="str">
            <v>Speed hump</v>
          </cell>
          <cell r="C3380" t="str">
            <v>Each</v>
          </cell>
          <cell r="D3380" t="str">
            <v>SPEED HUMP</v>
          </cell>
          <cell r="E3380" t="str">
            <v>EACH</v>
          </cell>
        </row>
        <row r="3381">
          <cell r="A3381" t="str">
            <v>63313-0000</v>
          </cell>
          <cell r="B3381" t="str">
            <v>Rumble strip</v>
          </cell>
          <cell r="C3381" t="str">
            <v>m</v>
          </cell>
          <cell r="D3381" t="str">
            <v>RUMBLE STRIP</v>
          </cell>
          <cell r="E3381" t="str">
            <v>LNFT</v>
          </cell>
        </row>
        <row r="3382">
          <cell r="A3382" t="str">
            <v>63313-1000</v>
          </cell>
          <cell r="B3382" t="str">
            <v>Rumble strip, shoulder</v>
          </cell>
          <cell r="C3382" t="str">
            <v>m</v>
          </cell>
          <cell r="D3382" t="str">
            <v>RUMBLE STRIP, SHOULDER</v>
          </cell>
          <cell r="E3382" t="str">
            <v>LNFT</v>
          </cell>
        </row>
        <row r="3383">
          <cell r="A3383" t="str">
            <v>63314-0000</v>
          </cell>
          <cell r="B3383" t="str">
            <v>Rumble strip</v>
          </cell>
          <cell r="C3383" t="str">
            <v>km</v>
          </cell>
          <cell r="D3383" t="str">
            <v>RUMBLE STRIP</v>
          </cell>
          <cell r="E3383" t="str">
            <v>MILE</v>
          </cell>
        </row>
        <row r="3384">
          <cell r="A3384" t="str">
            <v>63314-1000</v>
          </cell>
          <cell r="B3384" t="str">
            <v>Rumble strip, shoulder</v>
          </cell>
          <cell r="C3384" t="str">
            <v>km</v>
          </cell>
          <cell r="D3384" t="str">
            <v>RUMBLE STRIP, SHOULDER</v>
          </cell>
          <cell r="E3384" t="str">
            <v>MILE</v>
          </cell>
        </row>
        <row r="3385">
          <cell r="A3385" t="str">
            <v>63315-0000</v>
          </cell>
          <cell r="B3385" t="str">
            <v>Rumble strip</v>
          </cell>
          <cell r="C3385" t="str">
            <v>m2</v>
          </cell>
          <cell r="D3385" t="str">
            <v>RUMBLE STRIP</v>
          </cell>
          <cell r="E3385" t="str">
            <v>SQYD</v>
          </cell>
        </row>
        <row r="3386">
          <cell r="A3386" t="str">
            <v>63316-1000</v>
          </cell>
          <cell r="B3386" t="str">
            <v>Remove and reset sign</v>
          </cell>
          <cell r="C3386" t="str">
            <v>Each</v>
          </cell>
          <cell r="D3386" t="str">
            <v>REMOVE AND RESET SIGN</v>
          </cell>
          <cell r="E3386" t="str">
            <v>EACH</v>
          </cell>
        </row>
        <row r="3387">
          <cell r="A3387" t="str">
            <v>63316-2000</v>
          </cell>
          <cell r="B3387" t="str">
            <v>Remove and reset delineator</v>
          </cell>
          <cell r="C3387" t="str">
            <v>Each</v>
          </cell>
          <cell r="D3387" t="str">
            <v>REMOVE AND RESET DELINEATOR</v>
          </cell>
          <cell r="E3387" t="str">
            <v>EACH</v>
          </cell>
        </row>
        <row r="3388">
          <cell r="A3388" t="str">
            <v>63316-3000</v>
          </cell>
          <cell r="B3388" t="str">
            <v>Remove and reset object marker</v>
          </cell>
          <cell r="C3388" t="str">
            <v>Each</v>
          </cell>
          <cell r="D3388" t="str">
            <v>REMOVE AND RESET OBJECT MARKER</v>
          </cell>
          <cell r="E3388" t="str">
            <v>EACH</v>
          </cell>
        </row>
        <row r="3389">
          <cell r="A3389" t="str">
            <v>63317-1000</v>
          </cell>
          <cell r="B3389" t="str">
            <v>Remove and reset sign</v>
          </cell>
          <cell r="C3389" t="str">
            <v>m2</v>
          </cell>
          <cell r="D3389" t="str">
            <v>REMOVE AND RESET SIGN</v>
          </cell>
          <cell r="E3389" t="str">
            <v>SQYD</v>
          </cell>
        </row>
        <row r="3390">
          <cell r="A3390" t="str">
            <v>63318-1000</v>
          </cell>
          <cell r="B3390" t="str">
            <v>Snow pole holder</v>
          </cell>
          <cell r="C3390" t="str">
            <v>Each</v>
          </cell>
          <cell r="D3390" t="str">
            <v>SNOW POLE HOLDER</v>
          </cell>
          <cell r="E3390" t="str">
            <v>EACH</v>
          </cell>
        </row>
        <row r="3391">
          <cell r="A3391" t="str">
            <v>63319-0000</v>
          </cell>
          <cell r="B3391" t="str">
            <v>Post sleeve</v>
          </cell>
          <cell r="C3391" t="str">
            <v>Each</v>
          </cell>
          <cell r="D3391" t="str">
            <v>POST SLEEVE</v>
          </cell>
          <cell r="E3391" t="str">
            <v>EACH</v>
          </cell>
        </row>
        <row r="3392">
          <cell r="A3392" t="str">
            <v>63320-0000</v>
          </cell>
          <cell r="B3392" t="str">
            <v>Speed cushion</v>
          </cell>
          <cell r="C3392" t="str">
            <v>Each</v>
          </cell>
          <cell r="D3392" t="str">
            <v>SPEED CUSHION</v>
          </cell>
          <cell r="E3392" t="str">
            <v>EACH</v>
          </cell>
        </row>
        <row r="3393">
          <cell r="A3393" t="str">
            <v>63325-0000</v>
          </cell>
          <cell r="B3393" t="str">
            <v>Mumble strip</v>
          </cell>
          <cell r="C3393" t="str">
            <v>m</v>
          </cell>
          <cell r="D3393" t="str">
            <v>MUMBLE STRIP</v>
          </cell>
          <cell r="E3393" t="str">
            <v>LNFT</v>
          </cell>
        </row>
        <row r="3394">
          <cell r="A3394" t="str">
            <v>63325-1000</v>
          </cell>
          <cell r="B3394" t="str">
            <v>Mumble strip, shoulder</v>
          </cell>
          <cell r="C3394" t="str">
            <v>m</v>
          </cell>
          <cell r="D3394" t="str">
            <v>MUMBLE STRIP, SHOULDER</v>
          </cell>
          <cell r="E3394" t="str">
            <v>LNFT</v>
          </cell>
        </row>
        <row r="3395">
          <cell r="A3395" t="str">
            <v>63326-0000</v>
          </cell>
          <cell r="B3395" t="str">
            <v>Mumble strip</v>
          </cell>
          <cell r="C3395" t="str">
            <v>km</v>
          </cell>
          <cell r="D3395" t="str">
            <v>MUMBLE STRIP</v>
          </cell>
          <cell r="E3395" t="str">
            <v>MILE</v>
          </cell>
        </row>
        <row r="3396">
          <cell r="A3396" t="str">
            <v>63326-1000</v>
          </cell>
          <cell r="B3396" t="str">
            <v>Mumble strip, shoulder</v>
          </cell>
          <cell r="C3396" t="str">
            <v>km</v>
          </cell>
          <cell r="D3396" t="str">
            <v>MUMBLE STRIP, SHOULDER</v>
          </cell>
          <cell r="E3396" t="str">
            <v>MILE</v>
          </cell>
        </row>
        <row r="3397">
          <cell r="A3397" t="str">
            <v>63328-0000</v>
          </cell>
          <cell r="B3397" t="str">
            <v>Speed bump</v>
          </cell>
          <cell r="C3397" t="str">
            <v>Each</v>
          </cell>
          <cell r="D3397" t="str">
            <v>SPEED BUMP</v>
          </cell>
          <cell r="E3397" t="str">
            <v>EACH</v>
          </cell>
        </row>
        <row r="3398">
          <cell r="A3398" t="str">
            <v>63401-0000</v>
          </cell>
          <cell r="B3398" t="str">
            <v>Pavement markings</v>
          </cell>
          <cell r="C3398" t="str">
            <v>m</v>
          </cell>
          <cell r="D3398" t="str">
            <v>PAVEMENT MARKINGS</v>
          </cell>
          <cell r="E3398" t="str">
            <v>LNFT</v>
          </cell>
        </row>
        <row r="3399">
          <cell r="A3399" t="str">
            <v>63401-0100</v>
          </cell>
          <cell r="B3399" t="str">
            <v>Pavement markings, type A, solid</v>
          </cell>
          <cell r="C3399" t="str">
            <v>m</v>
          </cell>
          <cell r="D3399" t="str">
            <v>PAVEMENT MARKINGS, TYPE A, SOLID</v>
          </cell>
          <cell r="E3399" t="str">
            <v>LNFT</v>
          </cell>
        </row>
        <row r="3400">
          <cell r="A3400" t="str">
            <v>63401-0200</v>
          </cell>
          <cell r="B3400" t="str">
            <v>Pavement markings, type A, broken</v>
          </cell>
          <cell r="C3400" t="str">
            <v>m</v>
          </cell>
          <cell r="D3400" t="str">
            <v>PAVEMENT MARKINGS, TYPE A, BROKEN</v>
          </cell>
          <cell r="E3400" t="str">
            <v>LNFT</v>
          </cell>
        </row>
        <row r="3401">
          <cell r="A3401" t="str">
            <v>63401-0300</v>
          </cell>
          <cell r="B3401" t="str">
            <v>Pavement markings, type B, solid</v>
          </cell>
          <cell r="C3401" t="str">
            <v>m</v>
          </cell>
          <cell r="D3401" t="str">
            <v>PAVEMENT MARKINGS, TYPE B, SOLID</v>
          </cell>
          <cell r="E3401" t="str">
            <v>LNFT</v>
          </cell>
        </row>
        <row r="3402">
          <cell r="A3402" t="str">
            <v>63401-0400</v>
          </cell>
          <cell r="B3402" t="str">
            <v>Pavement markings, type B, broken</v>
          </cell>
          <cell r="C3402" t="str">
            <v>m</v>
          </cell>
          <cell r="D3402" t="str">
            <v>PAVEMENT MARKINGS, TYPE B, BROKEN</v>
          </cell>
          <cell r="E3402" t="str">
            <v>LNFT</v>
          </cell>
        </row>
        <row r="3403">
          <cell r="A3403" t="str">
            <v>63401-0450</v>
          </cell>
          <cell r="B3403" t="str">
            <v>Pavement markings, type B, dotted</v>
          </cell>
          <cell r="C3403" t="str">
            <v>m</v>
          </cell>
          <cell r="D3403" t="str">
            <v>PAVEMENT MARKINGS, TYPE B, DOTTED</v>
          </cell>
          <cell r="E3403" t="str">
            <v>LNFT</v>
          </cell>
        </row>
        <row r="3404">
          <cell r="A3404" t="str">
            <v>63401-0500</v>
          </cell>
          <cell r="B3404" t="str">
            <v>Pavement markings, type C, solid</v>
          </cell>
          <cell r="C3404" t="str">
            <v>m</v>
          </cell>
          <cell r="D3404" t="str">
            <v>PAVEMENT MARKINGS, TYPE C, SOLID</v>
          </cell>
          <cell r="E3404" t="str">
            <v>LNFT</v>
          </cell>
        </row>
        <row r="3405">
          <cell r="A3405" t="str">
            <v>63401-0600</v>
          </cell>
          <cell r="B3405" t="str">
            <v>Pavement markings, type C, broken</v>
          </cell>
          <cell r="C3405" t="str">
            <v>m</v>
          </cell>
          <cell r="D3405" t="str">
            <v>PAVEMENT MARKINGS, TYPE C, BROKEN</v>
          </cell>
          <cell r="E3405" t="str">
            <v>LNFT</v>
          </cell>
        </row>
        <row r="3406">
          <cell r="A3406" t="str">
            <v>63401-0700</v>
          </cell>
          <cell r="B3406" t="str">
            <v>Pavement markings, type D, solid</v>
          </cell>
          <cell r="C3406" t="str">
            <v>m</v>
          </cell>
          <cell r="D3406" t="str">
            <v>PAVEMENT MARKINGS, TYPE D, SOLID</v>
          </cell>
          <cell r="E3406" t="str">
            <v>LNFT</v>
          </cell>
        </row>
        <row r="3407">
          <cell r="A3407" t="str">
            <v>63401-0800</v>
          </cell>
          <cell r="B3407" t="str">
            <v>Pavement markings, type D, broken</v>
          </cell>
          <cell r="C3407" t="str">
            <v>m</v>
          </cell>
          <cell r="D3407" t="str">
            <v>PAVEMENT MARKINGS, TYPE D, BROKEN</v>
          </cell>
          <cell r="E3407" t="str">
            <v>LNFT</v>
          </cell>
        </row>
        <row r="3408">
          <cell r="A3408" t="str">
            <v>63401-0850</v>
          </cell>
          <cell r="B3408" t="str">
            <v>Pavement markings, type D, dotted</v>
          </cell>
          <cell r="C3408" t="str">
            <v>m</v>
          </cell>
          <cell r="D3408" t="str">
            <v>PAVEMENT MARKINGS, TYPE D, DOTTED</v>
          </cell>
          <cell r="E3408" t="str">
            <v>LNFT</v>
          </cell>
        </row>
        <row r="3409">
          <cell r="A3409" t="str">
            <v>63401-0900</v>
          </cell>
          <cell r="B3409" t="str">
            <v>Pavement markings, type E, solid</v>
          </cell>
          <cell r="C3409" t="str">
            <v>m</v>
          </cell>
          <cell r="D3409" t="str">
            <v>PAVEMENT MARKINGS, TYPE E, SOLID</v>
          </cell>
          <cell r="E3409" t="str">
            <v>LNFT</v>
          </cell>
        </row>
        <row r="3410">
          <cell r="A3410" t="str">
            <v>63401-1000</v>
          </cell>
          <cell r="B3410" t="str">
            <v>Pavement markings, type E, broken</v>
          </cell>
          <cell r="C3410" t="str">
            <v>m</v>
          </cell>
          <cell r="D3410" t="str">
            <v>PAVEMENT MARKINGS, TYPE E, BROKEN</v>
          </cell>
          <cell r="E3410" t="str">
            <v>LNFT</v>
          </cell>
        </row>
        <row r="3411">
          <cell r="A3411" t="str">
            <v>63401-1500</v>
          </cell>
          <cell r="B3411" t="str">
            <v>Pavement markings, type H, solid</v>
          </cell>
          <cell r="C3411" t="str">
            <v>m</v>
          </cell>
          <cell r="D3411" t="str">
            <v>PAVEMENT MARKINGS, TYPE H, SOLID</v>
          </cell>
          <cell r="E3411" t="str">
            <v>LNFT</v>
          </cell>
        </row>
        <row r="3412">
          <cell r="A3412" t="str">
            <v>63401-1600</v>
          </cell>
          <cell r="B3412" t="str">
            <v>Pavement markings, type H, broken</v>
          </cell>
          <cell r="C3412" t="str">
            <v>m</v>
          </cell>
          <cell r="D3412" t="str">
            <v>PAVEMENT MARKINGS, TYPE H, BROKEN</v>
          </cell>
          <cell r="E3412" t="str">
            <v>LNFT</v>
          </cell>
        </row>
        <row r="3413">
          <cell r="A3413" t="str">
            <v>63401-1650</v>
          </cell>
          <cell r="B3413" t="str">
            <v>Pavement markings, type H, dotted</v>
          </cell>
          <cell r="C3413" t="str">
            <v>m</v>
          </cell>
          <cell r="D3413" t="str">
            <v>PAVEMENT MARKINGS, TYPE H, DOTTED</v>
          </cell>
          <cell r="E3413" t="str">
            <v>LNFT</v>
          </cell>
        </row>
        <row r="3414">
          <cell r="A3414" t="str">
            <v>63401-1700</v>
          </cell>
          <cell r="B3414" t="str">
            <v>Pavement markings, type I, solid</v>
          </cell>
          <cell r="C3414" t="str">
            <v>m</v>
          </cell>
          <cell r="D3414" t="str">
            <v>PAVEMENT MARKINGS, TYPE I, SOLID</v>
          </cell>
          <cell r="E3414" t="str">
            <v>LNFT</v>
          </cell>
        </row>
        <row r="3415">
          <cell r="A3415" t="str">
            <v>63401-1800</v>
          </cell>
          <cell r="B3415" t="str">
            <v>Pavement markings, type I, broken</v>
          </cell>
          <cell r="C3415" t="str">
            <v>m</v>
          </cell>
          <cell r="D3415" t="str">
            <v>PAVEMENT MARKINGS, TYPE I, BROKEN</v>
          </cell>
          <cell r="E3415" t="str">
            <v>LNFT</v>
          </cell>
        </row>
        <row r="3416">
          <cell r="A3416" t="str">
            <v>63401-1900</v>
          </cell>
          <cell r="B3416" t="str">
            <v>Pavement markings, type J, solid</v>
          </cell>
          <cell r="C3416" t="str">
            <v>m</v>
          </cell>
          <cell r="D3416" t="str">
            <v>PAVEMENT MARKINGS, TYPE J, SOLID</v>
          </cell>
          <cell r="E3416" t="str">
            <v>LNFT</v>
          </cell>
        </row>
        <row r="3417">
          <cell r="A3417" t="str">
            <v>63401-2000</v>
          </cell>
          <cell r="B3417" t="str">
            <v>Pavement markings, type J, broken</v>
          </cell>
          <cell r="C3417" t="str">
            <v>m</v>
          </cell>
          <cell r="D3417" t="str">
            <v>PAVEMENT MARKINGS, TYPE J, BROKEN</v>
          </cell>
          <cell r="E3417" t="str">
            <v>LNFT</v>
          </cell>
        </row>
        <row r="3418">
          <cell r="A3418" t="str">
            <v>63401-2100</v>
          </cell>
          <cell r="B3418" t="str">
            <v>Pavement markings, type K, solid</v>
          </cell>
          <cell r="C3418" t="str">
            <v>m</v>
          </cell>
          <cell r="D3418" t="str">
            <v>PAVEMENT MARKINGS, TYPE K, SOLID</v>
          </cell>
          <cell r="E3418" t="str">
            <v>LNFT</v>
          </cell>
        </row>
        <row r="3419">
          <cell r="A3419" t="str">
            <v>63401-2200</v>
          </cell>
          <cell r="B3419" t="str">
            <v>Pavement markings, type K, broken</v>
          </cell>
          <cell r="C3419" t="str">
            <v>m</v>
          </cell>
          <cell r="D3419" t="str">
            <v>PAVEMENT MARKINGS, TYPE K, BROKEN</v>
          </cell>
          <cell r="E3419" t="str">
            <v>LNFT</v>
          </cell>
        </row>
        <row r="3420">
          <cell r="A3420" t="str">
            <v>63401-2300</v>
          </cell>
          <cell r="B3420" t="str">
            <v>Pavement markings, type L, solid</v>
          </cell>
          <cell r="C3420" t="str">
            <v>m</v>
          </cell>
          <cell r="D3420" t="str">
            <v>PAVEMENT MARKINGS, TYPE L, SOLID</v>
          </cell>
          <cell r="E3420" t="str">
            <v>LNFT</v>
          </cell>
        </row>
        <row r="3421">
          <cell r="A3421" t="str">
            <v>63401-2400</v>
          </cell>
          <cell r="B3421" t="str">
            <v>Pavement markings, type L, broken</v>
          </cell>
          <cell r="C3421" t="str">
            <v>m</v>
          </cell>
          <cell r="D3421" t="str">
            <v>PAVEMENT MARKINGS, TYPE L, BROKEN</v>
          </cell>
          <cell r="E3421" t="str">
            <v>LNFT</v>
          </cell>
        </row>
        <row r="3422">
          <cell r="A3422" t="str">
            <v>63401-2500</v>
          </cell>
          <cell r="B3422" t="str">
            <v>Pavement markings, type L, dotted</v>
          </cell>
          <cell r="C3422" t="str">
            <v>m</v>
          </cell>
          <cell r="D3422" t="str">
            <v>PAVEMENT MARKINGS, TYPE L, DOTTED</v>
          </cell>
          <cell r="E3422" t="str">
            <v>LNFT</v>
          </cell>
        </row>
        <row r="3423">
          <cell r="A3423" t="str">
            <v>63402-0000</v>
          </cell>
          <cell r="B3423" t="str">
            <v>Pavement markings</v>
          </cell>
          <cell r="C3423" t="str">
            <v>km</v>
          </cell>
          <cell r="D3423" t="str">
            <v>PAVEMENT MARKINGS</v>
          </cell>
          <cell r="E3423" t="str">
            <v>MILE</v>
          </cell>
        </row>
        <row r="3424">
          <cell r="A3424" t="str">
            <v>63402-0100</v>
          </cell>
          <cell r="B3424" t="str">
            <v>Pavement markings, type A, solid</v>
          </cell>
          <cell r="C3424" t="str">
            <v>km</v>
          </cell>
          <cell r="D3424" t="str">
            <v>PAVEMENT MARKINGS, TYPE A, SOLID</v>
          </cell>
          <cell r="E3424" t="str">
            <v>MILE</v>
          </cell>
        </row>
        <row r="3425">
          <cell r="A3425" t="str">
            <v>63402-0200</v>
          </cell>
          <cell r="B3425" t="str">
            <v>Pavement markings, type A, broken</v>
          </cell>
          <cell r="C3425" t="str">
            <v>km</v>
          </cell>
          <cell r="D3425" t="str">
            <v>PAVEMENT MARKINGS, TYPE A, BROKEN</v>
          </cell>
          <cell r="E3425" t="str">
            <v>MILE</v>
          </cell>
        </row>
        <row r="3426">
          <cell r="A3426" t="str">
            <v>63402-0300</v>
          </cell>
          <cell r="B3426" t="str">
            <v>Pavement markings, type B, solid</v>
          </cell>
          <cell r="C3426" t="str">
            <v>km</v>
          </cell>
          <cell r="D3426" t="str">
            <v>PAVEMENT MARKINGS, TYPE B, SOLID</v>
          </cell>
          <cell r="E3426" t="str">
            <v>MILE</v>
          </cell>
        </row>
        <row r="3427">
          <cell r="A3427" t="str">
            <v>63402-0400</v>
          </cell>
          <cell r="B3427" t="str">
            <v>Pavement markings, type B, broken</v>
          </cell>
          <cell r="C3427" t="str">
            <v>km</v>
          </cell>
          <cell r="D3427" t="str">
            <v>PAVEMENT MARKINGS, TYPE B, BROKEN</v>
          </cell>
          <cell r="E3427" t="str">
            <v>MILE</v>
          </cell>
        </row>
        <row r="3428">
          <cell r="A3428" t="str">
            <v>63402-0500</v>
          </cell>
          <cell r="B3428" t="str">
            <v>Pavement markings, type C, solid</v>
          </cell>
          <cell r="C3428" t="str">
            <v>km</v>
          </cell>
          <cell r="D3428" t="str">
            <v>PAVEMENT MARKINGS, TYPE C, SOLID</v>
          </cell>
          <cell r="E3428" t="str">
            <v>MILE</v>
          </cell>
        </row>
        <row r="3429">
          <cell r="A3429" t="str">
            <v>63402-0600</v>
          </cell>
          <cell r="B3429" t="str">
            <v>Pavement markings, type C, broken</v>
          </cell>
          <cell r="C3429" t="str">
            <v>km</v>
          </cell>
          <cell r="D3429" t="str">
            <v>PAVEMENT MARKINGS, TYPE C, BROKEN</v>
          </cell>
          <cell r="E3429" t="str">
            <v>MILE</v>
          </cell>
        </row>
        <row r="3430">
          <cell r="A3430" t="str">
            <v>63402-0700</v>
          </cell>
          <cell r="B3430" t="str">
            <v>Pavement markings, type D, solid</v>
          </cell>
          <cell r="C3430" t="str">
            <v>km</v>
          </cell>
          <cell r="D3430" t="str">
            <v>PAVEMENT MARKINGS, TYPE D, SOLID</v>
          </cell>
          <cell r="E3430" t="str">
            <v>MILE</v>
          </cell>
        </row>
        <row r="3431">
          <cell r="A3431" t="str">
            <v>63402-0800</v>
          </cell>
          <cell r="B3431" t="str">
            <v>Pavement markings, type D, broken</v>
          </cell>
          <cell r="C3431" t="str">
            <v>km</v>
          </cell>
          <cell r="D3431" t="str">
            <v>PAVEMENT MARKINGS, TYPE D, BROKEN</v>
          </cell>
          <cell r="E3431" t="str">
            <v>MILE</v>
          </cell>
        </row>
        <row r="3432">
          <cell r="A3432" t="str">
            <v>63402-0900</v>
          </cell>
          <cell r="B3432" t="str">
            <v>Pavement markings, type E, solid</v>
          </cell>
          <cell r="C3432" t="str">
            <v>km</v>
          </cell>
          <cell r="D3432" t="str">
            <v>PAVEMENT MARKINGS, TYPE E, SOLID</v>
          </cell>
          <cell r="E3432" t="str">
            <v>MILE</v>
          </cell>
        </row>
        <row r="3433">
          <cell r="A3433" t="str">
            <v>63402-1000</v>
          </cell>
          <cell r="B3433" t="str">
            <v>Pavement markings, type E, broken</v>
          </cell>
          <cell r="C3433" t="str">
            <v>km</v>
          </cell>
          <cell r="D3433" t="str">
            <v>PAVEMENT MARKINGS, TYPE E, BROKEN</v>
          </cell>
          <cell r="E3433" t="str">
            <v>MILE</v>
          </cell>
        </row>
        <row r="3434">
          <cell r="A3434" t="str">
            <v>63402-1500</v>
          </cell>
          <cell r="B3434" t="str">
            <v>Pavement markings, type H, solid</v>
          </cell>
          <cell r="C3434" t="str">
            <v>km</v>
          </cell>
          <cell r="D3434" t="str">
            <v>PAVEMENT MARKINGS, TYPE H, SOLID</v>
          </cell>
          <cell r="E3434" t="str">
            <v>MILE</v>
          </cell>
        </row>
        <row r="3435">
          <cell r="A3435" t="str">
            <v>63402-1600</v>
          </cell>
          <cell r="B3435" t="str">
            <v>Pavement markings, type H, broken</v>
          </cell>
          <cell r="C3435" t="str">
            <v>km</v>
          </cell>
          <cell r="D3435" t="str">
            <v>PAVEMENT MARKINGS, TYPE H, BROKEN</v>
          </cell>
          <cell r="E3435" t="str">
            <v>MILE</v>
          </cell>
        </row>
        <row r="3436">
          <cell r="A3436" t="str">
            <v>63402-1700</v>
          </cell>
          <cell r="B3436" t="str">
            <v>Pavement markings, type I, solid</v>
          </cell>
          <cell r="C3436" t="str">
            <v>km</v>
          </cell>
          <cell r="D3436" t="str">
            <v>PAVEMENT MARKINGS, TYPE I, SOLID</v>
          </cell>
          <cell r="E3436" t="str">
            <v>MILE</v>
          </cell>
        </row>
        <row r="3437">
          <cell r="A3437" t="str">
            <v>63402-1800</v>
          </cell>
          <cell r="B3437" t="str">
            <v>Pavement markings, type I, broken</v>
          </cell>
          <cell r="C3437" t="str">
            <v>km</v>
          </cell>
          <cell r="D3437" t="str">
            <v>PAVEMENT MARKINGS, TYPE I, BROKEN</v>
          </cell>
          <cell r="E3437" t="str">
            <v>MILE</v>
          </cell>
        </row>
        <row r="3438">
          <cell r="A3438" t="str">
            <v>63402-1900</v>
          </cell>
          <cell r="B3438" t="str">
            <v>Pavement markings, type J, solid</v>
          </cell>
          <cell r="C3438" t="str">
            <v>km</v>
          </cell>
          <cell r="D3438" t="str">
            <v>PAVEMENT MARKINGS, TYPE J, SOLID</v>
          </cell>
          <cell r="E3438" t="str">
            <v>MILE</v>
          </cell>
        </row>
        <row r="3439">
          <cell r="A3439" t="str">
            <v>63402-2000</v>
          </cell>
          <cell r="B3439" t="str">
            <v>Pavement markings, type J, broken</v>
          </cell>
          <cell r="C3439" t="str">
            <v>km</v>
          </cell>
          <cell r="D3439" t="str">
            <v>PAVEMENT MARKINGS, TYPE J, BROKEN</v>
          </cell>
          <cell r="E3439" t="str">
            <v>MILE</v>
          </cell>
        </row>
        <row r="3440">
          <cell r="A3440" t="str">
            <v>63402-2100</v>
          </cell>
          <cell r="B3440" t="str">
            <v>Pavement markings, type K, solid</v>
          </cell>
          <cell r="C3440" t="str">
            <v>km</v>
          </cell>
          <cell r="D3440" t="str">
            <v>PAVEMENT MARKINGS, TYPE K, SOLID</v>
          </cell>
          <cell r="E3440" t="str">
            <v>MILE</v>
          </cell>
        </row>
        <row r="3441">
          <cell r="A3441" t="str">
            <v>63402-2200</v>
          </cell>
          <cell r="B3441" t="str">
            <v>Pavement markings, type K, broken</v>
          </cell>
          <cell r="C3441" t="str">
            <v>km</v>
          </cell>
          <cell r="D3441" t="str">
            <v>PAVEMENT MARKINGS, TYPE K, BROKEN</v>
          </cell>
          <cell r="E3441" t="str">
            <v>MILE</v>
          </cell>
        </row>
        <row r="3442">
          <cell r="A3442" t="str">
            <v>63402-2300</v>
          </cell>
          <cell r="B3442" t="str">
            <v>Pavement markings, type L, solid</v>
          </cell>
          <cell r="C3442" t="str">
            <v>km</v>
          </cell>
          <cell r="D3442" t="str">
            <v>PAVEMENT MARKINGS, TYPE L, SOLID</v>
          </cell>
          <cell r="E3442" t="str">
            <v>MILE</v>
          </cell>
        </row>
        <row r="3443">
          <cell r="A3443" t="str">
            <v>63402-2400</v>
          </cell>
          <cell r="B3443" t="str">
            <v>Pavement markings, type L, broken</v>
          </cell>
          <cell r="C3443" t="str">
            <v>km</v>
          </cell>
          <cell r="D3443" t="str">
            <v>PAVEMENT MARKINGS, TYPE L, BROKEN</v>
          </cell>
          <cell r="E3443" t="str">
            <v>MILE</v>
          </cell>
        </row>
        <row r="3444">
          <cell r="A3444" t="str">
            <v>63403-0100</v>
          </cell>
          <cell r="B3444" t="str">
            <v>Pavement markings, type A</v>
          </cell>
          <cell r="C3444" t="str">
            <v>m2</v>
          </cell>
          <cell r="D3444" t="str">
            <v>PAVEMENT MARKINGS, TYPE A</v>
          </cell>
          <cell r="E3444" t="str">
            <v>SQFT</v>
          </cell>
        </row>
        <row r="3445">
          <cell r="A3445" t="str">
            <v>63403-0200</v>
          </cell>
          <cell r="B3445" t="str">
            <v>Pavement markings, type B</v>
          </cell>
          <cell r="C3445" t="str">
            <v>m2</v>
          </cell>
          <cell r="D3445" t="str">
            <v>PAVEMENT MARKINGS, TYPE B</v>
          </cell>
          <cell r="E3445" t="str">
            <v>SQFT</v>
          </cell>
        </row>
        <row r="3446">
          <cell r="A3446" t="str">
            <v>63403-0300</v>
          </cell>
          <cell r="B3446" t="str">
            <v>Pavement markings, type C</v>
          </cell>
          <cell r="C3446" t="str">
            <v>m2</v>
          </cell>
          <cell r="D3446" t="str">
            <v>PAVEMENT MARKINGS, TYPE C</v>
          </cell>
          <cell r="E3446" t="str">
            <v>SQFT</v>
          </cell>
        </row>
        <row r="3447">
          <cell r="A3447" t="str">
            <v>63403-0400</v>
          </cell>
          <cell r="B3447" t="str">
            <v>Pavement markings, type D</v>
          </cell>
          <cell r="C3447" t="str">
            <v>m2</v>
          </cell>
          <cell r="D3447" t="str">
            <v>PAVEMENT MARKINGS, TYPE D</v>
          </cell>
          <cell r="E3447" t="str">
            <v>SQFT</v>
          </cell>
        </row>
        <row r="3448">
          <cell r="A3448" t="str">
            <v>63403-0500</v>
          </cell>
          <cell r="B3448" t="str">
            <v>Pavement markings, type E</v>
          </cell>
          <cell r="C3448" t="str">
            <v>m2</v>
          </cell>
          <cell r="D3448" t="str">
            <v>PAVEMENT MARKINGS, TYPE E</v>
          </cell>
          <cell r="E3448" t="str">
            <v>SQFT</v>
          </cell>
        </row>
        <row r="3449">
          <cell r="A3449" t="str">
            <v>63403-0800</v>
          </cell>
          <cell r="B3449" t="str">
            <v>Pavement markings, type H</v>
          </cell>
          <cell r="C3449" t="str">
            <v>m2</v>
          </cell>
          <cell r="D3449" t="str">
            <v>PAVEMENT MARKINGS, TYPE H</v>
          </cell>
          <cell r="E3449" t="str">
            <v>SQFT</v>
          </cell>
        </row>
        <row r="3450">
          <cell r="A3450" t="str">
            <v>63403-0900</v>
          </cell>
          <cell r="B3450" t="str">
            <v>Pavement markings, type I</v>
          </cell>
          <cell r="C3450" t="str">
            <v>m2</v>
          </cell>
          <cell r="D3450" t="str">
            <v>PAVEMENT MARKINGS, TYPE I</v>
          </cell>
          <cell r="E3450" t="str">
            <v>SQFT</v>
          </cell>
        </row>
        <row r="3451">
          <cell r="A3451" t="str">
            <v>63403-1000</v>
          </cell>
          <cell r="B3451" t="str">
            <v>Pavement markings, type J</v>
          </cell>
          <cell r="C3451" t="str">
            <v>m2</v>
          </cell>
          <cell r="D3451" t="str">
            <v>PAVEMENT MARKINGS, TYPE J</v>
          </cell>
          <cell r="E3451" t="str">
            <v>SQFT</v>
          </cell>
        </row>
        <row r="3452">
          <cell r="A3452" t="str">
            <v>63403-1100</v>
          </cell>
          <cell r="B3452" t="str">
            <v>Pavement markings, type K</v>
          </cell>
          <cell r="C3452" t="str">
            <v>m2</v>
          </cell>
          <cell r="D3452" t="str">
            <v>PAVEMENT MARKINGS, TYPE K</v>
          </cell>
          <cell r="E3452" t="str">
            <v>SQFT</v>
          </cell>
        </row>
        <row r="3453">
          <cell r="A3453" t="str">
            <v>63403-1200</v>
          </cell>
          <cell r="B3453" t="str">
            <v>Pavement markings, type L</v>
          </cell>
          <cell r="C3453" t="str">
            <v>m2</v>
          </cell>
          <cell r="D3453" t="str">
            <v>PAVEMENT MARKINGS, TYPE L</v>
          </cell>
          <cell r="E3453" t="str">
            <v>SQFT</v>
          </cell>
        </row>
        <row r="3454">
          <cell r="A3454" t="str">
            <v>63403-1300</v>
          </cell>
          <cell r="B3454" t="str">
            <v>Pavement markings, type bike lane surface</v>
          </cell>
          <cell r="C3454" t="str">
            <v>m2</v>
          </cell>
          <cell r="D3454" t="str">
            <v>PAVEMENT MARKINGS, TYPE BIKE LANE SURFACE</v>
          </cell>
          <cell r="E3454" t="str">
            <v>SQFT</v>
          </cell>
        </row>
        <row r="3455">
          <cell r="A3455" t="str">
            <v>63404-0100</v>
          </cell>
          <cell r="B3455" t="str">
            <v>Pavement markings, type A</v>
          </cell>
          <cell r="C3455" t="str">
            <v>L</v>
          </cell>
          <cell r="D3455" t="str">
            <v>PAVEMENT MARKINGS, TYPE A</v>
          </cell>
          <cell r="E3455" t="str">
            <v>GAL</v>
          </cell>
        </row>
        <row r="3456">
          <cell r="A3456" t="str">
            <v>63404-0200</v>
          </cell>
          <cell r="B3456" t="str">
            <v>Pavement markings, type B</v>
          </cell>
          <cell r="C3456" t="str">
            <v>L</v>
          </cell>
          <cell r="D3456" t="str">
            <v>PAVEMENT MARKINGS, TYPE B</v>
          </cell>
          <cell r="E3456" t="str">
            <v>GAL</v>
          </cell>
        </row>
        <row r="3457">
          <cell r="A3457" t="str">
            <v>63404-0300</v>
          </cell>
          <cell r="B3457" t="str">
            <v>Pavement markings, type C</v>
          </cell>
          <cell r="C3457" t="str">
            <v>L</v>
          </cell>
          <cell r="D3457" t="str">
            <v>PAVEMENT MARKINGS, TYPE C</v>
          </cell>
          <cell r="E3457" t="str">
            <v>GAL</v>
          </cell>
        </row>
        <row r="3458">
          <cell r="A3458" t="str">
            <v>63404-0400</v>
          </cell>
          <cell r="B3458" t="str">
            <v>Pavement markings, type D</v>
          </cell>
          <cell r="C3458" t="str">
            <v>L</v>
          </cell>
          <cell r="D3458" t="str">
            <v>PAVEMENT MARKINGS, TYPE D</v>
          </cell>
          <cell r="E3458" t="str">
            <v>GAL</v>
          </cell>
        </row>
        <row r="3459">
          <cell r="A3459" t="str">
            <v>63404-0500</v>
          </cell>
          <cell r="B3459" t="str">
            <v>Pavement markings, type E</v>
          </cell>
          <cell r="C3459" t="str">
            <v>L</v>
          </cell>
          <cell r="D3459" t="str">
            <v>PAVEMENT MARKINGS, TYPE E</v>
          </cell>
          <cell r="E3459" t="str">
            <v>GAL</v>
          </cell>
        </row>
        <row r="3460">
          <cell r="A3460" t="str">
            <v>63404-0800</v>
          </cell>
          <cell r="B3460" t="str">
            <v>Pavement markings, type H</v>
          </cell>
          <cell r="C3460" t="str">
            <v>L</v>
          </cell>
          <cell r="D3460" t="str">
            <v>PAVEMENT MARKINGS, TYPE H</v>
          </cell>
          <cell r="E3460" t="str">
            <v>GAL</v>
          </cell>
        </row>
        <row r="3461">
          <cell r="A3461" t="str">
            <v>63404-0900</v>
          </cell>
          <cell r="B3461" t="str">
            <v>Pavement markings, type I</v>
          </cell>
          <cell r="C3461" t="str">
            <v>L</v>
          </cell>
          <cell r="D3461" t="str">
            <v>PAVEMENT MARKINGS, TYPE I</v>
          </cell>
          <cell r="E3461" t="str">
            <v>GAL</v>
          </cell>
        </row>
        <row r="3462">
          <cell r="A3462" t="str">
            <v>63404-1000</v>
          </cell>
          <cell r="B3462" t="str">
            <v>Pavement markings, type J</v>
          </cell>
          <cell r="C3462" t="str">
            <v>L</v>
          </cell>
          <cell r="D3462" t="str">
            <v>PAVEMENT MARKINGS, TYPE J</v>
          </cell>
          <cell r="E3462" t="str">
            <v>GAL</v>
          </cell>
        </row>
        <row r="3463">
          <cell r="A3463" t="str">
            <v>63404-1100</v>
          </cell>
          <cell r="B3463" t="str">
            <v>Pavement markings, type K</v>
          </cell>
          <cell r="C3463" t="str">
            <v>L</v>
          </cell>
          <cell r="D3463" t="str">
            <v>PAVEMENT MARKINGS, TYPE K</v>
          </cell>
          <cell r="E3463" t="str">
            <v>GAL</v>
          </cell>
        </row>
        <row r="3464">
          <cell r="A3464" t="str">
            <v>63404-1200</v>
          </cell>
          <cell r="B3464" t="str">
            <v>Pavement markings, type L</v>
          </cell>
          <cell r="C3464" t="str">
            <v>L</v>
          </cell>
          <cell r="D3464" t="str">
            <v>PAVEMENT MARKINGS, TYPE L</v>
          </cell>
          <cell r="E3464" t="str">
            <v>GAL</v>
          </cell>
        </row>
        <row r="3465">
          <cell r="A3465" t="str">
            <v>63405-0050</v>
          </cell>
          <cell r="B3465" t="str">
            <v>Pavement markings, symbols</v>
          </cell>
          <cell r="C3465" t="str">
            <v>Each</v>
          </cell>
          <cell r="D3465" t="str">
            <v>PAVEMENT MARKINGS, SYMBOLS</v>
          </cell>
          <cell r="E3465" t="str">
            <v>EACH</v>
          </cell>
        </row>
        <row r="3466">
          <cell r="A3466" t="str">
            <v>63405-0100</v>
          </cell>
          <cell r="B3466" t="str">
            <v>Pavement markings, type A, turn arrow</v>
          </cell>
          <cell r="C3466" t="str">
            <v>Each</v>
          </cell>
          <cell r="D3466" t="str">
            <v>PAVEMENT MARKINGS, TYPE A, TURN ARROW</v>
          </cell>
          <cell r="E3466" t="str">
            <v>EACH</v>
          </cell>
        </row>
        <row r="3467">
          <cell r="A3467" t="str">
            <v>63405-0150</v>
          </cell>
          <cell r="B3467" t="str">
            <v>Pavement markings, type A, straight arrow</v>
          </cell>
          <cell r="C3467" t="str">
            <v>Each</v>
          </cell>
          <cell r="D3467" t="str">
            <v>PAVEMENT MARKINGS, TYPE A, STRAIGHT ARROW</v>
          </cell>
          <cell r="E3467" t="str">
            <v>EACH</v>
          </cell>
        </row>
        <row r="3468">
          <cell r="A3468" t="str">
            <v>63405-0200</v>
          </cell>
          <cell r="B3468" t="str">
            <v>Pavement markings, type A, straight/turn arrow combination</v>
          </cell>
          <cell r="C3468" t="str">
            <v>Each</v>
          </cell>
          <cell r="D3468" t="str">
            <v>PAVEMENT MARKINGS, TYPE A, STRAIGHT/TURN ARROW COMBINATION</v>
          </cell>
          <cell r="E3468" t="str">
            <v>EACH</v>
          </cell>
        </row>
        <row r="3469">
          <cell r="A3469" t="str">
            <v>63405-0250</v>
          </cell>
          <cell r="B3469" t="str">
            <v>Pavement markings, type A, "ONLY" word message</v>
          </cell>
          <cell r="C3469" t="str">
            <v>Each</v>
          </cell>
          <cell r="D3469" t="str">
            <v>PAVEMENT MARKINGS, TYPE A, "ONLY" WORD MESSAGE</v>
          </cell>
          <cell r="E3469" t="str">
            <v>EACH</v>
          </cell>
        </row>
        <row r="3470">
          <cell r="A3470" t="str">
            <v>63405-0300</v>
          </cell>
          <cell r="B3470" t="str">
            <v>Pavement markings, type A, "STOP" word message</v>
          </cell>
          <cell r="C3470" t="str">
            <v>Each</v>
          </cell>
          <cell r="D3470" t="str">
            <v>PAVEMENT MARKINGS, TYPE A, "STOP" WORD MESSAGE</v>
          </cell>
          <cell r="E3470" t="str">
            <v>EACH</v>
          </cell>
        </row>
        <row r="3471">
          <cell r="A3471" t="str">
            <v>63405-0350</v>
          </cell>
          <cell r="B3471" t="str">
            <v>Pavement markings, type A, "SCHOOL" word message</v>
          </cell>
          <cell r="C3471" t="str">
            <v>Each</v>
          </cell>
          <cell r="D3471" t="str">
            <v>PAVEMENT MARKINGS, TYPE A, "SCHOOL" WORD MESSAGE</v>
          </cell>
          <cell r="E3471" t="str">
            <v>EACH</v>
          </cell>
        </row>
        <row r="3472">
          <cell r="A3472" t="str">
            <v>63405-0400</v>
          </cell>
          <cell r="B3472" t="str">
            <v>Pavement markings, type A, railroad symbol</v>
          </cell>
          <cell r="C3472" t="str">
            <v>Each</v>
          </cell>
          <cell r="D3472" t="str">
            <v>PAVEMENT MARKINGS, TYPE A, RAILROAD SYMBOL</v>
          </cell>
          <cell r="E3472" t="str">
            <v>EACH</v>
          </cell>
        </row>
        <row r="3473">
          <cell r="A3473" t="str">
            <v>63405-0450</v>
          </cell>
          <cell r="B3473" t="str">
            <v>Pavement markings, type A, accessibility symbol</v>
          </cell>
          <cell r="C3473" t="str">
            <v>Each</v>
          </cell>
          <cell r="D3473" t="str">
            <v>PAVEMENT MARKINGS, TYPE A, ACCESSIBILITY SYMBOL</v>
          </cell>
          <cell r="E3473" t="str">
            <v>EACH</v>
          </cell>
        </row>
        <row r="3474">
          <cell r="A3474" t="str">
            <v>63405-0500</v>
          </cell>
          <cell r="B3474" t="str">
            <v>Pavement markings, type B, turn arrow</v>
          </cell>
          <cell r="C3474" t="str">
            <v>Each</v>
          </cell>
          <cell r="D3474" t="str">
            <v>PAVEMENT MARKINGS, TYPE B, TURN ARROW</v>
          </cell>
          <cell r="E3474" t="str">
            <v>EACH</v>
          </cell>
        </row>
        <row r="3475">
          <cell r="A3475" t="str">
            <v>63405-0550</v>
          </cell>
          <cell r="B3475" t="str">
            <v>Pavement markings, type B, straight arrow</v>
          </cell>
          <cell r="C3475" t="str">
            <v>Each</v>
          </cell>
          <cell r="D3475" t="str">
            <v>PAVEMENT MARKINGS, TYPE B, STRAIGHT ARROW</v>
          </cell>
          <cell r="E3475" t="str">
            <v>EACH</v>
          </cell>
        </row>
        <row r="3476">
          <cell r="A3476" t="str">
            <v>63405-0600</v>
          </cell>
          <cell r="B3476" t="str">
            <v>Pavement markings, type B, straight/turn arrow combination</v>
          </cell>
          <cell r="C3476" t="str">
            <v>Each</v>
          </cell>
          <cell r="D3476" t="str">
            <v>PAVEMENT MARKINGS, TYPE B, STRAIGHT/TURN ARROW COMBINATION</v>
          </cell>
          <cell r="E3476" t="str">
            <v>EACH</v>
          </cell>
        </row>
        <row r="3477">
          <cell r="A3477" t="str">
            <v>63405-0650</v>
          </cell>
          <cell r="B3477" t="str">
            <v>Pavement markings, type B, "ONLY" word message</v>
          </cell>
          <cell r="C3477" t="str">
            <v>Each</v>
          </cell>
          <cell r="D3477" t="str">
            <v>PAVEMENT MARKINGS, TYPE B, "ONLY" WORD MESSAGE</v>
          </cell>
          <cell r="E3477" t="str">
            <v>EACH</v>
          </cell>
        </row>
        <row r="3478">
          <cell r="A3478" t="str">
            <v>63405-0700</v>
          </cell>
          <cell r="B3478" t="str">
            <v>Pavement markings, type B, "STOP" word message</v>
          </cell>
          <cell r="C3478" t="str">
            <v>Each</v>
          </cell>
          <cell r="D3478" t="str">
            <v>PAVEMENT MARKINGS, TYPE B, "STOP" WORD MESSAGE</v>
          </cell>
          <cell r="E3478" t="str">
            <v>EACH</v>
          </cell>
        </row>
        <row r="3479">
          <cell r="A3479" t="str">
            <v>63405-0750</v>
          </cell>
          <cell r="B3479" t="str">
            <v>Pavement markings, type B, "SCHOOL" word message</v>
          </cell>
          <cell r="C3479" t="str">
            <v>Each</v>
          </cell>
          <cell r="D3479" t="str">
            <v>PAVEMENT MARKINGS, TYPE B, "SCHOOL" WORD MESSAGE</v>
          </cell>
          <cell r="E3479" t="str">
            <v>EACH</v>
          </cell>
        </row>
        <row r="3480">
          <cell r="A3480" t="str">
            <v>63405-0800</v>
          </cell>
          <cell r="B3480" t="str">
            <v>Pavement markings, type B, railroad symbol</v>
          </cell>
          <cell r="C3480" t="str">
            <v>Each</v>
          </cell>
          <cell r="D3480" t="str">
            <v>PAVEMENT MARKINGS, TYPE B, RAILROAD SYMBOL</v>
          </cell>
          <cell r="E3480" t="str">
            <v>EACH</v>
          </cell>
        </row>
        <row r="3481">
          <cell r="A3481" t="str">
            <v>63405-0850</v>
          </cell>
          <cell r="B3481" t="str">
            <v>Pavement markings, type B, accessibility symbol</v>
          </cell>
          <cell r="C3481" t="str">
            <v>Each</v>
          </cell>
          <cell r="D3481" t="str">
            <v>PAVEMENT MARKINGS, TYPE B, ACCESSIBILITY SYMBOL</v>
          </cell>
          <cell r="E3481" t="str">
            <v>EACH</v>
          </cell>
        </row>
        <row r="3482">
          <cell r="A3482" t="str">
            <v>63405-0855</v>
          </cell>
          <cell r="B3482" t="str">
            <v>Pavement markings, type B, speed hump markings</v>
          </cell>
          <cell r="C3482" t="str">
            <v>Each</v>
          </cell>
          <cell r="D3482" t="str">
            <v>PAVEMENT MARKINGS, TYPE B, SPEED HUMP MARKINGS</v>
          </cell>
          <cell r="E3482" t="str">
            <v>EACH</v>
          </cell>
        </row>
        <row r="3483">
          <cell r="A3483" t="str">
            <v>63405-0900</v>
          </cell>
          <cell r="B3483" t="str">
            <v>Pavement markings, type C, turn arrow</v>
          </cell>
          <cell r="C3483" t="str">
            <v>Each</v>
          </cell>
          <cell r="D3483" t="str">
            <v>PAVEMENT MARKINGS, TYPE C, TURN ARROW</v>
          </cell>
          <cell r="E3483" t="str">
            <v>EACH</v>
          </cell>
        </row>
        <row r="3484">
          <cell r="A3484" t="str">
            <v>63405-0950</v>
          </cell>
          <cell r="B3484" t="str">
            <v>Pavement markings, type C, straight arrow</v>
          </cell>
          <cell r="C3484" t="str">
            <v>Each</v>
          </cell>
          <cell r="D3484" t="str">
            <v>PAVEMENT MARKINGS, TYPE C, STRAIGHT ARROW</v>
          </cell>
          <cell r="E3484" t="str">
            <v>EACH</v>
          </cell>
        </row>
        <row r="3485">
          <cell r="A3485" t="str">
            <v>63405-1000</v>
          </cell>
          <cell r="B3485" t="str">
            <v>Pavement markings, type C, straight/turn arrow combination</v>
          </cell>
          <cell r="C3485" t="str">
            <v>Each</v>
          </cell>
          <cell r="D3485" t="str">
            <v>PAVEMENT MARKINGS, TYPE C, STRAIGHT/TURN ARROW COMBINATION</v>
          </cell>
          <cell r="E3485" t="str">
            <v>EACH</v>
          </cell>
        </row>
        <row r="3486">
          <cell r="A3486" t="str">
            <v>63405-1050</v>
          </cell>
          <cell r="B3486" t="str">
            <v>Pavement markings, type C, "ONLY" word message</v>
          </cell>
          <cell r="C3486" t="str">
            <v>Each</v>
          </cell>
          <cell r="D3486" t="str">
            <v>PAVEMENT MARKINGS, TYPE C, "ONLY" WORD MESSAGE</v>
          </cell>
          <cell r="E3486" t="str">
            <v>EACH</v>
          </cell>
        </row>
        <row r="3487">
          <cell r="A3487" t="str">
            <v>63405-1100</v>
          </cell>
          <cell r="B3487" t="str">
            <v>Pavement markings, type C, "STOP" word message</v>
          </cell>
          <cell r="C3487" t="str">
            <v>Each</v>
          </cell>
          <cell r="D3487" t="str">
            <v>PAVEMENT MARKINGS, TYPE C, "STOP" WORD MESSAGE</v>
          </cell>
          <cell r="E3487" t="str">
            <v>EACH</v>
          </cell>
        </row>
        <row r="3488">
          <cell r="A3488" t="str">
            <v>63405-1150</v>
          </cell>
          <cell r="B3488" t="str">
            <v>Pavement markings, type C, "SCHOOL" word message</v>
          </cell>
          <cell r="C3488" t="str">
            <v>Each</v>
          </cell>
          <cell r="D3488" t="str">
            <v>PAVEMENT MARKINGS, TYPE C, "SCHOOL" WORD MESSAGE</v>
          </cell>
          <cell r="E3488" t="str">
            <v>EACH</v>
          </cell>
        </row>
        <row r="3489">
          <cell r="A3489" t="str">
            <v>63405-1200</v>
          </cell>
          <cell r="B3489" t="str">
            <v>Pavement markings, type C, railroad symbol</v>
          </cell>
          <cell r="C3489" t="str">
            <v>Each</v>
          </cell>
          <cell r="D3489" t="str">
            <v>PAVEMENT MARKINGS, TYPE C, RAILROAD SYMBOL</v>
          </cell>
          <cell r="E3489" t="str">
            <v>EACH</v>
          </cell>
        </row>
        <row r="3490">
          <cell r="A3490" t="str">
            <v>63405-1250</v>
          </cell>
          <cell r="B3490" t="str">
            <v>Pavement markings, type C, accessibility symbol</v>
          </cell>
          <cell r="C3490" t="str">
            <v>Each</v>
          </cell>
          <cell r="D3490" t="str">
            <v>PAVEMENT MARKINGS, TYPE C, ACCESSIBILITY SYMBOL</v>
          </cell>
          <cell r="E3490" t="str">
            <v>EACH</v>
          </cell>
        </row>
        <row r="3491">
          <cell r="A3491" t="str">
            <v>63405-1300</v>
          </cell>
          <cell r="B3491" t="str">
            <v>Pavement markings, type D, turn arrow</v>
          </cell>
          <cell r="C3491" t="str">
            <v>Each</v>
          </cell>
          <cell r="D3491" t="str">
            <v>PAVEMENT MARKINGS, TYPE D, TURN ARROW</v>
          </cell>
          <cell r="E3491" t="str">
            <v>EACH</v>
          </cell>
        </row>
        <row r="3492">
          <cell r="A3492" t="str">
            <v>63405-1350</v>
          </cell>
          <cell r="B3492" t="str">
            <v>Pavement markings, type D, straight arrow</v>
          </cell>
          <cell r="C3492" t="str">
            <v>Each</v>
          </cell>
          <cell r="D3492" t="str">
            <v>PAVEMENT MARKINGS, TYPE D, STRAIGHT ARROW</v>
          </cell>
          <cell r="E3492" t="str">
            <v>EACH</v>
          </cell>
        </row>
        <row r="3493">
          <cell r="A3493" t="str">
            <v>63405-1400</v>
          </cell>
          <cell r="B3493" t="str">
            <v>Pavement markings, type D, straight/turn arrow combination</v>
          </cell>
          <cell r="C3493" t="str">
            <v>Each</v>
          </cell>
          <cell r="D3493" t="str">
            <v>PAVEMENT MARKINGS, TYPE D, STRAIGHT/TURN ARROW COMBINATION</v>
          </cell>
          <cell r="E3493" t="str">
            <v>EACH</v>
          </cell>
        </row>
        <row r="3494">
          <cell r="A3494" t="str">
            <v>63405-1450</v>
          </cell>
          <cell r="B3494" t="str">
            <v>Pavement markings, type D, "ONLY" word message</v>
          </cell>
          <cell r="C3494" t="str">
            <v>Each</v>
          </cell>
          <cell r="D3494" t="str">
            <v>PAVEMENT MARKINGS, TYPE D, "ONLY" WORD MESSAGE</v>
          </cell>
          <cell r="E3494" t="str">
            <v>EACH</v>
          </cell>
        </row>
        <row r="3495">
          <cell r="A3495" t="str">
            <v>63405-1500</v>
          </cell>
          <cell r="B3495" t="str">
            <v>Pavement markings, type D, "STOP" word message</v>
          </cell>
          <cell r="C3495" t="str">
            <v>Each</v>
          </cell>
          <cell r="D3495" t="str">
            <v>PAVEMENT MARKINGS, TYPE D, "STOP" WORD MESSAGE</v>
          </cell>
          <cell r="E3495" t="str">
            <v>EACH</v>
          </cell>
        </row>
        <row r="3496">
          <cell r="A3496" t="str">
            <v>63405-1550</v>
          </cell>
          <cell r="B3496" t="str">
            <v>Pavement markings, type D, "SCHOOL" word message</v>
          </cell>
          <cell r="C3496" t="str">
            <v>Each</v>
          </cell>
          <cell r="D3496" t="str">
            <v>PAVEMENT MARKINGS, TYPE D, "SCHOOL" WORD MESSAGE</v>
          </cell>
          <cell r="E3496" t="str">
            <v>EACH</v>
          </cell>
        </row>
        <row r="3497">
          <cell r="A3497" t="str">
            <v>63405-1600</v>
          </cell>
          <cell r="B3497" t="str">
            <v>Pavement markings, type D, railroad symbol</v>
          </cell>
          <cell r="C3497" t="str">
            <v>Each</v>
          </cell>
          <cell r="D3497" t="str">
            <v>PAVEMENT MARKINGS, TYPE D, RAILROAD SYMBOL</v>
          </cell>
          <cell r="E3497" t="str">
            <v>EACH</v>
          </cell>
        </row>
        <row r="3498">
          <cell r="A3498" t="str">
            <v>63405-1650</v>
          </cell>
          <cell r="B3498" t="str">
            <v>Pavement markings, type D, accessibility symbol</v>
          </cell>
          <cell r="C3498" t="str">
            <v>Each</v>
          </cell>
          <cell r="D3498" t="str">
            <v>PAVEMENT MARKINGS, TYPE D, ACCESSIBILITY SYMBOL</v>
          </cell>
          <cell r="E3498" t="str">
            <v>EACH</v>
          </cell>
        </row>
        <row r="3499">
          <cell r="A3499" t="str">
            <v>63405-1700</v>
          </cell>
          <cell r="B3499" t="str">
            <v>Pavement markings, type E, turn arrow</v>
          </cell>
          <cell r="C3499" t="str">
            <v>Each</v>
          </cell>
          <cell r="D3499" t="str">
            <v>PAVEMENT MARKINGS, TYPE E, TURN ARROW</v>
          </cell>
          <cell r="E3499" t="str">
            <v>EACH</v>
          </cell>
        </row>
        <row r="3500">
          <cell r="A3500" t="str">
            <v>63405-1750</v>
          </cell>
          <cell r="B3500" t="str">
            <v>Pavement markings, type E, straight arrow</v>
          </cell>
          <cell r="C3500" t="str">
            <v>Each</v>
          </cell>
          <cell r="D3500" t="str">
            <v>PAVEMENT MARKINGS, TYPE E, STRAIGHT ARROW</v>
          </cell>
          <cell r="E3500" t="str">
            <v>EACH</v>
          </cell>
        </row>
        <row r="3501">
          <cell r="A3501" t="str">
            <v>63405-1800</v>
          </cell>
          <cell r="B3501" t="str">
            <v>Pavement markings, type E, straight/turn arrow combination</v>
          </cell>
          <cell r="C3501" t="str">
            <v>Each</v>
          </cell>
          <cell r="D3501" t="str">
            <v>PAVEMENT MARKINGS, TYPE E, STRAIGHT/TURN ARROW COMBINATION</v>
          </cell>
          <cell r="E3501" t="str">
            <v>EACH</v>
          </cell>
        </row>
        <row r="3502">
          <cell r="A3502" t="str">
            <v>63405-1850</v>
          </cell>
          <cell r="B3502" t="str">
            <v>Pavement markings, type E, "ONLY" word message</v>
          </cell>
          <cell r="C3502" t="str">
            <v>Each</v>
          </cell>
          <cell r="D3502" t="str">
            <v>PAVEMENT MARKINGS, TYPE E, "ONLY" WORD MESSAGE</v>
          </cell>
          <cell r="E3502" t="str">
            <v>EACH</v>
          </cell>
        </row>
        <row r="3503">
          <cell r="A3503" t="str">
            <v>63405-1900</v>
          </cell>
          <cell r="B3503" t="str">
            <v>Pavement markings, type E, "STOP" word message</v>
          </cell>
          <cell r="C3503" t="str">
            <v>Each</v>
          </cell>
          <cell r="D3503" t="str">
            <v>PAVEMENT MARKINGS, TYPE E, "STOP" WORD MESSAGE</v>
          </cell>
          <cell r="E3503" t="str">
            <v>EACH</v>
          </cell>
        </row>
        <row r="3504">
          <cell r="A3504" t="str">
            <v>63405-1950</v>
          </cell>
          <cell r="B3504" t="str">
            <v>Pavement markings, type E, "SCHOOL" word message</v>
          </cell>
          <cell r="C3504" t="str">
            <v>Each</v>
          </cell>
          <cell r="D3504" t="str">
            <v>PAVEMENT MARKINGS, TYPE E, "SCHOOL" WORD MESSAGE</v>
          </cell>
          <cell r="E3504" t="str">
            <v>EACH</v>
          </cell>
        </row>
        <row r="3505">
          <cell r="A3505" t="str">
            <v>63405-2000</v>
          </cell>
          <cell r="B3505" t="str">
            <v>Pavement markings, type E, railroad symbol</v>
          </cell>
          <cell r="C3505" t="str">
            <v>Each</v>
          </cell>
          <cell r="D3505" t="str">
            <v>PAVEMENT MARKINGS, TYPE E, RAILROAD SYMBOL</v>
          </cell>
          <cell r="E3505" t="str">
            <v>EACH</v>
          </cell>
        </row>
        <row r="3506">
          <cell r="A3506" t="str">
            <v>63405-2050</v>
          </cell>
          <cell r="B3506" t="str">
            <v>Pavement markings, type E, accessibility symbol</v>
          </cell>
          <cell r="C3506" t="str">
            <v>Each</v>
          </cell>
          <cell r="D3506" t="str">
            <v>PAVEMENT MARKINGS, TYPE E, ACCESSIBILITY SYMBOL</v>
          </cell>
          <cell r="E3506" t="str">
            <v>EACH</v>
          </cell>
        </row>
        <row r="3507">
          <cell r="A3507" t="str">
            <v>63405-2100</v>
          </cell>
          <cell r="B3507" t="str">
            <v>Pavement markings, type E, speed hump markings</v>
          </cell>
          <cell r="C3507" t="str">
            <v>Each</v>
          </cell>
          <cell r="D3507" t="str">
            <v>PAVEMENT MARKINGS, TYPE E, SPEED HUMP MARKINGS</v>
          </cell>
          <cell r="E3507" t="str">
            <v>EACH</v>
          </cell>
        </row>
        <row r="3508">
          <cell r="A3508" t="str">
            <v>63405-2890</v>
          </cell>
          <cell r="B3508" t="str">
            <v>Pavement markings, type H</v>
          </cell>
          <cell r="C3508" t="str">
            <v>Each</v>
          </cell>
          <cell r="D3508" t="str">
            <v>PAVEMENT MARKINGS, TYPE H</v>
          </cell>
          <cell r="E3508" t="str">
            <v>EACH</v>
          </cell>
        </row>
        <row r="3509">
          <cell r="A3509" t="str">
            <v>63405-2900</v>
          </cell>
          <cell r="B3509" t="str">
            <v>Pavement markings, type H, turn arrow</v>
          </cell>
          <cell r="C3509" t="str">
            <v>Each</v>
          </cell>
          <cell r="D3509" t="str">
            <v>PAVEMENT MARKINGS, TYPE H, TURN ARROW</v>
          </cell>
          <cell r="E3509" t="str">
            <v>EACH</v>
          </cell>
        </row>
        <row r="3510">
          <cell r="A3510" t="str">
            <v>63405-2950</v>
          </cell>
          <cell r="B3510" t="str">
            <v>Pavement markings, type H, straight arrow</v>
          </cell>
          <cell r="C3510" t="str">
            <v>Each</v>
          </cell>
          <cell r="D3510" t="str">
            <v>PAVEMENT MARKINGS, TYPE H, STRAIGHT ARROW</v>
          </cell>
          <cell r="E3510" t="str">
            <v>EACH</v>
          </cell>
        </row>
        <row r="3511">
          <cell r="A3511" t="str">
            <v>63405-3000</v>
          </cell>
          <cell r="B3511" t="str">
            <v>Pavement markings, type H, straight/turn arrow combination</v>
          </cell>
          <cell r="C3511" t="str">
            <v>Each</v>
          </cell>
          <cell r="D3511" t="str">
            <v>PAVEMENT MARKINGS, TYPE H, STRAIGHT/TURN ARROW COMBINATION</v>
          </cell>
          <cell r="E3511" t="str">
            <v>EACH</v>
          </cell>
        </row>
        <row r="3512">
          <cell r="A3512" t="str">
            <v>63405-3050</v>
          </cell>
          <cell r="B3512" t="str">
            <v>Pavement markings, type H, "ONLY" word message</v>
          </cell>
          <cell r="C3512" t="str">
            <v>Each</v>
          </cell>
          <cell r="D3512" t="str">
            <v>PAVEMENT MARKINGS, TYPE H, "ONLY" WORD MESSAGE</v>
          </cell>
          <cell r="E3512" t="str">
            <v>EACH</v>
          </cell>
        </row>
        <row r="3513">
          <cell r="A3513" t="str">
            <v>63405-3100</v>
          </cell>
          <cell r="B3513" t="str">
            <v>Pavement markings, type H, "STOP" word message</v>
          </cell>
          <cell r="C3513" t="str">
            <v>Each</v>
          </cell>
          <cell r="D3513" t="str">
            <v>PAVEMENT MARKINGS, TYPE H, "STOP" WORD MESSAGE</v>
          </cell>
          <cell r="E3513" t="str">
            <v>EACH</v>
          </cell>
        </row>
        <row r="3514">
          <cell r="A3514" t="str">
            <v>63405-3150</v>
          </cell>
          <cell r="B3514" t="str">
            <v>Pavement markings, type H, "SCHOOL" word message</v>
          </cell>
          <cell r="C3514" t="str">
            <v>Each</v>
          </cell>
          <cell r="D3514" t="str">
            <v>PAVEMENT MARKINGS, TYPE H, "SCHOOL" WORD MESSAGE</v>
          </cell>
          <cell r="E3514" t="str">
            <v>EACH</v>
          </cell>
        </row>
        <row r="3515">
          <cell r="A3515" t="str">
            <v>63405-3200</v>
          </cell>
          <cell r="B3515" t="str">
            <v>Pavement markings, type H, railroad symbol</v>
          </cell>
          <cell r="C3515" t="str">
            <v>Each</v>
          </cell>
          <cell r="D3515" t="str">
            <v>PAVEMENT MARKINGS, TYPE H, RAILROAD SYMBOL</v>
          </cell>
          <cell r="E3515" t="str">
            <v>EACH</v>
          </cell>
        </row>
        <row r="3516">
          <cell r="A3516" t="str">
            <v>63405-3250</v>
          </cell>
          <cell r="B3516" t="str">
            <v>Pavement markings, type H, accessibility symbol</v>
          </cell>
          <cell r="C3516" t="str">
            <v>Each</v>
          </cell>
          <cell r="D3516" t="str">
            <v>PAVEMENT MARKINGS, TYPE H, ACCESSIBILITY SYMBOL</v>
          </cell>
          <cell r="E3516" t="str">
            <v>EACH</v>
          </cell>
        </row>
        <row r="3517">
          <cell r="A3517" t="str">
            <v>63405-3300</v>
          </cell>
          <cell r="B3517" t="str">
            <v>Pavement markings, type I, turn arrow</v>
          </cell>
          <cell r="C3517" t="str">
            <v>Each</v>
          </cell>
          <cell r="D3517" t="str">
            <v>PAVEMENT MARKINGS, TYPE I, TURN ARROW</v>
          </cell>
          <cell r="E3517" t="str">
            <v>EACH</v>
          </cell>
        </row>
        <row r="3518">
          <cell r="A3518" t="str">
            <v>63405-3350</v>
          </cell>
          <cell r="B3518" t="str">
            <v>Pavement markings, type I, straight arrow</v>
          </cell>
          <cell r="C3518" t="str">
            <v>Each</v>
          </cell>
          <cell r="D3518" t="str">
            <v>PAVEMENT MARKINGS, TYPE I, STRAIGHT ARROW</v>
          </cell>
          <cell r="E3518" t="str">
            <v>EACH</v>
          </cell>
        </row>
        <row r="3519">
          <cell r="A3519" t="str">
            <v>63405-3400</v>
          </cell>
          <cell r="B3519" t="str">
            <v>Pavement markings, type I, straight/turn arrow combination</v>
          </cell>
          <cell r="C3519" t="str">
            <v>Each</v>
          </cell>
          <cell r="D3519" t="str">
            <v>PAVEMENT MARKINGS, TYPE I, STRAIGHT/TURN ARROW COMBINATION</v>
          </cell>
          <cell r="E3519" t="str">
            <v>EACH</v>
          </cell>
        </row>
        <row r="3520">
          <cell r="A3520" t="str">
            <v>63405-3450</v>
          </cell>
          <cell r="B3520" t="str">
            <v>Pavement markings, type I, "ONLY" word message</v>
          </cell>
          <cell r="C3520" t="str">
            <v>Each</v>
          </cell>
          <cell r="D3520" t="str">
            <v>PAVEMENT MARKINGS, TYPE I, "ONLY" WORD MESSAGE</v>
          </cell>
          <cell r="E3520" t="str">
            <v>EACH</v>
          </cell>
        </row>
        <row r="3521">
          <cell r="A3521" t="str">
            <v>63405-3500</v>
          </cell>
          <cell r="B3521" t="str">
            <v>Pavement markings, type I, "STOP" word message</v>
          </cell>
          <cell r="C3521" t="str">
            <v>Each</v>
          </cell>
          <cell r="D3521" t="str">
            <v>PAVEMENT MARKINGS, TYPE I, "STOP" WORD MESSAGE</v>
          </cell>
          <cell r="E3521" t="str">
            <v>EACH</v>
          </cell>
        </row>
        <row r="3522">
          <cell r="A3522" t="str">
            <v>63405-3550</v>
          </cell>
          <cell r="B3522" t="str">
            <v>Pavement markings, type I, "SCHOOL" word message</v>
          </cell>
          <cell r="C3522" t="str">
            <v>Each</v>
          </cell>
          <cell r="D3522" t="str">
            <v>PAVEMENT MARKINGS, TYPE I, "SCHOOL" WORD MESSAGE</v>
          </cell>
          <cell r="E3522" t="str">
            <v>EACH</v>
          </cell>
        </row>
        <row r="3523">
          <cell r="A3523" t="str">
            <v>63405-3600</v>
          </cell>
          <cell r="B3523" t="str">
            <v>Pavement markings, type I, railroad symbol</v>
          </cell>
          <cell r="C3523" t="str">
            <v>Each</v>
          </cell>
          <cell r="D3523" t="str">
            <v>PAVEMENT MARKINGS, TYPE I, RAILROAD SYMBOL</v>
          </cell>
          <cell r="E3523" t="str">
            <v>EACH</v>
          </cell>
        </row>
        <row r="3524">
          <cell r="A3524" t="str">
            <v>63405-3650</v>
          </cell>
          <cell r="B3524" t="str">
            <v>Pavement markings, type I, accessibility symbol</v>
          </cell>
          <cell r="C3524" t="str">
            <v>Each</v>
          </cell>
          <cell r="D3524" t="str">
            <v>PAVEMENT MARKINGS, TYPE I, ACCESSIBILITY SYMBOL</v>
          </cell>
          <cell r="E3524" t="str">
            <v>EACH</v>
          </cell>
        </row>
        <row r="3525">
          <cell r="A3525" t="str">
            <v>63405-3700</v>
          </cell>
          <cell r="B3525" t="str">
            <v>Pavement markings, type J, turn arrow</v>
          </cell>
          <cell r="C3525" t="str">
            <v>Each</v>
          </cell>
          <cell r="D3525" t="str">
            <v>PAVEMENT MARKINGS, TYPE J, TURN ARROW</v>
          </cell>
          <cell r="E3525" t="str">
            <v>EACH</v>
          </cell>
        </row>
        <row r="3526">
          <cell r="A3526" t="str">
            <v>63405-3750</v>
          </cell>
          <cell r="B3526" t="str">
            <v>Pavement markings, type J, straight arrow</v>
          </cell>
          <cell r="C3526" t="str">
            <v>Each</v>
          </cell>
          <cell r="D3526" t="str">
            <v>PAVEMENT MARKINGS, TYPE J, STRAIGHT ARROW</v>
          </cell>
          <cell r="E3526" t="str">
            <v>EACH</v>
          </cell>
        </row>
        <row r="3527">
          <cell r="A3527" t="str">
            <v>63405-3800</v>
          </cell>
          <cell r="B3527" t="str">
            <v>Pavement markings, type J, straight/turn arrow combination</v>
          </cell>
          <cell r="C3527" t="str">
            <v>Each</v>
          </cell>
          <cell r="D3527" t="str">
            <v>PAVEMENT MARKINGS, TYPE J, STRAIGHT/TURN ARROW COMBINATION</v>
          </cell>
          <cell r="E3527" t="str">
            <v>EACH</v>
          </cell>
        </row>
        <row r="3528">
          <cell r="A3528" t="str">
            <v>63405-3850</v>
          </cell>
          <cell r="B3528" t="str">
            <v>Pavement markings, type J, "ONLY" word message</v>
          </cell>
          <cell r="C3528" t="str">
            <v>Each</v>
          </cell>
          <cell r="D3528" t="str">
            <v>PAVEMENT MARKINGS, TYPE J, "ONLY" WORD MESSAGE</v>
          </cell>
          <cell r="E3528" t="str">
            <v>EACH</v>
          </cell>
        </row>
        <row r="3529">
          <cell r="A3529" t="str">
            <v>63405-3900</v>
          </cell>
          <cell r="B3529" t="str">
            <v>Pavement markings, type J, "STOP" word message</v>
          </cell>
          <cell r="C3529" t="str">
            <v>Each</v>
          </cell>
          <cell r="D3529" t="str">
            <v>PAVEMENT MARKINGS, TYPE J, "STOP" WORD MESSAGE</v>
          </cell>
          <cell r="E3529" t="str">
            <v>EACH</v>
          </cell>
        </row>
        <row r="3530">
          <cell r="A3530" t="str">
            <v>63405-3950</v>
          </cell>
          <cell r="B3530" t="str">
            <v>Pavement markings, type J, "SCHOOL" word message</v>
          </cell>
          <cell r="C3530" t="str">
            <v>Each</v>
          </cell>
          <cell r="D3530" t="str">
            <v>PAVEMENT MARKINGS, TYPE J, "SCHOOL" WORD MESSAGE</v>
          </cell>
          <cell r="E3530" t="str">
            <v>EACH</v>
          </cell>
        </row>
        <row r="3531">
          <cell r="A3531" t="str">
            <v>63405-4000</v>
          </cell>
          <cell r="B3531" t="str">
            <v>Pavement markings, type J, railroad symbol</v>
          </cell>
          <cell r="C3531" t="str">
            <v>Each</v>
          </cell>
          <cell r="D3531" t="str">
            <v>PAVEMENT MARKINGS, TYPE J, RAILROAD SYMBOL</v>
          </cell>
          <cell r="E3531" t="str">
            <v>EACH</v>
          </cell>
        </row>
        <row r="3532">
          <cell r="A3532" t="str">
            <v>63405-4050</v>
          </cell>
          <cell r="B3532" t="str">
            <v>Pavement markings, type J, accessibility symbol</v>
          </cell>
          <cell r="C3532" t="str">
            <v>Each</v>
          </cell>
          <cell r="D3532" t="str">
            <v>PAVEMENT MARKINGS, TYPE J, ACCESSIBILITY SYMBOL</v>
          </cell>
          <cell r="E3532" t="str">
            <v>EACH</v>
          </cell>
        </row>
        <row r="3533">
          <cell r="A3533" t="str">
            <v>63405-4100</v>
          </cell>
          <cell r="B3533" t="str">
            <v>Pavement markings, type K, turn arrow</v>
          </cell>
          <cell r="C3533" t="str">
            <v>Each</v>
          </cell>
          <cell r="D3533" t="str">
            <v>PAVEMENT MARKINGS, TYPE K, TURN ARROW</v>
          </cell>
          <cell r="E3533" t="str">
            <v>EACH</v>
          </cell>
        </row>
        <row r="3534">
          <cell r="A3534" t="str">
            <v>63405-4150</v>
          </cell>
          <cell r="B3534" t="str">
            <v>Pavement markings, type K, straight arrow</v>
          </cell>
          <cell r="C3534" t="str">
            <v>Each</v>
          </cell>
          <cell r="D3534" t="str">
            <v>PAVEMENT MARKINGS, TYPE K, STRAIGHT ARROW</v>
          </cell>
          <cell r="E3534" t="str">
            <v>EACH</v>
          </cell>
        </row>
        <row r="3535">
          <cell r="A3535" t="str">
            <v>63405-4200</v>
          </cell>
          <cell r="B3535" t="str">
            <v>Pavement markings, type K, straight/turn arrow combination</v>
          </cell>
          <cell r="C3535" t="str">
            <v>Each</v>
          </cell>
          <cell r="D3535" t="str">
            <v>PAVEMENT MARKINGS, TYPE K, STRAIGHT/TURN ARROW COMBINATION</v>
          </cell>
          <cell r="E3535" t="str">
            <v>EACH</v>
          </cell>
        </row>
        <row r="3536">
          <cell r="A3536" t="str">
            <v>63405-4250</v>
          </cell>
          <cell r="B3536" t="str">
            <v>Pavement markings, type K, "ONLY" word message</v>
          </cell>
          <cell r="C3536" t="str">
            <v>Each</v>
          </cell>
          <cell r="D3536" t="str">
            <v>PAVEMENT MARKINGS, TYPE K, "ONLY" WORD MESSAGE</v>
          </cell>
          <cell r="E3536" t="str">
            <v>EACH</v>
          </cell>
        </row>
        <row r="3537">
          <cell r="A3537" t="str">
            <v>63405-4300</v>
          </cell>
          <cell r="B3537" t="str">
            <v>Pavement markings, type K, "STOP" word message</v>
          </cell>
          <cell r="C3537" t="str">
            <v>Each</v>
          </cell>
          <cell r="D3537" t="str">
            <v>PAVEMENT MARKINGS, TYPE K, "STOP" WORD MESSAGE</v>
          </cell>
          <cell r="E3537" t="str">
            <v>EACH</v>
          </cell>
        </row>
        <row r="3538">
          <cell r="A3538" t="str">
            <v>63405-4350</v>
          </cell>
          <cell r="B3538" t="str">
            <v>Pavement markings, type K, "SCHOOL" word message</v>
          </cell>
          <cell r="C3538" t="str">
            <v>Each</v>
          </cell>
          <cell r="D3538" t="str">
            <v>PAVEMENT MARKINGS, TYPE K, "SCHOOL" WORD MESSAGE</v>
          </cell>
          <cell r="E3538" t="str">
            <v>EACH</v>
          </cell>
        </row>
        <row r="3539">
          <cell r="A3539" t="str">
            <v>63405-4400</v>
          </cell>
          <cell r="B3539" t="str">
            <v>Pavement markings, type K, railroad symbol</v>
          </cell>
          <cell r="C3539" t="str">
            <v>Each</v>
          </cell>
          <cell r="D3539" t="str">
            <v>PAVEMENT MARKINGS, TYPE K, RAILROAD SYMBOL</v>
          </cell>
          <cell r="E3539" t="str">
            <v>EACH</v>
          </cell>
        </row>
        <row r="3540">
          <cell r="A3540" t="str">
            <v>63405-4450</v>
          </cell>
          <cell r="B3540" t="str">
            <v>Pavement markings, type K, accessibility symbol</v>
          </cell>
          <cell r="C3540" t="str">
            <v>Each</v>
          </cell>
          <cell r="D3540" t="str">
            <v>PAVEMENT MARKINGS, TYPE K, ACCESSIBILITY SYMBOL</v>
          </cell>
          <cell r="E3540" t="str">
            <v>EACH</v>
          </cell>
        </row>
        <row r="3541">
          <cell r="A3541" t="str">
            <v>63405-4500</v>
          </cell>
          <cell r="B3541" t="str">
            <v>Pavement markings, type L, turn arrow</v>
          </cell>
          <cell r="C3541" t="str">
            <v>Each</v>
          </cell>
          <cell r="D3541" t="str">
            <v>PAVEMENT MARKINGS, TYPE L, TURN ARROW</v>
          </cell>
          <cell r="E3541" t="str">
            <v>EACH</v>
          </cell>
        </row>
        <row r="3542">
          <cell r="A3542" t="str">
            <v>63405-4550</v>
          </cell>
          <cell r="B3542" t="str">
            <v>Pavement markings, type L, straight arrow</v>
          </cell>
          <cell r="C3542" t="str">
            <v>Each</v>
          </cell>
          <cell r="D3542" t="str">
            <v>PAVEMENT MARKINGS, TYPE L, STRAIGHT ARROW</v>
          </cell>
          <cell r="E3542" t="str">
            <v>EACH</v>
          </cell>
        </row>
        <row r="3543">
          <cell r="A3543" t="str">
            <v>63405-4600</v>
          </cell>
          <cell r="B3543" t="str">
            <v>Pavement markings, type L, straight/turn arrow combination</v>
          </cell>
          <cell r="C3543" t="str">
            <v>Each</v>
          </cell>
          <cell r="D3543" t="str">
            <v>PAVEMENT MARKINGS, TYPE L, STRAIGHT/TURN ARROW COMBINATION</v>
          </cell>
          <cell r="E3543" t="str">
            <v>EACH</v>
          </cell>
        </row>
        <row r="3544">
          <cell r="A3544" t="str">
            <v>63405-4650</v>
          </cell>
          <cell r="B3544" t="str">
            <v>Pavement markings, type L, "ONLY" word message</v>
          </cell>
          <cell r="C3544" t="str">
            <v>Each</v>
          </cell>
          <cell r="D3544" t="str">
            <v>PAVEMENT MARKINGS, TYPE L, "ONLY" WORD MESSAGE</v>
          </cell>
          <cell r="E3544" t="str">
            <v>EACH</v>
          </cell>
        </row>
        <row r="3545">
          <cell r="A3545" t="str">
            <v>63405-4700</v>
          </cell>
          <cell r="B3545" t="str">
            <v>Pavement markings, type L, "STOP" word message</v>
          </cell>
          <cell r="C3545" t="str">
            <v>Each</v>
          </cell>
          <cell r="D3545" t="str">
            <v>PAVEMENT MARKINGS, TYPE L, "STOP" WORD MESSAGE</v>
          </cell>
          <cell r="E3545" t="str">
            <v>EACH</v>
          </cell>
        </row>
        <row r="3546">
          <cell r="A3546" t="str">
            <v>63405-4750</v>
          </cell>
          <cell r="B3546" t="str">
            <v>Pavement markings, type L, "SCHOOL" word message</v>
          </cell>
          <cell r="C3546" t="str">
            <v>Each</v>
          </cell>
          <cell r="D3546" t="str">
            <v>PAVEMENT MARKINGS, TYPE L, "SCHOOL" WORD MESSAGE</v>
          </cell>
          <cell r="E3546" t="str">
            <v>EACH</v>
          </cell>
        </row>
        <row r="3547">
          <cell r="A3547" t="str">
            <v>63405-4800</v>
          </cell>
          <cell r="B3547" t="str">
            <v>Pavement markings, type L, railroad symbol</v>
          </cell>
          <cell r="C3547" t="str">
            <v>Each</v>
          </cell>
          <cell r="D3547" t="str">
            <v>PAVEMENT MARKINGS, TYPE L, RAILROAD SYMBOL</v>
          </cell>
          <cell r="E3547" t="str">
            <v>EACH</v>
          </cell>
        </row>
        <row r="3548">
          <cell r="A3548" t="str">
            <v>63405-4850</v>
          </cell>
          <cell r="B3548" t="str">
            <v>Pavement markings, type L, accessibility symbol</v>
          </cell>
          <cell r="C3548" t="str">
            <v>Each</v>
          </cell>
          <cell r="D3548" t="str">
            <v>PAVEMENT MARKINGS, TYPE L, ACCESSIBILITY SYMBOL</v>
          </cell>
          <cell r="E3548" t="str">
            <v>EACH</v>
          </cell>
        </row>
        <row r="3549">
          <cell r="A3549" t="str">
            <v>63406-0000</v>
          </cell>
          <cell r="B3549" t="str">
            <v>Raised pavement marker</v>
          </cell>
          <cell r="C3549" t="str">
            <v>Each</v>
          </cell>
          <cell r="D3549" t="str">
            <v>RAISED PAVEMENT MARKER</v>
          </cell>
          <cell r="E3549" t="str">
            <v>EACH</v>
          </cell>
        </row>
        <row r="3550">
          <cell r="A3550" t="str">
            <v>63406-0100</v>
          </cell>
          <cell r="B3550" t="str">
            <v>Raised pavement marker, non-reflective</v>
          </cell>
          <cell r="C3550" t="str">
            <v>Each</v>
          </cell>
          <cell r="D3550" t="str">
            <v>RAISED PAVEMENT MARKER, NON-REFLECTIVE</v>
          </cell>
          <cell r="E3550" t="str">
            <v>EACH</v>
          </cell>
        </row>
        <row r="3551">
          <cell r="A3551" t="str">
            <v>63406-0200</v>
          </cell>
          <cell r="B3551" t="str">
            <v>Raised pavement marker, non-plowable, bi-directional reflective</v>
          </cell>
          <cell r="C3551" t="str">
            <v>Each</v>
          </cell>
          <cell r="D3551" t="str">
            <v>RAISED PAVEMENT MARKER, NON-PLOWABLE, BI-DIRECTIONAL REFLECTIVE</v>
          </cell>
          <cell r="E3551" t="str">
            <v>EACH</v>
          </cell>
        </row>
        <row r="3552">
          <cell r="A3552" t="str">
            <v>63406-0300</v>
          </cell>
          <cell r="B3552" t="str">
            <v>Raised pavement marker, non-plowable, mono-directional reflective</v>
          </cell>
          <cell r="C3552" t="str">
            <v>Each</v>
          </cell>
          <cell r="D3552" t="str">
            <v>RAISED PAVEMENT MARKER, NON-PLOWABLE, MONO-DIRECTIONAL REFLECTIVE</v>
          </cell>
          <cell r="E3552" t="str">
            <v>EACH</v>
          </cell>
        </row>
        <row r="3553">
          <cell r="A3553" t="str">
            <v>63406-0400</v>
          </cell>
          <cell r="B3553" t="str">
            <v>Raised pavement marker, bi-directional reflective</v>
          </cell>
          <cell r="C3553" t="str">
            <v>Each</v>
          </cell>
          <cell r="D3553" t="str">
            <v>RAISED PAVEMENT MARKER, PLOWABLE, BI-DIRECTIONAL REFLECTIVE</v>
          </cell>
          <cell r="E3553" t="str">
            <v>EACH</v>
          </cell>
        </row>
        <row r="3554">
          <cell r="A3554" t="str">
            <v>63406-0500</v>
          </cell>
          <cell r="B3554" t="str">
            <v>Raised pavement marker, plowable, mono-directional reflective</v>
          </cell>
          <cell r="C3554" t="str">
            <v>Each</v>
          </cell>
          <cell r="D3554" t="str">
            <v>RAISED PAVEMENT MARKER, PLOWABLE, MONO-DIRECTIONAL REFLECTIVE</v>
          </cell>
          <cell r="E3554" t="str">
            <v>EACH</v>
          </cell>
        </row>
        <row r="3555">
          <cell r="A3555" t="str">
            <v>63407-0000</v>
          </cell>
          <cell r="B3555" t="str">
            <v>Recessed pavement marker</v>
          </cell>
          <cell r="C3555" t="str">
            <v>Each</v>
          </cell>
          <cell r="D3555" t="str">
            <v>RECESSED PAVEMENT MARKER</v>
          </cell>
          <cell r="E3555" t="str">
            <v>EACH</v>
          </cell>
        </row>
        <row r="3556">
          <cell r="A3556" t="str">
            <v>63407-0200</v>
          </cell>
          <cell r="B3556" t="str">
            <v>Recessed pavement marker, bi-directional reflective</v>
          </cell>
          <cell r="C3556" t="str">
            <v>Each</v>
          </cell>
          <cell r="D3556" t="str">
            <v>RECESSED PAVEMENT MARKER, BI-DIRECTIONAL REFLECTIVE</v>
          </cell>
          <cell r="E3556" t="str">
            <v>EACH</v>
          </cell>
        </row>
        <row r="3557">
          <cell r="A3557" t="str">
            <v>63407-0300</v>
          </cell>
          <cell r="B3557" t="str">
            <v>Recessed pavement marker, mono-directional reflective</v>
          </cell>
          <cell r="C3557" t="str">
            <v>Each</v>
          </cell>
          <cell r="D3557" t="str">
            <v>RECESSED PAVEMENT MARKER, MONO-DIRECTIONAL REFLECTIVE</v>
          </cell>
          <cell r="E3557" t="str">
            <v>EACH</v>
          </cell>
        </row>
        <row r="3558">
          <cell r="A3558" t="str">
            <v>63411-0000</v>
          </cell>
          <cell r="B3558" t="str">
            <v>Recessed pavement markings</v>
          </cell>
          <cell r="C3558" t="str">
            <v>m</v>
          </cell>
          <cell r="D3558" t="str">
            <v>RECESSED PAVEMENT MARKINGS</v>
          </cell>
          <cell r="E3558" t="str">
            <v>LNFT</v>
          </cell>
        </row>
        <row r="3559">
          <cell r="A3559" t="str">
            <v>63411-1500</v>
          </cell>
          <cell r="B3559" t="str">
            <v>Recessed pavement markings, type H, solid</v>
          </cell>
          <cell r="C3559" t="str">
            <v>m</v>
          </cell>
          <cell r="D3559" t="str">
            <v>RECESSED PAVEMENT MARKINGS, TYPE H, SOLID</v>
          </cell>
          <cell r="E3559" t="str">
            <v>LNFT</v>
          </cell>
        </row>
        <row r="3560">
          <cell r="A3560" t="str">
            <v>63411-1600</v>
          </cell>
          <cell r="B3560" t="str">
            <v>Recessed pavement markings, type H, broken</v>
          </cell>
          <cell r="C3560" t="str">
            <v>m</v>
          </cell>
          <cell r="D3560" t="str">
            <v>RECESSED PAVEMENT MARKINGS, TYPE H, BROKEN</v>
          </cell>
          <cell r="E3560" t="str">
            <v>LNFT</v>
          </cell>
        </row>
        <row r="3561">
          <cell r="A3561" t="str">
            <v>63411-1650</v>
          </cell>
          <cell r="B3561" t="str">
            <v>Recessed pavement markings, type H, dotted</v>
          </cell>
          <cell r="C3561" t="str">
            <v>m</v>
          </cell>
          <cell r="D3561" t="str">
            <v>RECESSED PAVEMENT MARKINGS, TYPE H, DOTTED</v>
          </cell>
          <cell r="E3561" t="str">
            <v>LNFT</v>
          </cell>
        </row>
        <row r="3562">
          <cell r="A3562" t="str">
            <v>63411-1700</v>
          </cell>
          <cell r="B3562" t="str">
            <v>Recessed pavement markings, type I, solid</v>
          </cell>
          <cell r="C3562" t="str">
            <v>m</v>
          </cell>
          <cell r="D3562" t="str">
            <v>RECESSED PAVEMENT MARKINGS, TYPE I, SOLID</v>
          </cell>
          <cell r="E3562" t="str">
            <v>LNFT</v>
          </cell>
        </row>
        <row r="3563">
          <cell r="A3563" t="str">
            <v>63411-1800</v>
          </cell>
          <cell r="B3563" t="str">
            <v>Recessed pavement markings, type I, broken</v>
          </cell>
          <cell r="C3563" t="str">
            <v>m</v>
          </cell>
          <cell r="D3563" t="str">
            <v>RECESSED PAVEMENT MARKINGS, TYPE I, BROKEN</v>
          </cell>
          <cell r="E3563" t="str">
            <v>LNFT</v>
          </cell>
        </row>
        <row r="3564">
          <cell r="A3564" t="str">
            <v>63411-1850</v>
          </cell>
          <cell r="B3564" t="str">
            <v>Recessed pavement markings, type I, dotted</v>
          </cell>
          <cell r="C3564" t="str">
            <v>m</v>
          </cell>
          <cell r="D3564" t="str">
            <v>RECESSED PAVEMENT MARKINGS, TYPE I, DOTTED</v>
          </cell>
          <cell r="E3564" t="str">
            <v>LNFT</v>
          </cell>
        </row>
        <row r="3565">
          <cell r="A3565" t="str">
            <v>63412-0700</v>
          </cell>
          <cell r="B3565" t="str">
            <v>Recessed pavement markings, type D, solid</v>
          </cell>
          <cell r="C3565" t="str">
            <v>km</v>
          </cell>
          <cell r="D3565" t="str">
            <v>RECESSED PAVEMENT MARKINGS, TYPE D, SOLID</v>
          </cell>
          <cell r="E3565" t="str">
            <v>MILE</v>
          </cell>
        </row>
        <row r="3566">
          <cell r="A3566" t="str">
            <v>63412-0800</v>
          </cell>
          <cell r="B3566" t="str">
            <v>Recessed pavement markings, type D, broken</v>
          </cell>
          <cell r="C3566" t="str">
            <v>km</v>
          </cell>
          <cell r="D3566" t="str">
            <v>RECESSED PAVEMENT MARKINGS, TYPE D, BROKEN</v>
          </cell>
          <cell r="E3566" t="str">
            <v>MILE</v>
          </cell>
        </row>
        <row r="3567">
          <cell r="A3567" t="str">
            <v>63413-0050</v>
          </cell>
          <cell r="B3567" t="str">
            <v>Recessed pavement markings, symbols</v>
          </cell>
          <cell r="C3567" t="str">
            <v>each</v>
          </cell>
          <cell r="D3567" t="str">
            <v>RECESSED PAVEMENT MARKINGS, SYMBOLS</v>
          </cell>
          <cell r="E3567" t="str">
            <v>EACH</v>
          </cell>
        </row>
        <row r="3568">
          <cell r="A3568" t="str">
            <v>63415-0000</v>
          </cell>
          <cell r="B3568" t="str">
            <v>Raised pavement marker</v>
          </cell>
          <cell r="C3568" t="str">
            <v>km</v>
          </cell>
          <cell r="D3568" t="str">
            <v>RAISED PAVEMENT MARKER</v>
          </cell>
          <cell r="E3568" t="str">
            <v>MILE</v>
          </cell>
        </row>
        <row r="3569">
          <cell r="A3569" t="str">
            <v>63501-0000</v>
          </cell>
          <cell r="B3569" t="str">
            <v>Temporary traffic control</v>
          </cell>
          <cell r="C3569" t="str">
            <v>LPSM</v>
          </cell>
          <cell r="D3569" t="str">
            <v>TEMPORARY TRAFFIC CONTROL</v>
          </cell>
          <cell r="E3569" t="str">
            <v>LPSM</v>
          </cell>
        </row>
        <row r="3570">
          <cell r="A3570" t="str">
            <v>63501-1000</v>
          </cell>
          <cell r="B3570" t="str">
            <v>Temporary traffic control, traffic control supervisor</v>
          </cell>
          <cell r="C3570" t="str">
            <v>LPSM</v>
          </cell>
          <cell r="D3570" t="str">
            <v>TEMPORARY TRAFFIC CONTROL, TRAFFIC CONTROL SUPERVISOR</v>
          </cell>
          <cell r="E3570" t="str">
            <v>LPSM</v>
          </cell>
        </row>
        <row r="3571">
          <cell r="A3571" t="str">
            <v>63501-2000</v>
          </cell>
          <cell r="B3571" t="str">
            <v>Temporary traffic control, traffic signal system</v>
          </cell>
          <cell r="C3571" t="str">
            <v>LPSM</v>
          </cell>
          <cell r="D3571" t="str">
            <v>TEMPORARY TRAFFIC CONTROL, TRAFFIC SIGNAL SYSTEM</v>
          </cell>
          <cell r="E3571" t="str">
            <v>LPSM</v>
          </cell>
        </row>
        <row r="3572">
          <cell r="A3572" t="str">
            <v>63501-3000</v>
          </cell>
          <cell r="B3572" t="str">
            <v>Temporary traffic control, transportation management plan</v>
          </cell>
          <cell r="C3572" t="str">
            <v>LPSM</v>
          </cell>
          <cell r="D3572" t="str">
            <v>TEMPORARY TRAFFIC CONTROL, TRANSPORTATION MANAGEMENT PLAN</v>
          </cell>
          <cell r="E3572" t="str">
            <v>LPSM</v>
          </cell>
        </row>
        <row r="3573">
          <cell r="A3573" t="str">
            <v>63501-3500</v>
          </cell>
          <cell r="B3573" t="str">
            <v>Temporary traffic control, public information program</v>
          </cell>
          <cell r="C3573" t="str">
            <v>LPSM</v>
          </cell>
          <cell r="D3573" t="str">
            <v>TEMPORARY TRAFFIC CONTROL, PUBLIC INFORMATION PROGRAM</v>
          </cell>
          <cell r="E3573" t="str">
            <v>LPSM</v>
          </cell>
        </row>
        <row r="3574">
          <cell r="A3574" t="str">
            <v>63501-4000</v>
          </cell>
          <cell r="B3574" t="str">
            <v>Temporary traffic control, lane rental</v>
          </cell>
          <cell r="C3574" t="str">
            <v>LPSM</v>
          </cell>
          <cell r="D3574" t="str">
            <v>TEMPORARY TRAFFIC CONTROL, LANE RENTAL</v>
          </cell>
          <cell r="E3574" t="str">
            <v>LPSM</v>
          </cell>
        </row>
        <row r="3575">
          <cell r="A3575" t="str">
            <v>63502-0100</v>
          </cell>
          <cell r="B3575" t="str">
            <v>Temporary traffic control, arrow board, type A</v>
          </cell>
          <cell r="C3575" t="str">
            <v>Each</v>
          </cell>
          <cell r="D3575" t="str">
            <v>TEMPORARY TRAFFIC CONTROL, ARROW BOARD, TYPE A</v>
          </cell>
          <cell r="E3575" t="str">
            <v>EACH</v>
          </cell>
        </row>
        <row r="3576">
          <cell r="A3576" t="str">
            <v>63502-0200</v>
          </cell>
          <cell r="B3576" t="str">
            <v>Temporary traffic control, arrow board, type B</v>
          </cell>
          <cell r="C3576" t="str">
            <v>Each</v>
          </cell>
          <cell r="D3576" t="str">
            <v>TEMPORARY TRAFFIC CONTROL, ARROW BOARD, TYPE B</v>
          </cell>
          <cell r="E3576" t="str">
            <v>EACH</v>
          </cell>
        </row>
        <row r="3577">
          <cell r="A3577" t="str">
            <v>63502-0300</v>
          </cell>
          <cell r="B3577" t="str">
            <v>Temporary traffic control, arrow board, type C</v>
          </cell>
          <cell r="C3577" t="str">
            <v>Each</v>
          </cell>
          <cell r="D3577" t="str">
            <v>TEMPORARY TRAFFIC CONTROL, ARROW BOARD, TYPE C</v>
          </cell>
          <cell r="E3577" t="str">
            <v>EACH</v>
          </cell>
        </row>
        <row r="3578">
          <cell r="A3578" t="str">
            <v>63502-0400</v>
          </cell>
          <cell r="B3578" t="str">
            <v>Temporary traffic control, barricade type 1</v>
          </cell>
          <cell r="C3578" t="str">
            <v>Each</v>
          </cell>
          <cell r="D3578" t="str">
            <v>TEMPORARY TRAFFIC CONTROL, BARRICADE TYPE 1</v>
          </cell>
          <cell r="E3578" t="str">
            <v>EACH</v>
          </cell>
        </row>
        <row r="3579">
          <cell r="A3579" t="str">
            <v>63502-0500</v>
          </cell>
          <cell r="B3579" t="str">
            <v>Temporary traffic control, barricade type 2</v>
          </cell>
          <cell r="C3579" t="str">
            <v>Each</v>
          </cell>
          <cell r="D3579" t="str">
            <v>TEMPORARY TRAFFIC CONTROL, BARRICADE TYPE 2</v>
          </cell>
          <cell r="E3579" t="str">
            <v>EACH</v>
          </cell>
        </row>
        <row r="3580">
          <cell r="A3580" t="str">
            <v>63502-0600</v>
          </cell>
          <cell r="B3580" t="str">
            <v>Temporary traffic control, barricade type 3</v>
          </cell>
          <cell r="C3580" t="str">
            <v>Each</v>
          </cell>
          <cell r="D3580" t="str">
            <v>TEMPORARY TRAFFIC CONTROL, BARRICADE TYPE 3</v>
          </cell>
          <cell r="E3580" t="str">
            <v>EACH</v>
          </cell>
        </row>
        <row r="3581">
          <cell r="A3581" t="str">
            <v>63502-0700</v>
          </cell>
          <cell r="B3581" t="str">
            <v>Temporary traffic control, cone</v>
          </cell>
          <cell r="C3581" t="str">
            <v>Each</v>
          </cell>
          <cell r="D3581" t="str">
            <v>TEMPORARY TRAFFIC CONTROL, CONE</v>
          </cell>
          <cell r="E3581" t="str">
            <v>EACH</v>
          </cell>
        </row>
        <row r="3582">
          <cell r="A3582" t="str">
            <v>63502-0800</v>
          </cell>
          <cell r="B3582" t="str">
            <v>Temporary traffic control, cone, type 450mm</v>
          </cell>
          <cell r="C3582" t="str">
            <v>Each</v>
          </cell>
          <cell r="D3582" t="str">
            <v>TEMPORARY TRAFFIC CONTROL, CONE, TYPE 18-INCH</v>
          </cell>
          <cell r="E3582" t="str">
            <v>EACH</v>
          </cell>
        </row>
        <row r="3583">
          <cell r="A3583" t="str">
            <v>63502-0900</v>
          </cell>
          <cell r="B3583" t="str">
            <v>Temporary traffic control, cone, type 700mm</v>
          </cell>
          <cell r="C3583" t="str">
            <v>Each</v>
          </cell>
          <cell r="D3583" t="str">
            <v>TEMPORARY TRAFFIC CONTROL, CONE, TYPE 28-INCH</v>
          </cell>
          <cell r="E3583" t="str">
            <v>EACH</v>
          </cell>
        </row>
        <row r="3584">
          <cell r="A3584" t="str">
            <v>63502-1000</v>
          </cell>
          <cell r="B3584" t="str">
            <v>Temporary traffic control, cone, type 900mm</v>
          </cell>
          <cell r="C3584" t="str">
            <v>Each</v>
          </cell>
          <cell r="D3584" t="str">
            <v>TEMPORARY TRAFFIC CONTROL, CONE, TYPE 36-INCH</v>
          </cell>
          <cell r="E3584" t="str">
            <v>EACH</v>
          </cell>
        </row>
        <row r="3585">
          <cell r="A3585" t="str">
            <v>63502-1050</v>
          </cell>
          <cell r="B3585" t="str">
            <v>Temporary traffic control, tubular marker</v>
          </cell>
          <cell r="C3585" t="str">
            <v>Each</v>
          </cell>
          <cell r="D3585" t="str">
            <v>TEMPORARY TRAFFIC CONTROL, TUBULAR MARKER</v>
          </cell>
          <cell r="E3585" t="str">
            <v>EACH</v>
          </cell>
        </row>
        <row r="3586">
          <cell r="A3586" t="str">
            <v>63502-1100</v>
          </cell>
          <cell r="B3586" t="str">
            <v>Temporary traffic control, tubular marker, type 450mm</v>
          </cell>
          <cell r="C3586" t="str">
            <v>Each</v>
          </cell>
          <cell r="D3586" t="str">
            <v>TEMPORARY TRAFFIC CONTROL, TUBULAR MARKER, TYPE 18-INCH</v>
          </cell>
          <cell r="E3586" t="str">
            <v>EACH</v>
          </cell>
        </row>
        <row r="3587">
          <cell r="A3587" t="str">
            <v>63502-1200</v>
          </cell>
          <cell r="B3587" t="str">
            <v>Temporary traffic control, tubular marker, type 700mm</v>
          </cell>
          <cell r="C3587" t="str">
            <v>Each</v>
          </cell>
          <cell r="D3587" t="str">
            <v>TEMPORARY TRAFFIC CONTROL, TUBULAR MARKER, TYPE 28-INCH</v>
          </cell>
          <cell r="E3587" t="str">
            <v>EACH</v>
          </cell>
        </row>
        <row r="3588">
          <cell r="A3588" t="str">
            <v>63502-1250</v>
          </cell>
          <cell r="B3588" t="str">
            <v>Temporary traffic control, tubular marker, type 1050mm</v>
          </cell>
          <cell r="C3588" t="str">
            <v>Each</v>
          </cell>
          <cell r="D3588" t="str">
            <v>TEMPORARY TRAFFIC CONTROL, TUBULAR MARKER, TYPE 42-INCH</v>
          </cell>
          <cell r="E3588" t="str">
            <v>EACH</v>
          </cell>
        </row>
        <row r="3589">
          <cell r="A3589" t="str">
            <v>63502-1300</v>
          </cell>
          <cell r="B3589" t="str">
            <v>Temporary traffic control, drum</v>
          </cell>
          <cell r="C3589" t="str">
            <v>Each</v>
          </cell>
          <cell r="D3589" t="str">
            <v>TEMPORARY TRAFFIC CONTROL, DRUM</v>
          </cell>
          <cell r="E3589" t="str">
            <v>EACH</v>
          </cell>
        </row>
        <row r="3590">
          <cell r="A3590" t="str">
            <v>63502-1400</v>
          </cell>
          <cell r="B3590" t="str">
            <v>Temporary traffic control, vertical panel</v>
          </cell>
          <cell r="C3590" t="str">
            <v>Each</v>
          </cell>
          <cell r="D3590" t="str">
            <v>TEMPORARY TRAFFIC CONTROL, VERTICAL PANEL</v>
          </cell>
          <cell r="E3590" t="str">
            <v>EACH</v>
          </cell>
        </row>
        <row r="3591">
          <cell r="A3591" t="str">
            <v>63502-1500</v>
          </cell>
          <cell r="B3591" t="str">
            <v>Temporary traffic control, warning light type A</v>
          </cell>
          <cell r="C3591" t="str">
            <v>Each</v>
          </cell>
          <cell r="D3591" t="str">
            <v>TEMPORARY TRAFFIC CONTROL, WARNING LIGHT TYPE A</v>
          </cell>
          <cell r="E3591" t="str">
            <v>EACH</v>
          </cell>
        </row>
        <row r="3592">
          <cell r="A3592" t="str">
            <v>63502-1600</v>
          </cell>
          <cell r="B3592" t="str">
            <v>Temporary traffic control, warning light type B</v>
          </cell>
          <cell r="C3592" t="str">
            <v>Each</v>
          </cell>
          <cell r="D3592" t="str">
            <v>TEMPORARY TRAFFIC CONTROL, WARNING LIGHT TYPE B</v>
          </cell>
          <cell r="E3592" t="str">
            <v>EACH</v>
          </cell>
        </row>
        <row r="3593">
          <cell r="A3593" t="str">
            <v>63502-1700</v>
          </cell>
          <cell r="B3593" t="str">
            <v>Temporary traffic control, warning light type C</v>
          </cell>
          <cell r="C3593" t="str">
            <v>Each</v>
          </cell>
          <cell r="D3593" t="str">
            <v>TEMPORARY TRAFFIC CONTROL, WARNING LIGHT TYPE C</v>
          </cell>
          <cell r="E3593" t="str">
            <v>EACH</v>
          </cell>
        </row>
        <row r="3594">
          <cell r="A3594" t="str">
            <v>63502-1800</v>
          </cell>
          <cell r="B3594" t="str">
            <v>Temporary traffic control, warning light type D</v>
          </cell>
          <cell r="C3594" t="str">
            <v>Each</v>
          </cell>
          <cell r="D3594" t="str">
            <v>TEMPORARY TRAFFIC CONTROL, WARNING LIGHT TYPE D</v>
          </cell>
          <cell r="E3594" t="str">
            <v>EACH</v>
          </cell>
        </row>
        <row r="3595">
          <cell r="A3595" t="str">
            <v>63502-1900</v>
          </cell>
          <cell r="B3595" t="str">
            <v>Temporary traffic control, shadow vehicle</v>
          </cell>
          <cell r="C3595" t="str">
            <v>Each</v>
          </cell>
          <cell r="D3595" t="str">
            <v>TEMPORARY TRAFFIC CONTROL, SHADOW VEHICLE</v>
          </cell>
          <cell r="E3595" t="str">
            <v>EACH</v>
          </cell>
        </row>
        <row r="3596">
          <cell r="A3596" t="str">
            <v>63502-2000</v>
          </cell>
          <cell r="B3596" t="str">
            <v>Temporary traffic control, portable changeable message sign</v>
          </cell>
          <cell r="C3596" t="str">
            <v>Each</v>
          </cell>
          <cell r="D3596" t="str">
            <v>TEMPORARY TRAFFIC CONTROL, PORTABLE CHANGEABLE MESSAGE SIGN</v>
          </cell>
          <cell r="E3596" t="str">
            <v>EACH</v>
          </cell>
        </row>
        <row r="3597">
          <cell r="A3597" t="str">
            <v>63502-2050</v>
          </cell>
          <cell r="B3597" t="str">
            <v>Temporary traffic control, speed feedback sign</v>
          </cell>
          <cell r="C3597" t="str">
            <v>Each</v>
          </cell>
          <cell r="D3597" t="str">
            <v>TEMPORARY TRAFFIC CONTROL, SPEED FEEDBACK SIGN</v>
          </cell>
          <cell r="E3597" t="str">
            <v>EACH</v>
          </cell>
        </row>
        <row r="3598">
          <cell r="A3598" t="str">
            <v>63502-2100</v>
          </cell>
          <cell r="B3598" t="str">
            <v>Temporary traffic control, crash cushion</v>
          </cell>
          <cell r="C3598" t="str">
            <v>Each</v>
          </cell>
          <cell r="D3598" t="str">
            <v>TEMPORARY TRAFFIC CONTROL, CRASH CUSHION</v>
          </cell>
          <cell r="E3598" t="str">
            <v>EACH</v>
          </cell>
        </row>
        <row r="3599">
          <cell r="A3599" t="str">
            <v>63502-2600</v>
          </cell>
          <cell r="B3599" t="str">
            <v>Temporary traffic control, moving temporary crash cushion</v>
          </cell>
          <cell r="C3599" t="str">
            <v>Each</v>
          </cell>
          <cell r="D3599" t="str">
            <v>TEMPORARY TRAFFIC CONTROL, MOVING TEMPORARY CRASH CUSHION</v>
          </cell>
          <cell r="E3599" t="str">
            <v>EACH</v>
          </cell>
        </row>
        <row r="3600">
          <cell r="A3600" t="str">
            <v>63502-2700</v>
          </cell>
          <cell r="B3600" t="str">
            <v>Temporary traffic control, replacement cartridges for crash cushion</v>
          </cell>
          <cell r="C3600" t="str">
            <v>Each</v>
          </cell>
          <cell r="D3600" t="str">
            <v>TEMPORARY TRAFFIC CONTROL, REPLACEMENT CARTRIDGES FOR CRASH CUSHION</v>
          </cell>
          <cell r="E3600" t="str">
            <v>EACH</v>
          </cell>
        </row>
        <row r="3601">
          <cell r="A3601" t="str">
            <v>63502-2800</v>
          </cell>
          <cell r="B3601" t="str">
            <v>Temporary traffic control, replacement barrels for crash cushion</v>
          </cell>
          <cell r="C3601" t="str">
            <v>Each</v>
          </cell>
          <cell r="D3601" t="str">
            <v>TEMPORARY TRAFFIC CONTROL, REPLACEMENT BARRELS FOR CRASH CUSHION</v>
          </cell>
          <cell r="E3601" t="str">
            <v>EACH</v>
          </cell>
        </row>
        <row r="3602">
          <cell r="A3602" t="str">
            <v>63502-2900</v>
          </cell>
          <cell r="B3602" t="str">
            <v>Temporary traffic control, pavement markings, symbols, and letters</v>
          </cell>
          <cell r="C3602" t="str">
            <v>Each</v>
          </cell>
          <cell r="D3602" t="str">
            <v>TEMPORARY TRAFFIC CONTROL, PAVEMENT MARKINGS, SYMBOLS, AND LETTERS</v>
          </cell>
          <cell r="E3602" t="str">
            <v>EACH</v>
          </cell>
        </row>
        <row r="3603">
          <cell r="A3603" t="str">
            <v>63502-3000</v>
          </cell>
          <cell r="B3603" t="str">
            <v>Temporary traffic control, raised pavement marker</v>
          </cell>
          <cell r="C3603" t="str">
            <v>Each</v>
          </cell>
          <cell r="D3603" t="str">
            <v>TEMPORARY TRAFFIC CONTROL, RAISED PAVEMENT MARKER</v>
          </cell>
          <cell r="E3603" t="str">
            <v>EACH</v>
          </cell>
        </row>
        <row r="3604">
          <cell r="A3604" t="str">
            <v>63502-3100</v>
          </cell>
          <cell r="B3604" t="str">
            <v>Temporary traffic control, traffic signal system</v>
          </cell>
          <cell r="C3604" t="str">
            <v>Each</v>
          </cell>
          <cell r="D3604" t="str">
            <v>TEMPORARY TRAFFIC CONTROL, TRAFFIC SIGNAL SYSTEM</v>
          </cell>
          <cell r="E3604" t="str">
            <v>EACH</v>
          </cell>
        </row>
        <row r="3605">
          <cell r="A3605" t="str">
            <v>63502-3200</v>
          </cell>
          <cell r="B3605" t="str">
            <v>Temporary traffic control, relocating traffic signal system</v>
          </cell>
          <cell r="C3605" t="str">
            <v>Each</v>
          </cell>
          <cell r="D3605" t="str">
            <v>TEMPORARY TRAFFIC CONTROL, RELOCATING TRAFFIC SIGNAL SYSTEM</v>
          </cell>
          <cell r="E3605" t="str">
            <v>EACH</v>
          </cell>
        </row>
        <row r="3606">
          <cell r="A3606" t="str">
            <v>63502-3300</v>
          </cell>
          <cell r="B3606" t="str">
            <v>Temporary traffic control, portable rumble strip</v>
          </cell>
          <cell r="C3606" t="str">
            <v>Each</v>
          </cell>
          <cell r="D3606" t="str">
            <v>TEMPORARY TRAFFIC CONTROL, PORTABLE RUMBLE STRIP</v>
          </cell>
          <cell r="E3606" t="str">
            <v>EACH</v>
          </cell>
        </row>
        <row r="3607">
          <cell r="A3607" t="str">
            <v>63502-3400</v>
          </cell>
          <cell r="B3607" t="str">
            <v>Temporary traffic control, opposing traffic lane divider</v>
          </cell>
          <cell r="C3607" t="str">
            <v>Each</v>
          </cell>
          <cell r="D3607" t="str">
            <v>TEMPORARY TRAFFIC CONTROL, OPPOSING TRAFFIC LANE DIVIDER</v>
          </cell>
          <cell r="E3607" t="str">
            <v>EACH</v>
          </cell>
        </row>
        <row r="3608">
          <cell r="A3608" t="str">
            <v>63502-3500</v>
          </cell>
          <cell r="B3608" t="str">
            <v>Temporary traffic control, vehicle positioning guide</v>
          </cell>
          <cell r="C3608" t="str">
            <v>Each</v>
          </cell>
          <cell r="D3608" t="str">
            <v>TEMPORARY TRAFFIC CONTROL, VEHICLE POSITIONING GUIDE</v>
          </cell>
          <cell r="E3608" t="str">
            <v>EACH</v>
          </cell>
        </row>
        <row r="3609">
          <cell r="A3609" t="str">
            <v>63502-3700</v>
          </cell>
          <cell r="B3609" t="str">
            <v>Temporary traffic control, snow pole</v>
          </cell>
          <cell r="C3609" t="str">
            <v>Each</v>
          </cell>
          <cell r="D3609" t="str">
            <v>TEMPORARY TRAFFIC CONTROL, SNOW POLE</v>
          </cell>
          <cell r="E3609" t="str">
            <v>EACH</v>
          </cell>
        </row>
        <row r="3610">
          <cell r="A3610" t="str">
            <v>63502-3800</v>
          </cell>
          <cell r="B3610" t="str">
            <v>Temporary traffic control, towing</v>
          </cell>
          <cell r="C3610" t="str">
            <v>Each</v>
          </cell>
          <cell r="D3610" t="str">
            <v>TEMPORARY TRAFFIC CONTROL, TOWING</v>
          </cell>
          <cell r="E3610" t="str">
            <v>EACH</v>
          </cell>
        </row>
        <row r="3611">
          <cell r="A3611" t="str">
            <v>63502-3900</v>
          </cell>
          <cell r="B3611" t="str">
            <v>Temporary traffic control, construction sign</v>
          </cell>
          <cell r="C3611" t="str">
            <v>Each</v>
          </cell>
          <cell r="D3611" t="str">
            <v>TEMPORARY TRAFFIC CONTROL, CONSTRUCTION SIGN</v>
          </cell>
          <cell r="E3611" t="str">
            <v>EACH</v>
          </cell>
        </row>
        <row r="3612">
          <cell r="A3612" t="str">
            <v>63503-0100</v>
          </cell>
          <cell r="B3612" t="str">
            <v>Temporary traffic control, barricade type 1</v>
          </cell>
          <cell r="C3612" t="str">
            <v>m</v>
          </cell>
          <cell r="D3612" t="str">
            <v>TEMPORARY TRAFFIC CONTROL, BARRICADE TYPE 1</v>
          </cell>
          <cell r="E3612" t="str">
            <v>LNFT</v>
          </cell>
        </row>
        <row r="3613">
          <cell r="A3613" t="str">
            <v>63503-0200</v>
          </cell>
          <cell r="B3613" t="str">
            <v>Temporary traffic control, barricade type 2</v>
          </cell>
          <cell r="C3613" t="str">
            <v>m</v>
          </cell>
          <cell r="D3613" t="str">
            <v>TEMPORARY TRAFFIC CONTROL, BARRICADE TYPE 2</v>
          </cell>
          <cell r="E3613" t="str">
            <v>LNFT</v>
          </cell>
        </row>
        <row r="3614">
          <cell r="A3614" t="str">
            <v>63503-0300</v>
          </cell>
          <cell r="B3614" t="str">
            <v>Temporary traffic control, barricade type 3</v>
          </cell>
          <cell r="C3614" t="str">
            <v>m</v>
          </cell>
          <cell r="D3614" t="str">
            <v>TEMPORARY TRAFFIC CONTROL, BARRICADE TYPE 3</v>
          </cell>
          <cell r="E3614" t="str">
            <v>LNFT</v>
          </cell>
        </row>
        <row r="3615">
          <cell r="A3615" t="str">
            <v>63503-0380</v>
          </cell>
          <cell r="B3615" t="str">
            <v>Temporary traffic control, crowd control barricade</v>
          </cell>
          <cell r="C3615" t="str">
            <v>m</v>
          </cell>
          <cell r="D3615" t="str">
            <v>TEMPORARY TRAFFIC CONTROL, CROWD CONTROL BARRICADE</v>
          </cell>
          <cell r="E3615" t="str">
            <v>LNFT</v>
          </cell>
        </row>
        <row r="3616">
          <cell r="A3616" t="str">
            <v>63503-0400</v>
          </cell>
          <cell r="B3616" t="str">
            <v>Temporary traffic control, concrete barrier</v>
          </cell>
          <cell r="C3616" t="str">
            <v>m</v>
          </cell>
          <cell r="D3616" t="str">
            <v>TEMPORARY TRAFFIC CONTROL, CONCRETE BARRIER</v>
          </cell>
          <cell r="E3616" t="str">
            <v>LNFT</v>
          </cell>
        </row>
        <row r="3617">
          <cell r="A3617" t="str">
            <v>63503-0450</v>
          </cell>
          <cell r="B3617" t="str">
            <v>Temporary traffic control, water-filled barrier</v>
          </cell>
          <cell r="C3617" t="str">
            <v>m</v>
          </cell>
          <cell r="D3617" t="str">
            <v>TEMPORARY TRAFFIC CONTROL, WATER-FILLED BARRIER</v>
          </cell>
          <cell r="E3617" t="str">
            <v>LNFT</v>
          </cell>
        </row>
        <row r="3618">
          <cell r="A3618" t="str">
            <v>63503-0500</v>
          </cell>
          <cell r="B3618" t="str">
            <v>Temporary traffic control, moving concrete barrier</v>
          </cell>
          <cell r="C3618" t="str">
            <v>m</v>
          </cell>
          <cell r="D3618" t="str">
            <v>TEMPORARY TRAFFIC CONTROL, MOVING CONCRETE BARRIER</v>
          </cell>
          <cell r="E3618" t="str">
            <v>LNFT</v>
          </cell>
        </row>
        <row r="3619">
          <cell r="A3619" t="str">
            <v>63503-0550</v>
          </cell>
          <cell r="B3619" t="str">
            <v>Temporary traffic control, moving water-filled barrier</v>
          </cell>
          <cell r="C3619" t="str">
            <v>m</v>
          </cell>
          <cell r="D3619" t="str">
            <v>TEMPORARY TRAFFIC CONTROL, MOVING WATER-FILLED BARRIER</v>
          </cell>
          <cell r="E3619" t="str">
            <v>LNFT</v>
          </cell>
        </row>
        <row r="3620">
          <cell r="A3620" t="str">
            <v>63503-0700</v>
          </cell>
          <cell r="B3620" t="str">
            <v>Temporary traffic control, pavement markings</v>
          </cell>
          <cell r="C3620" t="str">
            <v>m</v>
          </cell>
          <cell r="D3620" t="str">
            <v>TEMPORARY TRAFFIC CONTROL, PAVEMENT MARKINGS</v>
          </cell>
          <cell r="E3620" t="str">
            <v>LNFT</v>
          </cell>
        </row>
        <row r="3621">
          <cell r="A3621" t="str">
            <v>63503-0800</v>
          </cell>
          <cell r="B3621" t="str">
            <v>Temporary traffic control, pavement marking removal</v>
          </cell>
          <cell r="C3621" t="str">
            <v>m</v>
          </cell>
          <cell r="D3621" t="str">
            <v>TEMPORARY TRAFFIC CONTROL, PAVEMENT MARKING REMOVAL</v>
          </cell>
          <cell r="E3621" t="str">
            <v>LNFT</v>
          </cell>
        </row>
        <row r="3622">
          <cell r="A3622" t="str">
            <v>63503-0900</v>
          </cell>
          <cell r="B3622" t="str">
            <v>Temporary traffic control, snow fence</v>
          </cell>
          <cell r="C3622" t="str">
            <v>m</v>
          </cell>
          <cell r="D3622" t="str">
            <v>TEMPORARY TRAFFIC CONTROL, SNOW FENCE</v>
          </cell>
          <cell r="E3622" t="str">
            <v>LNFT</v>
          </cell>
        </row>
        <row r="3623">
          <cell r="A3623" t="str">
            <v>63503-1000</v>
          </cell>
          <cell r="B3623" t="str">
            <v>Temporary traffic control, plastic fence</v>
          </cell>
          <cell r="C3623" t="str">
            <v>m</v>
          </cell>
          <cell r="D3623" t="str">
            <v>TEMPORARY TRAFFIC CONTROL, PLASTIC FENCE</v>
          </cell>
          <cell r="E3623" t="str">
            <v>LNFT</v>
          </cell>
        </row>
        <row r="3624">
          <cell r="A3624" t="str">
            <v>63504-1000</v>
          </cell>
          <cell r="B3624" t="str">
            <v>Temporary traffic control, construction sign</v>
          </cell>
          <cell r="C3624" t="str">
            <v>m2</v>
          </cell>
          <cell r="D3624" t="str">
            <v>TEMPORARY TRAFFIC CONTROL, CONSTRUCTION SIGN</v>
          </cell>
          <cell r="E3624" t="str">
            <v>SQFT</v>
          </cell>
        </row>
        <row r="3625">
          <cell r="A3625" t="str">
            <v>63504-2000</v>
          </cell>
          <cell r="B3625" t="str">
            <v>Temporary traffic control, pavement markings, symbols and letters</v>
          </cell>
          <cell r="C3625" t="str">
            <v>m2</v>
          </cell>
          <cell r="D3625" t="str">
            <v>TEMPORARY TRAFFIC CONTROL, PAVEMENT MARKINGS, SYMBOLS AND LETTERS</v>
          </cell>
          <cell r="E3625" t="str">
            <v>SQFT</v>
          </cell>
        </row>
        <row r="3626">
          <cell r="A3626" t="str">
            <v>63504-3000</v>
          </cell>
          <cell r="B3626" t="str">
            <v>Temporary traffic control, steel plates</v>
          </cell>
          <cell r="C3626" t="str">
            <v>m2</v>
          </cell>
          <cell r="D3626" t="str">
            <v>TEMPORARY TRAFFIC CONTROL, STEEL PLATES</v>
          </cell>
          <cell r="E3626" t="str">
            <v>SQFT</v>
          </cell>
        </row>
        <row r="3627">
          <cell r="A3627" t="str">
            <v>63505-1000</v>
          </cell>
          <cell r="B3627" t="str">
            <v>Temporary traffic control, pavement markings</v>
          </cell>
          <cell r="C3627" t="str">
            <v>km</v>
          </cell>
          <cell r="D3627" t="str">
            <v>TEMPORARY TRAFFIC CONTROL, PAVEMENT MARKINGS</v>
          </cell>
          <cell r="E3627" t="str">
            <v>MILE</v>
          </cell>
        </row>
        <row r="3628">
          <cell r="A3628" t="str">
            <v>63505-1500</v>
          </cell>
          <cell r="B3628" t="str">
            <v>Temporary traffic control, vehicle positioning guides</v>
          </cell>
          <cell r="C3628" t="str">
            <v>km</v>
          </cell>
          <cell r="D3628" t="str">
            <v>TEMPORARY TRAFFIC CONTROL, VEHICLE POSITIONING GUIDES</v>
          </cell>
          <cell r="E3628" t="str">
            <v>MILE</v>
          </cell>
        </row>
        <row r="3629">
          <cell r="A3629" t="str">
            <v>63506-0400</v>
          </cell>
          <cell r="B3629" t="str">
            <v>Temporary traffic control, police officer</v>
          </cell>
          <cell r="C3629" t="str">
            <v>Hour</v>
          </cell>
          <cell r="D3629" t="str">
            <v>TEMPORARY TRAFFIC CONTROL, POLICE OFFICER</v>
          </cell>
          <cell r="E3629" t="str">
            <v>HOUR</v>
          </cell>
        </row>
        <row r="3630">
          <cell r="A3630" t="str">
            <v>63506-0500</v>
          </cell>
          <cell r="B3630" t="str">
            <v>Temporary traffic control, flagger</v>
          </cell>
          <cell r="C3630" t="str">
            <v>Hour</v>
          </cell>
          <cell r="D3630" t="str">
            <v>TEMPORARY TRAFFIC CONTROL, FLAGGER</v>
          </cell>
          <cell r="E3630" t="str">
            <v>HOUR</v>
          </cell>
        </row>
        <row r="3631">
          <cell r="A3631" t="str">
            <v>63506-0600</v>
          </cell>
          <cell r="B3631" t="str">
            <v>Temporary traffic control, pilot car</v>
          </cell>
          <cell r="C3631" t="str">
            <v>Hour</v>
          </cell>
          <cell r="D3631" t="str">
            <v>TEMPORARY TRAFFIC CONTROL, PILOT CAR</v>
          </cell>
          <cell r="E3631" t="str">
            <v>HOUR</v>
          </cell>
        </row>
        <row r="3632">
          <cell r="A3632" t="str">
            <v>63506-0700</v>
          </cell>
          <cell r="B3632" t="str">
            <v>Temporary traffic control, traffic control supervisor</v>
          </cell>
          <cell r="C3632" t="str">
            <v>Hour</v>
          </cell>
          <cell r="D3632" t="str">
            <v>TEMPORARY TRAFFIC CONTROL, TRAFFIC CONTROL SUPERVISOR</v>
          </cell>
          <cell r="E3632" t="str">
            <v>HOUR</v>
          </cell>
        </row>
        <row r="3633">
          <cell r="A3633" t="str">
            <v>63506-0800</v>
          </cell>
          <cell r="B3633" t="str">
            <v>Temporary traffic control, portable changeable message sign</v>
          </cell>
          <cell r="C3633" t="str">
            <v>Hour</v>
          </cell>
          <cell r="D3633" t="str">
            <v>TEMPORARY TRAFFIC CONTROL, PORTABLE CHANGEABLE MESSAGE SIGN</v>
          </cell>
          <cell r="E3633" t="str">
            <v>HOUR</v>
          </cell>
        </row>
        <row r="3634">
          <cell r="A3634" t="str">
            <v>63507-0100</v>
          </cell>
          <cell r="B3634" t="str">
            <v>Temporary traffic control, advance warning arrow panel, type A</v>
          </cell>
          <cell r="C3634" t="str">
            <v>Day</v>
          </cell>
          <cell r="D3634" t="str">
            <v>TEMPORARY TRAFFIC CONTROL, ADVANCE WARNING ARROW PANEL, TYPE A</v>
          </cell>
          <cell r="E3634" t="str">
            <v>DAY</v>
          </cell>
        </row>
        <row r="3635">
          <cell r="A3635" t="str">
            <v>63507-0200</v>
          </cell>
          <cell r="B3635" t="str">
            <v>Temporary traffic control, advance warning arrow panel, type B</v>
          </cell>
          <cell r="C3635" t="str">
            <v>Day</v>
          </cell>
          <cell r="D3635" t="str">
            <v>TEMPORARY TRAFFIC CONTROL, ADVANCE WARNING ARROW PANEL, TYPE B</v>
          </cell>
          <cell r="E3635" t="str">
            <v>DAY</v>
          </cell>
        </row>
        <row r="3636">
          <cell r="A3636" t="str">
            <v>63507-0300</v>
          </cell>
          <cell r="B3636" t="str">
            <v>Temporary traffic control, advance warning arrow panel, type C</v>
          </cell>
          <cell r="C3636" t="str">
            <v>Day</v>
          </cell>
          <cell r="D3636" t="str">
            <v>TEMPORARY TRAFFIC CONTROL, ADVANCE WARNING ARROW PANEL, TYPE C</v>
          </cell>
          <cell r="E3636" t="str">
            <v>DAY</v>
          </cell>
        </row>
        <row r="3637">
          <cell r="A3637" t="str">
            <v>63507-0400</v>
          </cell>
          <cell r="B3637" t="str">
            <v>Temporary traffic control, police officer</v>
          </cell>
          <cell r="C3637" t="str">
            <v>Day</v>
          </cell>
          <cell r="D3637" t="str">
            <v>TEMPORARY TRAFFIC CONTROL, POLICE OFFICER</v>
          </cell>
          <cell r="E3637" t="str">
            <v>DAY</v>
          </cell>
        </row>
        <row r="3638">
          <cell r="A3638" t="str">
            <v>63507-0500</v>
          </cell>
          <cell r="B3638" t="str">
            <v>Temporary traffic control, flagger</v>
          </cell>
          <cell r="C3638" t="str">
            <v>Day</v>
          </cell>
          <cell r="D3638" t="str">
            <v>TEMPORARY TRAFFIC CONTROL, FLAGGER</v>
          </cell>
          <cell r="E3638" t="str">
            <v>DAY</v>
          </cell>
        </row>
        <row r="3639">
          <cell r="A3639" t="str">
            <v>63507-0600</v>
          </cell>
          <cell r="B3639" t="str">
            <v>Temporary traffic control, pilot car</v>
          </cell>
          <cell r="C3639" t="str">
            <v>Day</v>
          </cell>
          <cell r="D3639" t="str">
            <v>TEMPORARY TRAFFIC CONTROL, PILOT CAR</v>
          </cell>
          <cell r="E3639" t="str">
            <v>DAY</v>
          </cell>
        </row>
        <row r="3640">
          <cell r="A3640" t="str">
            <v>63507-0700</v>
          </cell>
          <cell r="B3640" t="str">
            <v>Temporary traffic control, traffic control supervisor</v>
          </cell>
          <cell r="C3640" t="str">
            <v>Day</v>
          </cell>
          <cell r="D3640" t="str">
            <v>TEMPORARY TRAFFIC CONTROL, TRAFFIC CONTROL SUPERVISOR</v>
          </cell>
          <cell r="E3640" t="str">
            <v>DAY</v>
          </cell>
        </row>
        <row r="3641">
          <cell r="A3641" t="str">
            <v>63507-0800</v>
          </cell>
          <cell r="B3641" t="str">
            <v>Temporary traffic control, portable changeable message sign</v>
          </cell>
          <cell r="C3641" t="str">
            <v>Day</v>
          </cell>
          <cell r="D3641" t="str">
            <v>TEMPORARY TRAFFIC CONTROL, PORTABLE CHANGEABLE MESSAGE SIGN</v>
          </cell>
          <cell r="E3641" t="str">
            <v>DAY</v>
          </cell>
        </row>
        <row r="3642">
          <cell r="A3642" t="str">
            <v>63508-1000</v>
          </cell>
          <cell r="B3642" t="str">
            <v>Temporary traffic control, maintenance of traffic, pavement patch</v>
          </cell>
          <cell r="C3642" t="str">
            <v>t</v>
          </cell>
          <cell r="D3642" t="str">
            <v>TEMPORARY TRAFFIC CONTROL, MAINTENANCE OF TRAFFIC, PAVEMENT PATCH</v>
          </cell>
          <cell r="E3642" t="str">
            <v>TON</v>
          </cell>
        </row>
        <row r="3643">
          <cell r="A3643" t="str">
            <v>63509-1000</v>
          </cell>
          <cell r="B3643" t="str">
            <v>Temporary traffic control, flagger</v>
          </cell>
          <cell r="C3643" t="str">
            <v>Fxhr</v>
          </cell>
          <cell r="D3643" t="str">
            <v>TEMPORARY TRAFFIC CONTROL, FLAGGER</v>
          </cell>
          <cell r="E3643" t="str">
            <v>FXHR</v>
          </cell>
        </row>
        <row r="3644">
          <cell r="A3644" t="str">
            <v>63510-0100</v>
          </cell>
          <cell r="B3644" t="str">
            <v>Temporary traffic control, traffic control supervisor</v>
          </cell>
          <cell r="C3644" t="str">
            <v>Week</v>
          </cell>
          <cell r="D3644" t="str">
            <v>TEMPORARY TRAFFIC CONTROL, TRAFFIC CONTROL SUPERVISOR</v>
          </cell>
          <cell r="E3644" t="str">
            <v>WEEK</v>
          </cell>
        </row>
        <row r="3645">
          <cell r="A3645" t="str">
            <v>63511-0100</v>
          </cell>
          <cell r="B3645" t="str">
            <v>Temporary traffic control, railroad flagger</v>
          </cell>
          <cell r="C3645" t="str">
            <v>CTSM</v>
          </cell>
          <cell r="D3645" t="str">
            <v>TEMPORARY TRAFFIC CONTROL, RAILROAD FLAGGER</v>
          </cell>
          <cell r="E3645" t="str">
            <v>CTSM</v>
          </cell>
        </row>
        <row r="3646">
          <cell r="A3646" t="str">
            <v>63601-1000</v>
          </cell>
          <cell r="B3646" t="str">
            <v>System installation, traffic signal</v>
          </cell>
          <cell r="C3646" t="str">
            <v>LPSM</v>
          </cell>
          <cell r="D3646" t="str">
            <v>SYSTEM INSTALLATION, TRAFFIC SIGNAL</v>
          </cell>
          <cell r="E3646" t="str">
            <v>LPSM</v>
          </cell>
        </row>
        <row r="3647">
          <cell r="A3647" t="str">
            <v>63601-2000</v>
          </cell>
          <cell r="B3647" t="str">
            <v>System installation, lighting</v>
          </cell>
          <cell r="C3647" t="str">
            <v>LPSM</v>
          </cell>
          <cell r="D3647" t="str">
            <v>SYSTEM INSTALLATION, LIGHTING</v>
          </cell>
          <cell r="E3647" t="str">
            <v>LPSM</v>
          </cell>
        </row>
        <row r="3648">
          <cell r="A3648" t="str">
            <v>63601-3000</v>
          </cell>
          <cell r="B3648" t="str">
            <v>System installation, electrical</v>
          </cell>
          <cell r="C3648" t="str">
            <v>LPSM</v>
          </cell>
          <cell r="D3648" t="str">
            <v>SYSTEM INSTALLATION, ELECTRICAL</v>
          </cell>
          <cell r="E3648" t="str">
            <v>LPSM</v>
          </cell>
        </row>
        <row r="3649">
          <cell r="A3649" t="str">
            <v>63601-3100</v>
          </cell>
          <cell r="B3649" t="str">
            <v>System installation, telephone</v>
          </cell>
          <cell r="C3649" t="str">
            <v>LPSM</v>
          </cell>
          <cell r="D3649" t="str">
            <v>SYSTEM INSTALLATION, TELEPHONE</v>
          </cell>
          <cell r="E3649" t="str">
            <v>LPSM</v>
          </cell>
        </row>
        <row r="3650">
          <cell r="A3650" t="str">
            <v>63601-3200</v>
          </cell>
          <cell r="B3650" t="str">
            <v>System installation, cable television</v>
          </cell>
          <cell r="C3650" t="str">
            <v>LPSM</v>
          </cell>
          <cell r="D3650" t="str">
            <v>SYSTEM INSTALLATION, CABLE TELEVISION</v>
          </cell>
          <cell r="E3650" t="str">
            <v>LPSM</v>
          </cell>
        </row>
        <row r="3651">
          <cell r="A3651" t="str">
            <v>63601-4000</v>
          </cell>
          <cell r="B3651" t="str">
            <v>System installation, railroad crossing</v>
          </cell>
          <cell r="C3651" t="str">
            <v>LPSM</v>
          </cell>
          <cell r="D3651" t="str">
            <v>SYSTEM INSTALLATION, RAILROAD CROSSING</v>
          </cell>
          <cell r="E3651" t="str">
            <v>LPSM</v>
          </cell>
        </row>
        <row r="3652">
          <cell r="A3652" t="str">
            <v>63601-5000</v>
          </cell>
          <cell r="B3652" t="str">
            <v>System installation, changeable message sign</v>
          </cell>
          <cell r="C3652" t="str">
            <v>LPSM</v>
          </cell>
          <cell r="D3652" t="str">
            <v>SYSTEM INSTALLATION, CHANGEABLE MESSAGE SIGN</v>
          </cell>
          <cell r="E3652" t="str">
            <v>LPSM</v>
          </cell>
        </row>
        <row r="3653">
          <cell r="A3653" t="str">
            <v>63601-6000</v>
          </cell>
          <cell r="B3653" t="str">
            <v>System installation, traffic detector system</v>
          </cell>
          <cell r="C3653" t="str">
            <v>LPSM</v>
          </cell>
          <cell r="D3653" t="str">
            <v>SYSTEM INSTALLATION, TRAFFIC DETECTOR SYSTEM</v>
          </cell>
          <cell r="E3653" t="str">
            <v>LPSM</v>
          </cell>
        </row>
        <row r="3654">
          <cell r="A3654" t="str">
            <v>63601-7000</v>
          </cell>
          <cell r="B3654" t="str">
            <v>System installation, speed feedback sign</v>
          </cell>
          <cell r="C3654" t="str">
            <v>LPSM</v>
          </cell>
          <cell r="D3654" t="str">
            <v>SYSTEM INSTALLATION, SPEED FEEDBACK SIGN</v>
          </cell>
          <cell r="E3654" t="str">
            <v>LPSM</v>
          </cell>
        </row>
        <row r="3655">
          <cell r="A3655" t="str">
            <v>63602-1000</v>
          </cell>
          <cell r="B3655" t="str">
            <v>System installation, traffic signal</v>
          </cell>
          <cell r="C3655" t="str">
            <v>Each</v>
          </cell>
          <cell r="D3655" t="str">
            <v>SYSTEM INSTALLATION, TRAFFIC SIGNAL</v>
          </cell>
          <cell r="E3655" t="str">
            <v>EACH</v>
          </cell>
        </row>
        <row r="3656">
          <cell r="A3656" t="str">
            <v>63602-2000</v>
          </cell>
          <cell r="B3656" t="str">
            <v>System installation, lighting</v>
          </cell>
          <cell r="C3656" t="str">
            <v>Each</v>
          </cell>
          <cell r="D3656" t="str">
            <v>SYSTEM INSTALLATION, LIGHTING</v>
          </cell>
          <cell r="E3656" t="str">
            <v>EACH</v>
          </cell>
        </row>
        <row r="3657">
          <cell r="A3657" t="str">
            <v>63602-3000</v>
          </cell>
          <cell r="B3657" t="str">
            <v>System installation, electrical</v>
          </cell>
          <cell r="C3657" t="str">
            <v>Each</v>
          </cell>
          <cell r="D3657" t="str">
            <v>SYSTEM INSTALLATION, ELECTRICAL</v>
          </cell>
          <cell r="E3657" t="str">
            <v>EACH</v>
          </cell>
        </row>
        <row r="3658">
          <cell r="A3658" t="str">
            <v>63602-4000</v>
          </cell>
          <cell r="B3658" t="str">
            <v>System installation, railroad crossing</v>
          </cell>
          <cell r="C3658" t="str">
            <v>Each</v>
          </cell>
          <cell r="D3658" t="str">
            <v>SYSTEM INSTALLATION, RAILROAD CROSSING</v>
          </cell>
          <cell r="E3658" t="str">
            <v>EACH</v>
          </cell>
        </row>
        <row r="3659">
          <cell r="A3659" t="str">
            <v>63602-5000</v>
          </cell>
          <cell r="B3659" t="str">
            <v>System installation, changeable message sign</v>
          </cell>
          <cell r="C3659" t="str">
            <v>Each</v>
          </cell>
          <cell r="D3659" t="str">
            <v>SYSTEM INSTALLATION, CHANGEABLE MESSAGE SIGN</v>
          </cell>
          <cell r="E3659" t="str">
            <v>EACH</v>
          </cell>
        </row>
        <row r="3660">
          <cell r="A3660" t="str">
            <v>63602-6000</v>
          </cell>
          <cell r="B3660" t="str">
            <v>System installation, traffic detector system</v>
          </cell>
          <cell r="C3660" t="str">
            <v>Each</v>
          </cell>
          <cell r="D3660" t="str">
            <v>SYSTEM INSTALLATION, TRAFFIC DETECTOR SYSTEM</v>
          </cell>
          <cell r="E3660" t="str">
            <v>EACH</v>
          </cell>
        </row>
        <row r="3661">
          <cell r="A3661" t="str">
            <v>63602-6020</v>
          </cell>
          <cell r="B3661" t="str">
            <v>System installation, traffic detector wire loop</v>
          </cell>
          <cell r="C3661" t="str">
            <v>Each</v>
          </cell>
          <cell r="D3661" t="str">
            <v>SYSTEM INSTALLATION, TRAFFIC DETECTOR WIRE LOOP</v>
          </cell>
          <cell r="E3661" t="str">
            <v>EACH</v>
          </cell>
        </row>
        <row r="3662">
          <cell r="A3662" t="str">
            <v>63602-6100</v>
          </cell>
          <cell r="B3662" t="str">
            <v>System installation, scour monitoring system</v>
          </cell>
          <cell r="C3662" t="str">
            <v>Each</v>
          </cell>
          <cell r="D3662" t="str">
            <v>SYSTEM INSTALLATION, SCOUR MONITORING SYSTEM</v>
          </cell>
          <cell r="E3662" t="str">
            <v>EACH</v>
          </cell>
        </row>
        <row r="3663">
          <cell r="A3663" t="str">
            <v>63602-7000</v>
          </cell>
          <cell r="B3663" t="str">
            <v>System installation, speed feedback sign</v>
          </cell>
          <cell r="C3663" t="str">
            <v>Each</v>
          </cell>
          <cell r="D3663" t="str">
            <v>SYSTEM INSTALLATION, SPEED FEEDBACK SIGN</v>
          </cell>
          <cell r="E3663" t="str">
            <v>EACH</v>
          </cell>
        </row>
        <row r="3664">
          <cell r="A3664" t="str">
            <v>63603-0100</v>
          </cell>
          <cell r="B3664" t="str">
            <v>System installation, electrical utility company compensation</v>
          </cell>
          <cell r="C3664" t="str">
            <v>CTSM</v>
          </cell>
          <cell r="D3664" t="str">
            <v>SYSTEM INSTALLATION, ELECTRICAL COMPANY COMPENSATION</v>
          </cell>
          <cell r="E3664" t="str">
            <v>CTSM</v>
          </cell>
        </row>
        <row r="3665">
          <cell r="A3665" t="str">
            <v>63603-0200</v>
          </cell>
          <cell r="B3665" t="str">
            <v>System installation, telephone company compensation</v>
          </cell>
          <cell r="C3665" t="str">
            <v>CTSM</v>
          </cell>
          <cell r="D3665" t="str">
            <v>SYSTEM INSTALLATION, TELEPHONE COMPANY COMPENSATION</v>
          </cell>
          <cell r="E3665" t="str">
            <v>CTSM</v>
          </cell>
        </row>
        <row r="3666">
          <cell r="A3666" t="str">
            <v>63610-0000</v>
          </cell>
          <cell r="B3666" t="str">
            <v>Conduit</v>
          </cell>
          <cell r="C3666" t="str">
            <v>m</v>
          </cell>
          <cell r="D3666" t="str">
            <v>CONDUIT</v>
          </cell>
          <cell r="E3666" t="str">
            <v>LNFT</v>
          </cell>
        </row>
        <row r="3667">
          <cell r="A3667" t="str">
            <v>63610-0100</v>
          </cell>
          <cell r="B3667" t="str">
            <v>Conduit, 20mm, PVC</v>
          </cell>
          <cell r="C3667" t="str">
            <v>m</v>
          </cell>
          <cell r="D3667" t="str">
            <v>CONDUIT, 3/4-INCH, PVC</v>
          </cell>
          <cell r="E3667" t="str">
            <v>LNFT</v>
          </cell>
        </row>
        <row r="3668">
          <cell r="A3668" t="str">
            <v>63610-0200</v>
          </cell>
          <cell r="B3668" t="str">
            <v>Conduit, 20mm, rigid galvanized steel</v>
          </cell>
          <cell r="C3668" t="str">
            <v>m</v>
          </cell>
          <cell r="D3668" t="str">
            <v>CONDUIT, 3/4-INCH, RIGID GALVANIZED STEEL</v>
          </cell>
          <cell r="E3668" t="str">
            <v>LNFT</v>
          </cell>
        </row>
        <row r="3669">
          <cell r="A3669" t="str">
            <v>63610-0300</v>
          </cell>
          <cell r="B3669" t="str">
            <v>Conduit, 20mm, fiberglass</v>
          </cell>
          <cell r="C3669" t="str">
            <v>m</v>
          </cell>
          <cell r="D3669" t="str">
            <v>CONDUIT, 3/4-INCH, FIBERGLASS</v>
          </cell>
          <cell r="E3669" t="str">
            <v>LNFT</v>
          </cell>
        </row>
        <row r="3670">
          <cell r="A3670" t="str">
            <v>63610-0400</v>
          </cell>
          <cell r="B3670" t="str">
            <v>Conduit, 25mm, PVC</v>
          </cell>
          <cell r="C3670" t="str">
            <v>m</v>
          </cell>
          <cell r="D3670" t="str">
            <v>CONDUIT, 1-INCH, PVC</v>
          </cell>
          <cell r="E3670" t="str">
            <v>LNFT</v>
          </cell>
        </row>
        <row r="3671">
          <cell r="A3671" t="str">
            <v>63610-0500</v>
          </cell>
          <cell r="B3671" t="str">
            <v>Conduit, 25mm, rigid galvanized steel</v>
          </cell>
          <cell r="C3671" t="str">
            <v>m</v>
          </cell>
          <cell r="D3671" t="str">
            <v>CONDUIT, 1-INCH, RIGID GALVANIZED STEEL</v>
          </cell>
          <cell r="E3671" t="str">
            <v>LNFT</v>
          </cell>
        </row>
        <row r="3672">
          <cell r="A3672" t="str">
            <v>63610-0600</v>
          </cell>
          <cell r="B3672" t="str">
            <v>Conduit, 25mm, fiberglass</v>
          </cell>
          <cell r="C3672" t="str">
            <v>m</v>
          </cell>
          <cell r="D3672" t="str">
            <v>CONDUIT, 1-INCH, FIBERGLASS</v>
          </cell>
          <cell r="E3672" t="str">
            <v>LNFT</v>
          </cell>
        </row>
        <row r="3673">
          <cell r="A3673" t="str">
            <v>63610-0700</v>
          </cell>
          <cell r="B3673" t="str">
            <v>Conduit, 32mm, PVC</v>
          </cell>
          <cell r="C3673" t="str">
            <v>m</v>
          </cell>
          <cell r="D3673" t="str">
            <v>CONDUIT, 1 1/4-INCH, PVC</v>
          </cell>
          <cell r="E3673" t="str">
            <v>LNFT</v>
          </cell>
        </row>
        <row r="3674">
          <cell r="A3674" t="str">
            <v>63610-0800</v>
          </cell>
          <cell r="B3674" t="str">
            <v>Conduit, 32mm, rigid galvanized steel</v>
          </cell>
          <cell r="C3674" t="str">
            <v>m</v>
          </cell>
          <cell r="D3674" t="str">
            <v>CONDUIT, 1 1/4-INCH, RIGID GALVANIZED STEEL</v>
          </cell>
          <cell r="E3674" t="str">
            <v>LNFT</v>
          </cell>
        </row>
        <row r="3675">
          <cell r="A3675" t="str">
            <v>63610-0900</v>
          </cell>
          <cell r="B3675" t="str">
            <v>Conduit, 32mm, fiberglass</v>
          </cell>
          <cell r="C3675" t="str">
            <v>m</v>
          </cell>
          <cell r="D3675" t="str">
            <v>CONDUIT, 1 1/4-INCH, FIBERGLASS</v>
          </cell>
          <cell r="E3675" t="str">
            <v>LNFT</v>
          </cell>
        </row>
        <row r="3676">
          <cell r="A3676" t="str">
            <v>63610-1000</v>
          </cell>
          <cell r="B3676" t="str">
            <v>Conduit, 40mm, PVC</v>
          </cell>
          <cell r="C3676" t="str">
            <v>m</v>
          </cell>
          <cell r="D3676" t="str">
            <v>CONDUIT, 1 1/2-INCH, PVC</v>
          </cell>
          <cell r="E3676" t="str">
            <v>LNFT</v>
          </cell>
        </row>
        <row r="3677">
          <cell r="A3677" t="str">
            <v>63610-1100</v>
          </cell>
          <cell r="B3677" t="str">
            <v>Conduit, 40mm, rigid galvanized steel</v>
          </cell>
          <cell r="C3677" t="str">
            <v>m</v>
          </cell>
          <cell r="D3677" t="str">
            <v>CONDUIT, 1 1/2-INCH, RIGID GALVANIZED STEEL</v>
          </cell>
          <cell r="E3677" t="str">
            <v>LNFT</v>
          </cell>
        </row>
        <row r="3678">
          <cell r="A3678" t="str">
            <v>63610-1200</v>
          </cell>
          <cell r="B3678" t="str">
            <v>Conduit, 40mm, fiberglass</v>
          </cell>
          <cell r="C3678" t="str">
            <v>m</v>
          </cell>
          <cell r="D3678" t="str">
            <v>CONDUIT, 1 1/2-INCH, FIBERGLASS</v>
          </cell>
          <cell r="E3678" t="str">
            <v>LNFT</v>
          </cell>
        </row>
        <row r="3679">
          <cell r="A3679" t="str">
            <v>63610-1300</v>
          </cell>
          <cell r="B3679" t="str">
            <v>Conduit, 45mm, PVC</v>
          </cell>
          <cell r="C3679" t="str">
            <v>m</v>
          </cell>
          <cell r="D3679" t="str">
            <v>CONDUIT, 1 3/4-INCH, PVC</v>
          </cell>
          <cell r="E3679" t="str">
            <v>LNFT</v>
          </cell>
        </row>
        <row r="3680">
          <cell r="A3680" t="str">
            <v>63610-1400</v>
          </cell>
          <cell r="B3680" t="str">
            <v>Conduit, 45mm, rigid galvanized steel</v>
          </cell>
          <cell r="C3680" t="str">
            <v>m</v>
          </cell>
          <cell r="D3680" t="str">
            <v>CONDUIT, 1 3/4-INCH, RIGID GALVANIZED STEEL</v>
          </cell>
          <cell r="E3680" t="str">
            <v>LNFT</v>
          </cell>
        </row>
        <row r="3681">
          <cell r="A3681" t="str">
            <v>63610-1500</v>
          </cell>
          <cell r="B3681" t="str">
            <v>Conduit, 45mm, fiberglass</v>
          </cell>
          <cell r="C3681" t="str">
            <v>m</v>
          </cell>
          <cell r="D3681" t="str">
            <v>CONDUIT, 1 3/4-INCH, FIBERGLASS</v>
          </cell>
          <cell r="E3681" t="str">
            <v>LNFT</v>
          </cell>
        </row>
        <row r="3682">
          <cell r="A3682" t="str">
            <v>63610-1600</v>
          </cell>
          <cell r="B3682" t="str">
            <v>Conduit, 50mm, PVC</v>
          </cell>
          <cell r="C3682" t="str">
            <v>m</v>
          </cell>
          <cell r="D3682" t="str">
            <v>CONDUIT, 2-INCH, PVC</v>
          </cell>
          <cell r="E3682" t="str">
            <v>LNFT</v>
          </cell>
        </row>
        <row r="3683">
          <cell r="A3683" t="str">
            <v>63610-1700</v>
          </cell>
          <cell r="B3683" t="str">
            <v>Conduit, 50mm, rigid galvanized steel</v>
          </cell>
          <cell r="C3683" t="str">
            <v>m</v>
          </cell>
          <cell r="D3683" t="str">
            <v>CONDUIT, 2-INCH, RIGID GALVANIZED STEEL</v>
          </cell>
          <cell r="E3683" t="str">
            <v>LNFT</v>
          </cell>
        </row>
        <row r="3684">
          <cell r="A3684" t="str">
            <v>63610-1800</v>
          </cell>
          <cell r="B3684" t="str">
            <v>Conduit, 50mm, fiberglass</v>
          </cell>
          <cell r="C3684" t="str">
            <v>m</v>
          </cell>
          <cell r="D3684" t="str">
            <v>CONDUIT, 2-INCH, FIBERGLASS</v>
          </cell>
          <cell r="E3684" t="str">
            <v>LNFT</v>
          </cell>
        </row>
        <row r="3685">
          <cell r="A3685" t="str">
            <v>63610-1900</v>
          </cell>
          <cell r="B3685" t="str">
            <v>Conduit, 65mm, PVC</v>
          </cell>
          <cell r="C3685" t="str">
            <v>m</v>
          </cell>
          <cell r="D3685" t="str">
            <v>CONDUIT, 2 1/2-INCH, PVC</v>
          </cell>
          <cell r="E3685" t="str">
            <v>LNFT</v>
          </cell>
        </row>
        <row r="3686">
          <cell r="A3686" t="str">
            <v>63610-2000</v>
          </cell>
          <cell r="B3686" t="str">
            <v>Conduit, 65mm, rigid galvanized steel</v>
          </cell>
          <cell r="C3686" t="str">
            <v>m</v>
          </cell>
          <cell r="D3686" t="str">
            <v>CONDUIT, 2 1/2-INCH, RIGID GALVANIZED STEEL</v>
          </cell>
          <cell r="E3686" t="str">
            <v>LNFT</v>
          </cell>
        </row>
        <row r="3687">
          <cell r="A3687" t="str">
            <v>63610-2100</v>
          </cell>
          <cell r="B3687" t="str">
            <v>Conduit, 65mm, fiberglass</v>
          </cell>
          <cell r="C3687" t="str">
            <v>m</v>
          </cell>
          <cell r="D3687" t="str">
            <v>CONDUIT, 2 1/2-INCH, FIBERGLASS</v>
          </cell>
          <cell r="E3687" t="str">
            <v>LNFT</v>
          </cell>
        </row>
        <row r="3688">
          <cell r="A3688" t="str">
            <v>63610-2200</v>
          </cell>
          <cell r="B3688" t="str">
            <v>Conduit, 75mm, PVC</v>
          </cell>
          <cell r="C3688" t="str">
            <v>m</v>
          </cell>
          <cell r="D3688" t="str">
            <v>CONDUIT, 3-INCH, PVC</v>
          </cell>
          <cell r="E3688" t="str">
            <v>LNFT</v>
          </cell>
        </row>
        <row r="3689">
          <cell r="A3689" t="str">
            <v>63610-2300</v>
          </cell>
          <cell r="B3689" t="str">
            <v>Conduit, 75mm, rigid galvanized steel</v>
          </cell>
          <cell r="C3689" t="str">
            <v>m</v>
          </cell>
          <cell r="D3689" t="str">
            <v>CONDUIT, 3-INCH, RIGID GALVANIZED STEEL</v>
          </cell>
          <cell r="E3689" t="str">
            <v>LNFT</v>
          </cell>
        </row>
        <row r="3690">
          <cell r="A3690" t="str">
            <v>63610-2400</v>
          </cell>
          <cell r="B3690" t="str">
            <v>Conduit, 75mm, fiberglass</v>
          </cell>
          <cell r="C3690" t="str">
            <v>m</v>
          </cell>
          <cell r="D3690" t="str">
            <v>CONDUIT, 3-INCH, FIBERGLASS</v>
          </cell>
          <cell r="E3690" t="str">
            <v>LNFT</v>
          </cell>
        </row>
        <row r="3691">
          <cell r="A3691" t="str">
            <v>63610-2500</v>
          </cell>
          <cell r="B3691" t="str">
            <v>Conduit, 90mm, PVC</v>
          </cell>
          <cell r="C3691" t="str">
            <v>m</v>
          </cell>
          <cell r="D3691" t="str">
            <v>CONDUIT, 3 1/2-INCH, PVC</v>
          </cell>
          <cell r="E3691" t="str">
            <v>LNFT</v>
          </cell>
        </row>
        <row r="3692">
          <cell r="A3692" t="str">
            <v>63610-2600</v>
          </cell>
          <cell r="B3692" t="str">
            <v>Conduit, 90mm, rigid galvanized steel</v>
          </cell>
          <cell r="C3692" t="str">
            <v>m</v>
          </cell>
          <cell r="D3692" t="str">
            <v>CONDUIT, 3 1/2-INCH, RIGID GALVANIZED STEEL</v>
          </cell>
          <cell r="E3692" t="str">
            <v>LNFT</v>
          </cell>
        </row>
        <row r="3693">
          <cell r="A3693" t="str">
            <v>63610-2700</v>
          </cell>
          <cell r="B3693" t="str">
            <v>Conduit, 90mm, fiberglass</v>
          </cell>
          <cell r="C3693" t="str">
            <v>m</v>
          </cell>
          <cell r="D3693" t="str">
            <v>CONDUIT, 3 1/2-INCH, FIBERGLASS</v>
          </cell>
          <cell r="E3693" t="str">
            <v>LNFT</v>
          </cell>
        </row>
        <row r="3694">
          <cell r="A3694" t="str">
            <v>63610-2800</v>
          </cell>
          <cell r="B3694" t="str">
            <v>Conduit, 100mm, PVC</v>
          </cell>
          <cell r="C3694" t="str">
            <v>m</v>
          </cell>
          <cell r="D3694" t="str">
            <v>CONDUIT, 4-INCH, PVC</v>
          </cell>
          <cell r="E3694" t="str">
            <v>LNFT</v>
          </cell>
        </row>
        <row r="3695">
          <cell r="A3695" t="str">
            <v>63610-2900</v>
          </cell>
          <cell r="B3695" t="str">
            <v>Conduit, 100mm, rigid galvanized steel</v>
          </cell>
          <cell r="C3695" t="str">
            <v>m</v>
          </cell>
          <cell r="D3695" t="str">
            <v>CONDUIT, 4-INCH, RIGID GALVANIZED STEEL</v>
          </cell>
          <cell r="E3695" t="str">
            <v>LNFT</v>
          </cell>
        </row>
        <row r="3696">
          <cell r="A3696" t="str">
            <v>63610-3000</v>
          </cell>
          <cell r="B3696" t="str">
            <v>Conduit, 100mm, fiberglass</v>
          </cell>
          <cell r="C3696" t="str">
            <v>m</v>
          </cell>
          <cell r="D3696" t="str">
            <v>CONDUIT, 4-INCH, FIBERGLASS</v>
          </cell>
          <cell r="E3696" t="str">
            <v>LNFT</v>
          </cell>
        </row>
        <row r="3697">
          <cell r="A3697" t="str">
            <v>63610-3010</v>
          </cell>
          <cell r="B3697" t="str">
            <v>Conduit, 100mm, HDPE</v>
          </cell>
          <cell r="C3697" t="str">
            <v>m</v>
          </cell>
          <cell r="D3697" t="str">
            <v>CONDUIT, 4-INCH, HDPE</v>
          </cell>
          <cell r="E3697" t="str">
            <v>LNFT</v>
          </cell>
        </row>
        <row r="3698">
          <cell r="A3698" t="str">
            <v>63610-3100</v>
          </cell>
          <cell r="B3698" t="str">
            <v>Conduit, 125mm, PVC</v>
          </cell>
          <cell r="C3698" t="str">
            <v>m</v>
          </cell>
          <cell r="D3698" t="str">
            <v>CONDUIT, 5-INCH, PVC</v>
          </cell>
          <cell r="E3698" t="str">
            <v>LNFT</v>
          </cell>
        </row>
        <row r="3699">
          <cell r="A3699" t="str">
            <v>63610-3200</v>
          </cell>
          <cell r="B3699" t="str">
            <v>Conduit, 150mm, PVC</v>
          </cell>
          <cell r="C3699" t="str">
            <v>m</v>
          </cell>
          <cell r="D3699" t="str">
            <v>CONDUIT, 6-INCH, PVC</v>
          </cell>
          <cell r="E3699" t="str">
            <v>LNFT</v>
          </cell>
        </row>
        <row r="3700">
          <cell r="A3700" t="str">
            <v>63610-3300</v>
          </cell>
          <cell r="B3700" t="str">
            <v>Conduit, 150mm, rigid galvanized steel</v>
          </cell>
          <cell r="C3700" t="str">
            <v>m</v>
          </cell>
          <cell r="D3700" t="str">
            <v>CONDUIT, 6-INCH, RIGID GALVANIZED STEEL</v>
          </cell>
          <cell r="E3700" t="str">
            <v>LNFT</v>
          </cell>
        </row>
        <row r="3701">
          <cell r="A3701" t="str">
            <v>63610-3400</v>
          </cell>
          <cell r="B3701" t="str">
            <v>Conduit, 150mm, fiberglass</v>
          </cell>
          <cell r="C3701" t="str">
            <v>m</v>
          </cell>
          <cell r="D3701" t="str">
            <v>CONDUIT, 6-INCH, FIBERGLASS</v>
          </cell>
          <cell r="E3701" t="str">
            <v>LNFT</v>
          </cell>
        </row>
        <row r="3702">
          <cell r="A3702" t="str">
            <v>63610-3410</v>
          </cell>
          <cell r="B3702" t="str">
            <v>Conduit, 150mm, HDPE</v>
          </cell>
          <cell r="C3702" t="str">
            <v>m</v>
          </cell>
          <cell r="D3702" t="str">
            <v>CONDUIT, 6-INCH, HDPE</v>
          </cell>
          <cell r="E3702" t="str">
            <v>LNFT</v>
          </cell>
        </row>
        <row r="3703">
          <cell r="A3703" t="str">
            <v>63610-3500</v>
          </cell>
          <cell r="B3703" t="str">
            <v>Conduit, 200mm, PVC</v>
          </cell>
          <cell r="C3703" t="str">
            <v>m</v>
          </cell>
          <cell r="D3703" t="str">
            <v>CONDUIT, 8-INCH, PVC</v>
          </cell>
          <cell r="E3703" t="str">
            <v>LNFT</v>
          </cell>
        </row>
        <row r="3704">
          <cell r="A3704" t="str">
            <v>63610-3600</v>
          </cell>
          <cell r="B3704" t="str">
            <v>Conduit, 200mm, rigid galvanized steel</v>
          </cell>
          <cell r="C3704" t="str">
            <v>m</v>
          </cell>
          <cell r="D3704" t="str">
            <v>CONDUIT, 8-INCH, RIGID GALVANIZED STEEL</v>
          </cell>
          <cell r="E3704" t="str">
            <v>LNFT</v>
          </cell>
        </row>
        <row r="3705">
          <cell r="A3705" t="str">
            <v>63610-3700</v>
          </cell>
          <cell r="B3705" t="str">
            <v>Conduit, 200mm, fiberglass</v>
          </cell>
          <cell r="C3705" t="str">
            <v>m</v>
          </cell>
          <cell r="D3705" t="str">
            <v>CONDUIT, 8-INCH, FIBERGLASS</v>
          </cell>
          <cell r="E3705" t="str">
            <v>LNFT</v>
          </cell>
        </row>
        <row r="3706">
          <cell r="A3706" t="str">
            <v>63610-3800</v>
          </cell>
          <cell r="B3706" t="str">
            <v>Conduit, 250mm, PVC</v>
          </cell>
          <cell r="C3706" t="str">
            <v>m</v>
          </cell>
          <cell r="D3706" t="str">
            <v>CONDUIT, 10-INCH, PVC</v>
          </cell>
          <cell r="E3706" t="str">
            <v>LNFT</v>
          </cell>
        </row>
        <row r="3707">
          <cell r="A3707" t="str">
            <v>63610-3900</v>
          </cell>
          <cell r="B3707" t="str">
            <v>Conduit, 250mm, rigid galvanized steel</v>
          </cell>
          <cell r="C3707" t="str">
            <v>m</v>
          </cell>
          <cell r="D3707" t="str">
            <v>CONDUIT, 10-INCH, RIGID GALVANIZED STEEL</v>
          </cell>
          <cell r="E3707" t="str">
            <v>LNFT</v>
          </cell>
        </row>
        <row r="3708">
          <cell r="A3708" t="str">
            <v>63610-4000</v>
          </cell>
          <cell r="B3708" t="str">
            <v>Conduit, 250mm, fiberglass</v>
          </cell>
          <cell r="C3708" t="str">
            <v>m</v>
          </cell>
          <cell r="D3708" t="str">
            <v>CONDUIT, 10-INCH, FIBERGLASS</v>
          </cell>
          <cell r="E3708" t="str">
            <v>LNFT</v>
          </cell>
        </row>
        <row r="3709">
          <cell r="A3709" t="str">
            <v>63610-4100</v>
          </cell>
          <cell r="B3709" t="str">
            <v>Conduit, 300mm, PVC</v>
          </cell>
          <cell r="C3709" t="str">
            <v>m</v>
          </cell>
          <cell r="D3709" t="str">
            <v>CONDUIT, 12-INCH, PVC</v>
          </cell>
          <cell r="E3709" t="str">
            <v>LNFT</v>
          </cell>
        </row>
        <row r="3710">
          <cell r="A3710" t="str">
            <v>63610-4200</v>
          </cell>
          <cell r="B3710" t="str">
            <v>Conduit, 300mm, rigid galvanized steel</v>
          </cell>
          <cell r="C3710" t="str">
            <v>m</v>
          </cell>
          <cell r="D3710" t="str">
            <v>CONDUIT, 12-INCH, RIGID GALVANIZED STEEL</v>
          </cell>
          <cell r="E3710" t="str">
            <v>LNFT</v>
          </cell>
        </row>
        <row r="3711">
          <cell r="A3711" t="str">
            <v>63610-4300</v>
          </cell>
          <cell r="B3711" t="str">
            <v>Conduit, 300mm, fiberglass</v>
          </cell>
          <cell r="C3711" t="str">
            <v>m</v>
          </cell>
          <cell r="D3711" t="str">
            <v>CONDUIT, 12-INCH, FIBERGLASS</v>
          </cell>
          <cell r="E3711" t="str">
            <v>LNFT</v>
          </cell>
        </row>
        <row r="3712">
          <cell r="A3712" t="str">
            <v>63610-4310</v>
          </cell>
          <cell r="B3712" t="str">
            <v>Conduit, 300mm, HDPE</v>
          </cell>
          <cell r="C3712" t="str">
            <v>m</v>
          </cell>
          <cell r="D3712" t="str">
            <v>CONDUIT, 12-INCH, HDPE</v>
          </cell>
          <cell r="E3712" t="str">
            <v>LNFT</v>
          </cell>
        </row>
        <row r="3713">
          <cell r="A3713" t="str">
            <v>63611-0100</v>
          </cell>
          <cell r="B3713" t="str">
            <v>Wire, electrical conductors, 14 awg</v>
          </cell>
          <cell r="C3713" t="str">
            <v>m</v>
          </cell>
          <cell r="D3713" t="str">
            <v>WIRE, ELECTRICAL CONDUCTORS, 14 AWG</v>
          </cell>
          <cell r="E3713" t="str">
            <v>LNFT</v>
          </cell>
        </row>
        <row r="3714">
          <cell r="A3714" t="str">
            <v>63611-0200</v>
          </cell>
          <cell r="B3714" t="str">
            <v>Wire, electrical conductors, 12 awg</v>
          </cell>
          <cell r="C3714" t="str">
            <v>m</v>
          </cell>
          <cell r="D3714" t="str">
            <v>WIRE, ELECTRICAL CONDUCTORS, 12 AWG</v>
          </cell>
          <cell r="E3714" t="str">
            <v>LNFT</v>
          </cell>
        </row>
        <row r="3715">
          <cell r="A3715" t="str">
            <v>63611-0300</v>
          </cell>
          <cell r="B3715" t="str">
            <v>Wire, electrical conductors, 10 awg</v>
          </cell>
          <cell r="C3715" t="str">
            <v>m</v>
          </cell>
          <cell r="D3715" t="str">
            <v>WIRE, ELECTRICAL CONDUCTORS, 10 AWG</v>
          </cell>
          <cell r="E3715" t="str">
            <v>LNFT</v>
          </cell>
        </row>
        <row r="3716">
          <cell r="A3716" t="str">
            <v>63611-0400</v>
          </cell>
          <cell r="B3716" t="str">
            <v>Wire, electrical conductors, 8 awg</v>
          </cell>
          <cell r="C3716" t="str">
            <v>m</v>
          </cell>
          <cell r="D3716" t="str">
            <v>WIRE, ELECTRICAL CONDUCTORS, 8 AWG</v>
          </cell>
          <cell r="E3716" t="str">
            <v>LNFT</v>
          </cell>
        </row>
        <row r="3717">
          <cell r="A3717" t="str">
            <v>63611-0500</v>
          </cell>
          <cell r="B3717" t="str">
            <v>Wire, electrical conductors, 6 awg</v>
          </cell>
          <cell r="C3717" t="str">
            <v>m</v>
          </cell>
          <cell r="D3717" t="str">
            <v>WIRE, ELECTRICAL CONDUCTORS, 6 AWG</v>
          </cell>
          <cell r="E3717" t="str">
            <v>LNFT</v>
          </cell>
        </row>
        <row r="3718">
          <cell r="A3718" t="str">
            <v>63611-0600</v>
          </cell>
          <cell r="B3718" t="str">
            <v>Wire, electrical conductors, 4 awg</v>
          </cell>
          <cell r="C3718" t="str">
            <v>m</v>
          </cell>
          <cell r="D3718" t="str">
            <v>WIRE, ELECTRICAL CONDUCTORS, 4 AWG</v>
          </cell>
          <cell r="E3718" t="str">
            <v>LNFT</v>
          </cell>
        </row>
        <row r="3719">
          <cell r="A3719" t="str">
            <v>63611-0700</v>
          </cell>
          <cell r="B3719" t="str">
            <v>Wire, electrical conductors, 3 awg</v>
          </cell>
          <cell r="C3719" t="str">
            <v>m</v>
          </cell>
          <cell r="D3719" t="str">
            <v>WIRE, ELECTRICAL CONDUCTORS, 3 AWG</v>
          </cell>
          <cell r="E3719" t="str">
            <v>LNFT</v>
          </cell>
        </row>
        <row r="3720">
          <cell r="A3720" t="str">
            <v>63611-0800</v>
          </cell>
          <cell r="B3720" t="str">
            <v>Wire, electrical conductors, 2 awg</v>
          </cell>
          <cell r="C3720" t="str">
            <v>m</v>
          </cell>
          <cell r="D3720" t="str">
            <v>WIRE, ELECTRICAL CONDUCTORS, 2 AWG</v>
          </cell>
          <cell r="E3720" t="str">
            <v>LNFT</v>
          </cell>
        </row>
        <row r="3721">
          <cell r="A3721" t="str">
            <v>63611-0900</v>
          </cell>
          <cell r="B3721" t="str">
            <v>Wire, electrical conductors, 1 awg</v>
          </cell>
          <cell r="C3721" t="str">
            <v>m</v>
          </cell>
          <cell r="D3721" t="str">
            <v>WIRE, ELECTRICAL CONDUCTORS, 1 AWG</v>
          </cell>
          <cell r="E3721" t="str">
            <v>LNFT</v>
          </cell>
        </row>
        <row r="3722">
          <cell r="A3722" t="str">
            <v>63611-1000</v>
          </cell>
          <cell r="B3722" t="str">
            <v>Wire, electrical conductors, 0 awg</v>
          </cell>
          <cell r="C3722" t="str">
            <v>m</v>
          </cell>
          <cell r="D3722" t="str">
            <v>WIRE, ELECTRICAL CONDUCTORS, 0 AWG</v>
          </cell>
          <cell r="E3722" t="str">
            <v>LNFT</v>
          </cell>
        </row>
        <row r="3723">
          <cell r="A3723" t="str">
            <v>63611-1100</v>
          </cell>
          <cell r="B3723" t="str">
            <v>Wire, electrical conductors, 00 awg</v>
          </cell>
          <cell r="C3723" t="str">
            <v>m</v>
          </cell>
          <cell r="D3723" t="str">
            <v>WIRE, ELECTRICAL CONDUCTORS, 00 AWG</v>
          </cell>
          <cell r="E3723" t="str">
            <v>LNFT</v>
          </cell>
        </row>
        <row r="3724">
          <cell r="A3724" t="str">
            <v>63611-1200</v>
          </cell>
          <cell r="B3724" t="str">
            <v>Wire, telephone, 3 pair, 19 awg</v>
          </cell>
          <cell r="C3724" t="str">
            <v>m</v>
          </cell>
          <cell r="D3724" t="str">
            <v>WIRE, TELEPHONE, 3 PAIR, 19 AWG</v>
          </cell>
          <cell r="E3724" t="str">
            <v>LNFT</v>
          </cell>
        </row>
        <row r="3725">
          <cell r="A3725" t="str">
            <v>63611-1300</v>
          </cell>
          <cell r="B3725" t="str">
            <v>Wire, coaxial cable type 1</v>
          </cell>
          <cell r="C3725" t="str">
            <v>m</v>
          </cell>
          <cell r="D3725" t="str">
            <v>WIRE, COAXIAL CABLE TYPE 1</v>
          </cell>
          <cell r="E3725" t="str">
            <v>LNFT</v>
          </cell>
        </row>
        <row r="3726">
          <cell r="A3726" t="str">
            <v>63611-1400</v>
          </cell>
          <cell r="B3726" t="str">
            <v>Wire, coaxial cable type 2</v>
          </cell>
          <cell r="C3726" t="str">
            <v>m</v>
          </cell>
          <cell r="D3726" t="str">
            <v>WIRE, COAXIAL CABLE TYPE 2</v>
          </cell>
          <cell r="E3726" t="str">
            <v>LNFT</v>
          </cell>
        </row>
        <row r="3727">
          <cell r="A3727" t="str">
            <v>63611-1500</v>
          </cell>
          <cell r="B3727" t="str">
            <v>Wire, coaxial cable, type 3</v>
          </cell>
          <cell r="C3727" t="str">
            <v>m</v>
          </cell>
          <cell r="D3727" t="str">
            <v>WIRE, COAXIAL CABLE, TYPE 3</v>
          </cell>
          <cell r="E3727" t="str">
            <v>LNFT</v>
          </cell>
        </row>
        <row r="3728">
          <cell r="A3728" t="str">
            <v>63612-0000</v>
          </cell>
          <cell r="B3728" t="str">
            <v>Luminaire</v>
          </cell>
          <cell r="C3728" t="str">
            <v>Each</v>
          </cell>
          <cell r="D3728" t="str">
            <v>LUMINAIRE</v>
          </cell>
          <cell r="E3728" t="str">
            <v>EACH</v>
          </cell>
        </row>
        <row r="3729">
          <cell r="A3729" t="str">
            <v>63612-0100</v>
          </cell>
          <cell r="B3729" t="str">
            <v>Luminaire, type A</v>
          </cell>
          <cell r="C3729" t="str">
            <v>Each</v>
          </cell>
          <cell r="D3729" t="str">
            <v>LUMINAIRE, TYPE A</v>
          </cell>
          <cell r="E3729" t="str">
            <v>EACH</v>
          </cell>
        </row>
        <row r="3730">
          <cell r="A3730" t="str">
            <v>63612-0200</v>
          </cell>
          <cell r="B3730" t="str">
            <v>Luminaire, type B</v>
          </cell>
          <cell r="C3730" t="str">
            <v>Each</v>
          </cell>
          <cell r="D3730" t="str">
            <v>LUMINAIRE, TYPE B</v>
          </cell>
          <cell r="E3730" t="str">
            <v>EACH</v>
          </cell>
        </row>
        <row r="3731">
          <cell r="A3731" t="str">
            <v>63612-0300</v>
          </cell>
          <cell r="B3731" t="str">
            <v>Luminaire, type C</v>
          </cell>
          <cell r="C3731" t="str">
            <v>Each</v>
          </cell>
          <cell r="D3731" t="str">
            <v>LUMINAIRE, TYPE C</v>
          </cell>
          <cell r="E3731" t="str">
            <v>EACH</v>
          </cell>
        </row>
        <row r="3732">
          <cell r="A3732" t="str">
            <v>63612-0400</v>
          </cell>
          <cell r="B3732" t="str">
            <v>Luminaire, type Washington Style</v>
          </cell>
          <cell r="C3732" t="str">
            <v>Each</v>
          </cell>
          <cell r="D3732" t="str">
            <v>LUMINAIRE, TYPE WASHINGTON STYLE</v>
          </cell>
          <cell r="E3732" t="str">
            <v>EACH</v>
          </cell>
        </row>
        <row r="3733">
          <cell r="A3733" t="str">
            <v>63612-0500</v>
          </cell>
          <cell r="B3733" t="str">
            <v>Luminaire, type Frederick Law Olmsted Style</v>
          </cell>
          <cell r="C3733" t="str">
            <v>Each</v>
          </cell>
          <cell r="D3733" t="str">
            <v>LUMINAIRE, TYPE FREDERICK LAW OLMSTED STYLE</v>
          </cell>
          <cell r="E3733" t="str">
            <v>EACH</v>
          </cell>
        </row>
        <row r="3734">
          <cell r="A3734" t="str">
            <v>63612-0600</v>
          </cell>
          <cell r="B3734" t="str">
            <v>Luminaire, Lamps, type Twin 20 Light Standard</v>
          </cell>
          <cell r="C3734" t="str">
            <v>Each</v>
          </cell>
          <cell r="D3734" t="str">
            <v>LUMINAIRE, LAMPS, TYPE TWIN 20 LIGHT STANDARD</v>
          </cell>
          <cell r="E3734" t="str">
            <v>EACH</v>
          </cell>
        </row>
        <row r="3735">
          <cell r="A3735" t="str">
            <v>63612-0700</v>
          </cell>
          <cell r="B3735" t="str">
            <v>Luminaire, Globe, type Twin 20 Light Standard</v>
          </cell>
          <cell r="C3735" t="str">
            <v>Each</v>
          </cell>
          <cell r="D3735" t="str">
            <v>LUMINAIRE, GLOBE, TYPE TWIN 20 LIGHT STANDARD</v>
          </cell>
          <cell r="E3735" t="str">
            <v>EACH</v>
          </cell>
        </row>
        <row r="3736">
          <cell r="A3736" t="str">
            <v>63612-0800</v>
          </cell>
          <cell r="B3736" t="str">
            <v>Luminaire, Conversion kit, type Twin 20 Light Standard</v>
          </cell>
          <cell r="C3736" t="str">
            <v>Each</v>
          </cell>
          <cell r="D3736" t="str">
            <v>LUMINAIRE, CONVERSION KIT, TYPE TWIN 20 LIGHT STANDARD</v>
          </cell>
          <cell r="E3736" t="str">
            <v>EACH</v>
          </cell>
        </row>
        <row r="3737">
          <cell r="A3737" t="str">
            <v>63612-0900</v>
          </cell>
          <cell r="B3737" t="str">
            <v>Luminaire, Cutoff luminaire, high pressure sodium, 400 watt with lamp</v>
          </cell>
          <cell r="C3737" t="str">
            <v>Each</v>
          </cell>
          <cell r="D3737" t="str">
            <v>LUMINAIRE, CUTOFF LUMINAIRE, HIGH PRESSURE SODIUM, 400 WATT WITH LAMP</v>
          </cell>
          <cell r="E3737" t="str">
            <v>EACH</v>
          </cell>
        </row>
        <row r="3738">
          <cell r="A3738" t="str">
            <v>63612-1000</v>
          </cell>
          <cell r="B3738" t="str">
            <v>Luminaire, Cutoff luminaire, high pressure sodium, 250 watt with lamp</v>
          </cell>
          <cell r="C3738" t="str">
            <v>Each</v>
          </cell>
          <cell r="D3738" t="str">
            <v>LUMINAIRE, CUTOFF LUMINAIRE, HIGH PRESSURE SODIUM, 250 WATT WITH LAMP</v>
          </cell>
          <cell r="E3738" t="str">
            <v>EACH</v>
          </cell>
        </row>
        <row r="3739">
          <cell r="A3739" t="str">
            <v>63612-1100</v>
          </cell>
          <cell r="B3739" t="str">
            <v>Luminaire, Cutoff luminaire, high pressure sodium, 150 watt with lamp</v>
          </cell>
          <cell r="C3739" t="str">
            <v>Each</v>
          </cell>
          <cell r="D3739" t="str">
            <v>LUMINAIRE, CUTOFF LUMINAIRE, HIGH PRESSURE SODIUM, 150 WATT WITH LAMP</v>
          </cell>
          <cell r="E3739" t="str">
            <v>EACH</v>
          </cell>
        </row>
        <row r="3740">
          <cell r="A3740" t="str">
            <v>63612-1200</v>
          </cell>
          <cell r="B3740" t="str">
            <v>Luminaire, Photocontrols, type Twin 20 Light Standard</v>
          </cell>
          <cell r="C3740" t="str">
            <v>Each</v>
          </cell>
          <cell r="D3740" t="str">
            <v>LUMINAIRE, PHOTOCONTROLS, TYPE TWIN 20 LIGHT STANDARD</v>
          </cell>
          <cell r="E3740" t="str">
            <v>EACH</v>
          </cell>
        </row>
        <row r="3741">
          <cell r="A3741" t="str">
            <v>63613-0000</v>
          </cell>
          <cell r="B3741" t="str">
            <v>Signal head</v>
          </cell>
          <cell r="C3741" t="str">
            <v>Each</v>
          </cell>
          <cell r="D3741" t="str">
            <v>SIGNAL HEAD</v>
          </cell>
          <cell r="E3741" t="str">
            <v>EACH</v>
          </cell>
        </row>
        <row r="3742">
          <cell r="A3742" t="str">
            <v>63620-0000</v>
          </cell>
          <cell r="B3742" t="str">
            <v>Pole</v>
          </cell>
          <cell r="C3742" t="str">
            <v>Each</v>
          </cell>
          <cell r="D3742" t="str">
            <v>POLE</v>
          </cell>
          <cell r="E3742" t="str">
            <v>EACH</v>
          </cell>
        </row>
        <row r="3743">
          <cell r="A3743" t="str">
            <v>63620-0400</v>
          </cell>
          <cell r="B3743" t="str">
            <v>Pole, type Twin 20 Light Standard</v>
          </cell>
          <cell r="C3743" t="str">
            <v>Each</v>
          </cell>
          <cell r="D3743" t="str">
            <v>POLE, TYPE TWIN 20 LIGHT STANDARD</v>
          </cell>
          <cell r="E3743" t="str">
            <v>EACH</v>
          </cell>
        </row>
        <row r="3744">
          <cell r="A3744" t="str">
            <v>63620-0500</v>
          </cell>
          <cell r="B3744" t="str">
            <v>Pole, type Washington Globe No. 16 Light Standard</v>
          </cell>
          <cell r="C3744" t="str">
            <v>Each</v>
          </cell>
          <cell r="D3744" t="str">
            <v>POLE, TYPE WASHINGTON GLOBE NO. 16 LIGHT STANDARD</v>
          </cell>
          <cell r="E3744" t="str">
            <v>EACH</v>
          </cell>
        </row>
        <row r="3745">
          <cell r="A3745" t="str">
            <v>63620-0600</v>
          </cell>
          <cell r="B3745" t="str">
            <v>Pole, type Washington Globe No. 14N Light Standard</v>
          </cell>
          <cell r="C3745" t="str">
            <v>Each</v>
          </cell>
          <cell r="D3745" t="str">
            <v>POLE, TYPE WASHINGTON GLOBE NO. 14N LIGHT STANDARD</v>
          </cell>
          <cell r="E3745" t="str">
            <v>EACH</v>
          </cell>
        </row>
        <row r="3746">
          <cell r="A3746" t="str">
            <v>63620-0700</v>
          </cell>
          <cell r="B3746" t="str">
            <v>Pole, type Frederick Law Olmsted Light Standard</v>
          </cell>
          <cell r="C3746" t="str">
            <v>Each</v>
          </cell>
          <cell r="D3746" t="str">
            <v>POLE, TYPE FREDERICK LAW OLMSTED LIGHT STANDARD</v>
          </cell>
          <cell r="E3746" t="str">
            <v>EACH</v>
          </cell>
        </row>
        <row r="3747">
          <cell r="A3747" t="str">
            <v>63620-0800</v>
          </cell>
          <cell r="B3747" t="str">
            <v>Pole, type traffic signal</v>
          </cell>
          <cell r="C3747" t="str">
            <v>Each</v>
          </cell>
          <cell r="D3747" t="str">
            <v>POLE, TYPE TRAFFIC SIGNAL</v>
          </cell>
          <cell r="E3747" t="str">
            <v>EACH</v>
          </cell>
        </row>
        <row r="3748">
          <cell r="A3748" t="str">
            <v>63621-1000</v>
          </cell>
          <cell r="B3748" t="str">
            <v>Utility box, pullbox</v>
          </cell>
          <cell r="C3748" t="str">
            <v>Each</v>
          </cell>
          <cell r="D3748" t="str">
            <v>UTILITY BOX, PULLBOX</v>
          </cell>
          <cell r="E3748" t="str">
            <v>EACH</v>
          </cell>
        </row>
        <row r="3749">
          <cell r="A3749" t="str">
            <v>63621-2000</v>
          </cell>
          <cell r="B3749" t="str">
            <v>Utility box, telephone pullbox</v>
          </cell>
          <cell r="C3749" t="str">
            <v>Each</v>
          </cell>
          <cell r="D3749" t="str">
            <v>UTILITY BOX, TELEPHONE PULLBOX</v>
          </cell>
          <cell r="E3749" t="str">
            <v>EACH</v>
          </cell>
        </row>
        <row r="3750">
          <cell r="A3750" t="str">
            <v>63621-3000</v>
          </cell>
          <cell r="B3750" t="str">
            <v>Utility box, junction box</v>
          </cell>
          <cell r="C3750" t="str">
            <v>Each</v>
          </cell>
          <cell r="D3750" t="str">
            <v>UTILITY BOX, JUNCTION BOX</v>
          </cell>
          <cell r="E3750" t="str">
            <v>EACH</v>
          </cell>
        </row>
        <row r="3751">
          <cell r="A3751" t="str">
            <v>63621-4000</v>
          </cell>
          <cell r="B3751" t="str">
            <v>Utility box, telephone intercept box</v>
          </cell>
          <cell r="C3751" t="str">
            <v>Each</v>
          </cell>
          <cell r="D3751" t="str">
            <v>UTILITY BOX, TELEPHONE INTERCEPT BOX</v>
          </cell>
          <cell r="E3751" t="str">
            <v>EACH</v>
          </cell>
        </row>
        <row r="3752">
          <cell r="A3752" t="str">
            <v>63621-5000</v>
          </cell>
          <cell r="B3752" t="str">
            <v>Utility box, concrete</v>
          </cell>
          <cell r="C3752" t="str">
            <v>Each</v>
          </cell>
          <cell r="D3752" t="str">
            <v>UTILITY BOX, CONCRETE</v>
          </cell>
          <cell r="E3752" t="str">
            <v>EACH</v>
          </cell>
        </row>
        <row r="3753">
          <cell r="A3753" t="str">
            <v>63622-0000</v>
          </cell>
          <cell r="B3753" t="str">
            <v>Utility trench</v>
          </cell>
          <cell r="C3753" t="str">
            <v>m</v>
          </cell>
          <cell r="D3753" t="str">
            <v>UTILITY TRENCH</v>
          </cell>
          <cell r="E3753" t="str">
            <v>LNFT</v>
          </cell>
        </row>
        <row r="3754">
          <cell r="A3754" t="str">
            <v>63623-1000</v>
          </cell>
          <cell r="B3754" t="str">
            <v>Manhole, electrical</v>
          </cell>
          <cell r="C3754" t="str">
            <v>Each</v>
          </cell>
          <cell r="D3754" t="str">
            <v>MANHOLE, ELECTRICAL</v>
          </cell>
          <cell r="E3754" t="str">
            <v>EACH</v>
          </cell>
        </row>
        <row r="3755">
          <cell r="A3755" t="str">
            <v>63623-2000</v>
          </cell>
          <cell r="B3755" t="str">
            <v>Manhole, telephone</v>
          </cell>
          <cell r="C3755" t="str">
            <v>Each</v>
          </cell>
          <cell r="D3755" t="str">
            <v>MANHOLE, TELEPHONE</v>
          </cell>
          <cell r="E3755" t="str">
            <v>EACH</v>
          </cell>
        </row>
        <row r="3756">
          <cell r="A3756" t="str">
            <v>63624-0050</v>
          </cell>
          <cell r="B3756" t="str">
            <v>Bollard, solar light</v>
          </cell>
          <cell r="C3756" t="str">
            <v>Each</v>
          </cell>
          <cell r="D3756" t="str">
            <v>BOLLARD, SOLAR LIGHT</v>
          </cell>
          <cell r="E3756" t="str">
            <v>EACH</v>
          </cell>
        </row>
        <row r="3757">
          <cell r="A3757" t="str">
            <v>63640-0100</v>
          </cell>
          <cell r="B3757" t="str">
            <v>Relocate luminaires</v>
          </cell>
          <cell r="C3757" t="str">
            <v>LPSM</v>
          </cell>
          <cell r="D3757" t="str">
            <v>RELOCATE LUMINAIRES</v>
          </cell>
          <cell r="E3757" t="str">
            <v>LPSM</v>
          </cell>
        </row>
        <row r="3758">
          <cell r="A3758" t="str">
            <v>63640-0200</v>
          </cell>
          <cell r="B3758" t="str">
            <v>Relocate signal system</v>
          </cell>
          <cell r="C3758" t="str">
            <v>LPSM</v>
          </cell>
          <cell r="D3758" t="str">
            <v>RELOCATE SIGNAL SYSTEM</v>
          </cell>
          <cell r="E3758" t="str">
            <v>LPSM</v>
          </cell>
        </row>
        <row r="3759">
          <cell r="A3759" t="str">
            <v>63640-0300</v>
          </cell>
          <cell r="B3759" t="str">
            <v>Relocate railroad crossing</v>
          </cell>
          <cell r="C3759" t="str">
            <v>LPSM</v>
          </cell>
          <cell r="D3759" t="str">
            <v>RELOCATE RAILROAD CROSSING</v>
          </cell>
          <cell r="E3759" t="str">
            <v>LPSM</v>
          </cell>
        </row>
        <row r="3760">
          <cell r="A3760" t="str">
            <v>63640-0400</v>
          </cell>
          <cell r="B3760" t="str">
            <v>Relocate pole</v>
          </cell>
          <cell r="C3760" t="str">
            <v>LPSM</v>
          </cell>
          <cell r="D3760" t="str">
            <v>RELOCATE POLE</v>
          </cell>
          <cell r="E3760" t="str">
            <v>LPSM</v>
          </cell>
        </row>
        <row r="3761">
          <cell r="A3761" t="str">
            <v>63640-0500</v>
          </cell>
          <cell r="B3761" t="str">
            <v>Relocate call box</v>
          </cell>
          <cell r="C3761" t="str">
            <v>LPSM</v>
          </cell>
          <cell r="D3761" t="str">
            <v>RELOCATE CALL BOX</v>
          </cell>
          <cell r="E3761" t="str">
            <v>LPSM</v>
          </cell>
        </row>
        <row r="3762">
          <cell r="A3762" t="str">
            <v>63640-0600</v>
          </cell>
          <cell r="B3762" t="str">
            <v>Relocate communication line</v>
          </cell>
          <cell r="C3762" t="str">
            <v>LPSM</v>
          </cell>
          <cell r="D3762" t="str">
            <v>RELOCATE COMMUNICATION LINE</v>
          </cell>
          <cell r="E3762" t="str">
            <v>LPSM</v>
          </cell>
        </row>
        <row r="3763">
          <cell r="A3763" t="str">
            <v>63640-0700</v>
          </cell>
          <cell r="B3763" t="str">
            <v>Relocate electrical line</v>
          </cell>
          <cell r="C3763" t="str">
            <v>LPSM</v>
          </cell>
          <cell r="D3763" t="str">
            <v>RELOCATE ELECTRICAL LINE</v>
          </cell>
          <cell r="E3763" t="str">
            <v>LPSM</v>
          </cell>
        </row>
        <row r="3764">
          <cell r="A3764" t="str">
            <v>63641-0100</v>
          </cell>
          <cell r="B3764" t="str">
            <v>Relocate luminaire</v>
          </cell>
          <cell r="C3764" t="str">
            <v>Each</v>
          </cell>
          <cell r="D3764" t="str">
            <v>RELOCATE LUMINAIRE</v>
          </cell>
          <cell r="E3764" t="str">
            <v>EACH</v>
          </cell>
        </row>
        <row r="3765">
          <cell r="A3765" t="str">
            <v>63641-0200</v>
          </cell>
          <cell r="B3765" t="str">
            <v>Relocate signal system</v>
          </cell>
          <cell r="C3765" t="str">
            <v>Each</v>
          </cell>
          <cell r="D3765" t="str">
            <v>RELOCATE SIGNAL SYSTEM</v>
          </cell>
          <cell r="E3765" t="str">
            <v>EACH</v>
          </cell>
        </row>
        <row r="3766">
          <cell r="A3766" t="str">
            <v>63641-0300</v>
          </cell>
          <cell r="B3766" t="str">
            <v>Relocate railroad crossing</v>
          </cell>
          <cell r="C3766" t="str">
            <v>Each</v>
          </cell>
          <cell r="D3766" t="str">
            <v>RELOCATE RAILROAD CROSSING</v>
          </cell>
          <cell r="E3766" t="str">
            <v>EACH</v>
          </cell>
        </row>
        <row r="3767">
          <cell r="A3767" t="str">
            <v>63641-0400</v>
          </cell>
          <cell r="B3767" t="str">
            <v>Relocate pole</v>
          </cell>
          <cell r="C3767" t="str">
            <v>Each</v>
          </cell>
          <cell r="D3767" t="str">
            <v>RELOCATE POLE</v>
          </cell>
          <cell r="E3767" t="str">
            <v>EACH</v>
          </cell>
        </row>
        <row r="3768">
          <cell r="A3768" t="str">
            <v>63641-0500</v>
          </cell>
          <cell r="B3768" t="str">
            <v>Relocate call box</v>
          </cell>
          <cell r="C3768" t="str">
            <v>Each</v>
          </cell>
          <cell r="D3768" t="str">
            <v>RELOCATE CALL BOX</v>
          </cell>
          <cell r="E3768" t="str">
            <v>EACH</v>
          </cell>
        </row>
        <row r="3769">
          <cell r="A3769" t="str">
            <v>63641-0600</v>
          </cell>
          <cell r="B3769" t="str">
            <v>Relocate signal head</v>
          </cell>
          <cell r="C3769" t="str">
            <v>Each</v>
          </cell>
          <cell r="D3769" t="str">
            <v>RELOCATE SIGNAL HEAD</v>
          </cell>
          <cell r="E3769" t="str">
            <v>EACH</v>
          </cell>
        </row>
        <row r="3770">
          <cell r="A3770" t="str">
            <v>63641-0900</v>
          </cell>
          <cell r="B3770" t="str">
            <v>Relocate electrical cable</v>
          </cell>
          <cell r="C3770" t="str">
            <v>Each</v>
          </cell>
          <cell r="D3770" t="str">
            <v>RELOCATE ELECTRICAL CABLE</v>
          </cell>
          <cell r="E3770" t="str">
            <v>EACH</v>
          </cell>
        </row>
        <row r="3771">
          <cell r="A3771" t="str">
            <v>63641-1000</v>
          </cell>
          <cell r="B3771" t="str">
            <v>Relocate CATV pedestal</v>
          </cell>
          <cell r="C3771" t="str">
            <v>Each</v>
          </cell>
          <cell r="D3771" t="str">
            <v>RELOCATE CATV PEDESTAL</v>
          </cell>
          <cell r="E3771" t="str">
            <v>EACH</v>
          </cell>
        </row>
        <row r="3772">
          <cell r="A3772" t="str">
            <v>63642-0100</v>
          </cell>
          <cell r="B3772" t="str">
            <v>Relocate CATV line</v>
          </cell>
          <cell r="C3772" t="str">
            <v>m</v>
          </cell>
          <cell r="D3772" t="str">
            <v>RELOCATE CATV LINE</v>
          </cell>
          <cell r="E3772" t="str">
            <v>LNFT</v>
          </cell>
        </row>
        <row r="3773">
          <cell r="A3773" t="str">
            <v>63701-0000</v>
          </cell>
          <cell r="B3773" t="str">
            <v>Field office</v>
          </cell>
          <cell r="C3773" t="str">
            <v>Each</v>
          </cell>
          <cell r="D3773" t="str">
            <v>FIELD OFFICE</v>
          </cell>
          <cell r="E3773" t="str">
            <v>EACH</v>
          </cell>
        </row>
        <row r="3774">
          <cell r="A3774" t="str">
            <v>63702-0000</v>
          </cell>
          <cell r="B3774" t="str">
            <v>Field laboratory</v>
          </cell>
          <cell r="C3774" t="str">
            <v>Each</v>
          </cell>
          <cell r="D3774" t="str">
            <v>FIELD LABORATORY</v>
          </cell>
          <cell r="E3774" t="str">
            <v>EACH</v>
          </cell>
        </row>
        <row r="3775">
          <cell r="A3775" t="str">
            <v>63703-0000</v>
          </cell>
          <cell r="B3775" t="str">
            <v>Residential housing</v>
          </cell>
          <cell r="C3775" t="str">
            <v>Each</v>
          </cell>
          <cell r="D3775" t="str">
            <v>RESIDENTIAL HOUSING</v>
          </cell>
          <cell r="E3775" t="str">
            <v>EACH</v>
          </cell>
        </row>
        <row r="3776">
          <cell r="A3776" t="str">
            <v>63704-0000</v>
          </cell>
          <cell r="B3776" t="str">
            <v>Vehicle</v>
          </cell>
          <cell r="C3776" t="str">
            <v>Each</v>
          </cell>
          <cell r="D3776" t="str">
            <v>VEHICLE</v>
          </cell>
          <cell r="E3776" t="str">
            <v>EACH</v>
          </cell>
        </row>
        <row r="3777">
          <cell r="A3777" t="str">
            <v>63705-0000</v>
          </cell>
          <cell r="B3777" t="str">
            <v>Long distance calls</v>
          </cell>
          <cell r="C3777" t="str">
            <v>LPSM</v>
          </cell>
          <cell r="D3777" t="str">
            <v>LONG DISTANCE CALLS</v>
          </cell>
          <cell r="E3777" t="str">
            <v>LPSM</v>
          </cell>
        </row>
        <row r="3778">
          <cell r="A3778" t="str">
            <v>63706-0000</v>
          </cell>
          <cell r="B3778" t="str">
            <v>Residential housing</v>
          </cell>
          <cell r="C3778" t="str">
            <v>Day</v>
          </cell>
          <cell r="D3778" t="str">
            <v>RESIDENTIAL HOUSING</v>
          </cell>
          <cell r="E3778" t="str">
            <v>DAY</v>
          </cell>
        </row>
        <row r="3779">
          <cell r="A3779" t="str">
            <v>63707-0000</v>
          </cell>
          <cell r="B3779" t="str">
            <v>Meal</v>
          </cell>
          <cell r="C3779" t="str">
            <v>Each</v>
          </cell>
          <cell r="D3779" t="str">
            <v>MEAL</v>
          </cell>
          <cell r="E3779" t="str">
            <v>EACH</v>
          </cell>
        </row>
        <row r="3780">
          <cell r="A3780" t="str">
            <v>63708-0000</v>
          </cell>
          <cell r="B3780" t="str">
            <v>Cellular phone service</v>
          </cell>
          <cell r="C3780" t="str">
            <v>mo</v>
          </cell>
          <cell r="D3780" t="str">
            <v>CELLULAR PHONE SERVICE</v>
          </cell>
          <cell r="E3780" t="str">
            <v>MO</v>
          </cell>
        </row>
        <row r="3781">
          <cell r="A3781" t="str">
            <v>63709-0000</v>
          </cell>
          <cell r="B3781" t="str">
            <v>Field office equipment</v>
          </cell>
          <cell r="C3781" t="str">
            <v>Each</v>
          </cell>
          <cell r="D3781" t="str">
            <v>FIELD OFFICE EQUIPMENT</v>
          </cell>
          <cell r="E3781" t="str">
            <v>EACH</v>
          </cell>
        </row>
        <row r="3782">
          <cell r="A3782" t="str">
            <v>63710-0000</v>
          </cell>
          <cell r="B3782" t="str">
            <v>Field office equipment</v>
          </cell>
          <cell r="C3782" t="str">
            <v>LPSM</v>
          </cell>
          <cell r="D3782" t="str">
            <v>FIELD OFFICE EQUIPMENT</v>
          </cell>
          <cell r="E3782" t="str">
            <v>LPSM</v>
          </cell>
        </row>
        <row r="3783">
          <cell r="A3783" t="str">
            <v>63712-0000</v>
          </cell>
          <cell r="B3783" t="str">
            <v>Field office services</v>
          </cell>
          <cell r="C3783" t="str">
            <v>LPSM</v>
          </cell>
          <cell r="D3783" t="str">
            <v>FIELD OFFICE SERVICES</v>
          </cell>
          <cell r="E3783" t="str">
            <v>LPSM</v>
          </cell>
        </row>
        <row r="3784">
          <cell r="A3784" t="str">
            <v>63713-0000</v>
          </cell>
          <cell r="B3784" t="str">
            <v>Field office services</v>
          </cell>
          <cell r="C3784" t="str">
            <v>Mo</v>
          </cell>
          <cell r="D3784" t="str">
            <v>FIELD OFFICE SERVICES</v>
          </cell>
          <cell r="E3784" t="str">
            <v>MO</v>
          </cell>
        </row>
        <row r="3785">
          <cell r="A3785" t="str">
            <v>64501-0000</v>
          </cell>
          <cell r="B3785" t="str">
            <v>Locate utilities</v>
          </cell>
          <cell r="C3785" t="str">
            <v>LPSM</v>
          </cell>
          <cell r="D3785" t="str">
            <v>LOCATE UTILITIES</v>
          </cell>
          <cell r="E3785" t="str">
            <v>LPSM</v>
          </cell>
        </row>
        <row r="3786">
          <cell r="A3786" t="str">
            <v>64502-0000</v>
          </cell>
          <cell r="B3786" t="str">
            <v>Locate utilities</v>
          </cell>
          <cell r="C3786" t="str">
            <v>Each</v>
          </cell>
          <cell r="D3786" t="str">
            <v>LOCATE UTILITIES</v>
          </cell>
          <cell r="E3786" t="str">
            <v>EACH</v>
          </cell>
        </row>
        <row r="3787">
          <cell r="A3787" t="str">
            <v>64503-1000</v>
          </cell>
          <cell r="B3787" t="str">
            <v>Utility company compensation</v>
          </cell>
          <cell r="C3787" t="str">
            <v>CTSM</v>
          </cell>
          <cell r="D3787" t="str">
            <v>UTILITY COMPANY COMPENSATION</v>
          </cell>
          <cell r="E3787" t="str">
            <v>CTSM</v>
          </cell>
        </row>
        <row r="3788">
          <cell r="A3788" t="str">
            <v>64601-1000</v>
          </cell>
          <cell r="B3788" t="str">
            <v>Building, restroom facility</v>
          </cell>
          <cell r="C3788" t="str">
            <v>Each</v>
          </cell>
          <cell r="D3788" t="str">
            <v>BUILDING, RESTROOM FACILITY</v>
          </cell>
          <cell r="E3788" t="str">
            <v>EACH</v>
          </cell>
        </row>
        <row r="3789">
          <cell r="A3789" t="str">
            <v>64602-1000</v>
          </cell>
          <cell r="B3789" t="str">
            <v>Building, restroom facility</v>
          </cell>
          <cell r="C3789" t="str">
            <v>LPSM</v>
          </cell>
          <cell r="D3789" t="str">
            <v>BUILDING, RESTROOM FACILITY</v>
          </cell>
          <cell r="E3789" t="str">
            <v>LPSM</v>
          </cell>
        </row>
        <row r="3790">
          <cell r="A3790" t="str">
            <v>64602-2000</v>
          </cell>
          <cell r="B3790" t="str">
            <v>Building, support building</v>
          </cell>
          <cell r="C3790" t="str">
            <v>LPSM</v>
          </cell>
          <cell r="D3790" t="str">
            <v>BUILDING, SUPPORT BUILDING</v>
          </cell>
          <cell r="E3790" t="str">
            <v>LPSM</v>
          </cell>
        </row>
        <row r="3791">
          <cell r="A3791" t="str">
            <v>64603-0000</v>
          </cell>
          <cell r="B3791" t="str">
            <v>Fixture</v>
          </cell>
          <cell r="C3791" t="str">
            <v>Each</v>
          </cell>
          <cell r="D3791" t="str">
            <v>FIXTURE</v>
          </cell>
          <cell r="E3791" t="str">
            <v>EACH</v>
          </cell>
        </row>
        <row r="3792">
          <cell r="A3792" t="str">
            <v>64603-0100</v>
          </cell>
          <cell r="B3792" t="str">
            <v>Fixture, trash receptacle</v>
          </cell>
          <cell r="C3792" t="str">
            <v>Each</v>
          </cell>
          <cell r="D3792" t="str">
            <v>FIXTURE, TRASH RECEPTACLE</v>
          </cell>
          <cell r="E3792" t="str">
            <v>EACH</v>
          </cell>
        </row>
        <row r="3793">
          <cell r="A3793" t="str">
            <v>64603-0200</v>
          </cell>
          <cell r="B3793" t="str">
            <v>Fixture, mailbox</v>
          </cell>
          <cell r="C3793" t="str">
            <v>Each</v>
          </cell>
          <cell r="D3793" t="str">
            <v>FIXTURE, MAILBOX</v>
          </cell>
          <cell r="E3793" t="str">
            <v>EACH</v>
          </cell>
        </row>
        <row r="3794">
          <cell r="A3794" t="str">
            <v>64603-0300</v>
          </cell>
          <cell r="B3794" t="str">
            <v>Fixture, bench</v>
          </cell>
          <cell r="C3794" t="str">
            <v>Each</v>
          </cell>
          <cell r="D3794" t="str">
            <v>FIXTURE, BENCH</v>
          </cell>
          <cell r="E3794" t="str">
            <v>EACH</v>
          </cell>
        </row>
        <row r="3795">
          <cell r="A3795" t="str">
            <v>64603-0400</v>
          </cell>
          <cell r="B3795" t="str">
            <v>Fixture, bench with trash receptacle</v>
          </cell>
          <cell r="C3795" t="str">
            <v>Each</v>
          </cell>
          <cell r="D3795" t="str">
            <v>FIXTURE, BENCH WITH TRASH RECEPTACLE</v>
          </cell>
          <cell r="E3795" t="str">
            <v>EACH</v>
          </cell>
        </row>
        <row r="3796">
          <cell r="A3796" t="str">
            <v>64603-0500</v>
          </cell>
          <cell r="B3796" t="str">
            <v>Fixture, bicycle storage rack</v>
          </cell>
          <cell r="C3796" t="str">
            <v>Each</v>
          </cell>
          <cell r="D3796" t="str">
            <v>FIXTURE, BICYCLE STORAGE RACK</v>
          </cell>
          <cell r="E3796" t="str">
            <v>EACH</v>
          </cell>
        </row>
        <row r="3797">
          <cell r="A3797" t="str">
            <v>64603-0600</v>
          </cell>
          <cell r="B3797" t="str">
            <v>Fixture, flag pole</v>
          </cell>
          <cell r="C3797" t="str">
            <v>Each</v>
          </cell>
          <cell r="D3797" t="str">
            <v>FIXTURE, FLAG POLE</v>
          </cell>
          <cell r="E3797" t="str">
            <v>EACH</v>
          </cell>
        </row>
        <row r="3798">
          <cell r="A3798" t="str">
            <v>64603-0700</v>
          </cell>
          <cell r="B3798" t="str">
            <v>Fixture, picnic table</v>
          </cell>
          <cell r="C3798" t="str">
            <v>Each</v>
          </cell>
          <cell r="D3798" t="str">
            <v>FIXTURE, PICNIC TABLE</v>
          </cell>
          <cell r="E3798" t="str">
            <v>EACH</v>
          </cell>
        </row>
        <row r="3799">
          <cell r="A3799" t="str">
            <v>64603-0800</v>
          </cell>
          <cell r="B3799" t="str">
            <v>Fixture, kiosk</v>
          </cell>
          <cell r="C3799" t="str">
            <v>Each</v>
          </cell>
          <cell r="D3799" t="str">
            <v>FIXTURE, KIOSK</v>
          </cell>
          <cell r="E3799" t="str">
            <v>EACH</v>
          </cell>
        </row>
        <row r="3800">
          <cell r="A3800" t="str">
            <v>64603-0900</v>
          </cell>
          <cell r="B3800" t="str">
            <v>Fixture, portable toilet</v>
          </cell>
          <cell r="C3800" t="str">
            <v>Each</v>
          </cell>
          <cell r="D3800" t="str">
            <v>FIXTURE, PORTABLE TOILET</v>
          </cell>
          <cell r="E3800" t="str">
            <v>EACH</v>
          </cell>
        </row>
        <row r="3801">
          <cell r="A3801" t="str">
            <v>64603-1000</v>
          </cell>
          <cell r="B3801" t="str">
            <v>Fixture, vault toilet</v>
          </cell>
          <cell r="C3801" t="str">
            <v>Each</v>
          </cell>
          <cell r="D3801" t="str">
            <v>FIXTURE, VAULT TOILET</v>
          </cell>
          <cell r="E3801" t="str">
            <v>EACH</v>
          </cell>
        </row>
        <row r="3802">
          <cell r="A3802" t="str">
            <v>64603-1100</v>
          </cell>
          <cell r="B3802" t="str">
            <v>Fixture, picnic pad</v>
          </cell>
          <cell r="C3802" t="str">
            <v>Each</v>
          </cell>
          <cell r="D3802" t="str">
            <v>FIXTURE, PICNIC PAD</v>
          </cell>
          <cell r="E3802" t="str">
            <v>EACH</v>
          </cell>
        </row>
        <row r="3803">
          <cell r="A3803" t="str">
            <v>64603-1200</v>
          </cell>
          <cell r="B3803" t="str">
            <v>Fixture, wayside exhibit</v>
          </cell>
          <cell r="C3803" t="str">
            <v>Each</v>
          </cell>
          <cell r="D3803" t="str">
            <v>FIXTURE, WAYSIDE EXHIBIT</v>
          </cell>
          <cell r="E3803" t="str">
            <v>EACH</v>
          </cell>
        </row>
        <row r="3804">
          <cell r="A3804" t="str">
            <v>64603-1400</v>
          </cell>
          <cell r="B3804" t="str">
            <v>Fixture, information box</v>
          </cell>
          <cell r="C3804" t="str">
            <v>Each</v>
          </cell>
          <cell r="D3804" t="str">
            <v>FIXTURE, INFORMATION BOX</v>
          </cell>
          <cell r="E3804" t="str">
            <v>EACH</v>
          </cell>
        </row>
        <row r="3805">
          <cell r="A3805" t="str">
            <v>64603-1500</v>
          </cell>
          <cell r="B3805" t="str">
            <v>Fixture, shelter</v>
          </cell>
          <cell r="C3805" t="str">
            <v>Each</v>
          </cell>
          <cell r="D3805" t="str">
            <v>FIXTURE, SHELTER</v>
          </cell>
          <cell r="E3805" t="str">
            <v>EACH</v>
          </cell>
        </row>
        <row r="3806">
          <cell r="A3806" t="str">
            <v>64603-1600</v>
          </cell>
          <cell r="B3806" t="str">
            <v>Fixture, fire ring</v>
          </cell>
          <cell r="C3806" t="str">
            <v>Each</v>
          </cell>
          <cell r="D3806" t="str">
            <v>FIXTURE, FIRE RING</v>
          </cell>
          <cell r="E3806" t="str">
            <v>EACH</v>
          </cell>
        </row>
        <row r="3807">
          <cell r="A3807" t="str">
            <v>64603-1700</v>
          </cell>
          <cell r="B3807" t="str">
            <v>Fixture, monitoring well</v>
          </cell>
          <cell r="C3807" t="str">
            <v>Each</v>
          </cell>
          <cell r="D3807" t="str">
            <v>FIXTURE, MONITORING WELL</v>
          </cell>
          <cell r="E3807" t="str">
            <v>EACH</v>
          </cell>
        </row>
        <row r="3808">
          <cell r="A3808" t="str">
            <v>64603-1800</v>
          </cell>
          <cell r="B3808" t="str">
            <v>Fixture, roof drain connection</v>
          </cell>
          <cell r="C3808" t="str">
            <v>Each</v>
          </cell>
          <cell r="D3808" t="str">
            <v>FIXTURE, ROOF DRAIN CONNECTION</v>
          </cell>
          <cell r="E3808" t="str">
            <v>EACH</v>
          </cell>
        </row>
        <row r="3809">
          <cell r="A3809" t="str">
            <v>64603-1900</v>
          </cell>
          <cell r="B3809" t="str">
            <v>Fixture, parking meter</v>
          </cell>
          <cell r="C3809" t="str">
            <v>Each</v>
          </cell>
          <cell r="D3809" t="str">
            <v>FIXTURE, PARKING METER</v>
          </cell>
          <cell r="E3809" t="str">
            <v>EACH</v>
          </cell>
        </row>
        <row r="3810">
          <cell r="A3810" t="str">
            <v>64603-2000</v>
          </cell>
          <cell r="B3810" t="str">
            <v>Fixture, stabilized entrance</v>
          </cell>
          <cell r="C3810" t="str">
            <v>Each</v>
          </cell>
          <cell r="D3810" t="str">
            <v>FIXTURE, STABILIZED ENTRANCE</v>
          </cell>
          <cell r="E3810" t="str">
            <v>EACH</v>
          </cell>
        </row>
        <row r="3811">
          <cell r="A3811" t="str">
            <v>64603-2100</v>
          </cell>
          <cell r="B3811" t="str">
            <v>Fixture, Stairway</v>
          </cell>
          <cell r="C3811" t="str">
            <v>Each</v>
          </cell>
          <cell r="D3811" t="str">
            <v>FIXTURE, STAIRWAY</v>
          </cell>
          <cell r="E3811" t="str">
            <v>EACH</v>
          </cell>
        </row>
        <row r="3812">
          <cell r="A3812" t="str">
            <v>64604-1000</v>
          </cell>
          <cell r="B3812" t="str">
            <v>Fixture, handrail</v>
          </cell>
          <cell r="C3812" t="str">
            <v>m</v>
          </cell>
          <cell r="D3812" t="str">
            <v>FIXTURE, HANDRAIL</v>
          </cell>
          <cell r="E3812" t="str">
            <v>LNFT</v>
          </cell>
        </row>
        <row r="3813">
          <cell r="A3813" t="str">
            <v>64604-3000</v>
          </cell>
          <cell r="B3813" t="str">
            <v>Fixture, pedestrian railing</v>
          </cell>
          <cell r="C3813" t="str">
            <v>m</v>
          </cell>
          <cell r="D3813" t="str">
            <v>FIXTURE, PEDESTRIAN RAILING</v>
          </cell>
          <cell r="E3813" t="str">
            <v>LNFT</v>
          </cell>
        </row>
        <row r="3814">
          <cell r="A3814" t="str">
            <v>64604-4000</v>
          </cell>
          <cell r="B3814" t="str">
            <v>Fixture, log planter</v>
          </cell>
          <cell r="C3814" t="str">
            <v>m</v>
          </cell>
          <cell r="D3814" t="str">
            <v>FIXTURE, LOG PLANTER</v>
          </cell>
          <cell r="E3814" t="str">
            <v>LNFT</v>
          </cell>
        </row>
        <row r="3815">
          <cell r="A3815" t="str">
            <v>64605-0000</v>
          </cell>
          <cell r="B3815" t="str">
            <v>Fixture</v>
          </cell>
          <cell r="C3815" t="str">
            <v>LPSM</v>
          </cell>
          <cell r="D3815" t="str">
            <v>FIXTURE</v>
          </cell>
          <cell r="E3815" t="str">
            <v>LPSM</v>
          </cell>
        </row>
        <row r="3816">
          <cell r="A3816" t="str">
            <v>64605-1000</v>
          </cell>
          <cell r="B3816" t="str">
            <v>Fixture, kiosk</v>
          </cell>
          <cell r="C3816" t="str">
            <v>LPSM</v>
          </cell>
          <cell r="D3816" t="str">
            <v>FIXTURE, KIOSK</v>
          </cell>
          <cell r="E3816" t="str">
            <v>LPSM</v>
          </cell>
        </row>
        <row r="3817">
          <cell r="A3817" t="str">
            <v>64605-2000</v>
          </cell>
          <cell r="B3817" t="str">
            <v>Fixture, portable toilet</v>
          </cell>
          <cell r="C3817" t="str">
            <v>LPSM</v>
          </cell>
          <cell r="D3817" t="str">
            <v>FIXTURE, PORTABLE TOILET</v>
          </cell>
          <cell r="E3817" t="str">
            <v>LPSM</v>
          </cell>
        </row>
        <row r="3818">
          <cell r="A3818" t="str">
            <v>64605-3000</v>
          </cell>
          <cell r="B3818" t="str">
            <v>Fixture, boat ramp</v>
          </cell>
          <cell r="C3818" t="str">
            <v>LPSM</v>
          </cell>
          <cell r="D3818" t="str">
            <v>FIXTURE, BOAT RAMP</v>
          </cell>
          <cell r="E3818" t="str">
            <v>LPSM</v>
          </cell>
        </row>
        <row r="3819">
          <cell r="A3819" t="str">
            <v>64605-3100</v>
          </cell>
          <cell r="B3819" t="str">
            <v>Fixture, floating dock</v>
          </cell>
          <cell r="C3819" t="str">
            <v>LPSM</v>
          </cell>
          <cell r="D3819" t="str">
            <v>FIXTURE, FLOATING DOCK</v>
          </cell>
          <cell r="E3819" t="str">
            <v>LPSM</v>
          </cell>
        </row>
        <row r="3820">
          <cell r="A3820" t="str">
            <v>64605-3200</v>
          </cell>
          <cell r="B3820" t="str">
            <v>Fixture, stream gauging station</v>
          </cell>
          <cell r="C3820" t="str">
            <v>LPSM</v>
          </cell>
          <cell r="D3820" t="str">
            <v>FIXTURE, STREAM GAUGING STATION</v>
          </cell>
          <cell r="E3820" t="str">
            <v>LPSM</v>
          </cell>
        </row>
        <row r="3821">
          <cell r="A3821" t="str">
            <v>64620-0000</v>
          </cell>
          <cell r="B3821" t="str">
            <v>Remove and reset</v>
          </cell>
          <cell r="C3821" t="str">
            <v>Each</v>
          </cell>
          <cell r="D3821" t="str">
            <v xml:space="preserve">REMOVE AND RESET </v>
          </cell>
          <cell r="E3821" t="str">
            <v>EACH</v>
          </cell>
        </row>
        <row r="3822">
          <cell r="A3822" t="str">
            <v>64620-0100</v>
          </cell>
          <cell r="B3822" t="str">
            <v>Remove and reset litter barrel pad</v>
          </cell>
          <cell r="C3822" t="str">
            <v>Each</v>
          </cell>
          <cell r="D3822" t="str">
            <v>REMOVE AND RESET LITTER BARREL PAD</v>
          </cell>
          <cell r="E3822" t="str">
            <v>EACH</v>
          </cell>
        </row>
        <row r="3823">
          <cell r="A3823" t="str">
            <v>64620-0200</v>
          </cell>
          <cell r="B3823" t="str">
            <v>Remove and reset sanitary facility</v>
          </cell>
          <cell r="C3823" t="str">
            <v>Each</v>
          </cell>
          <cell r="D3823" t="str">
            <v>REMOVE AND RESET SANITARY FACILITY</v>
          </cell>
          <cell r="E3823" t="str">
            <v>EACH</v>
          </cell>
        </row>
        <row r="3824">
          <cell r="A3824" t="str">
            <v>64620-0300</v>
          </cell>
          <cell r="B3824" t="str">
            <v>Remove and reset bench</v>
          </cell>
          <cell r="C3824" t="str">
            <v>Each</v>
          </cell>
          <cell r="D3824" t="str">
            <v>REMOVE AND RESET BENCH</v>
          </cell>
          <cell r="E3824" t="str">
            <v>EACH</v>
          </cell>
        </row>
        <row r="3825">
          <cell r="A3825" t="str">
            <v>64620-0400</v>
          </cell>
          <cell r="B3825" t="str">
            <v>Remove and reset mailbox</v>
          </cell>
          <cell r="C3825" t="str">
            <v>Each</v>
          </cell>
          <cell r="D3825" t="str">
            <v>REMOVE AND RESET MAILBOX</v>
          </cell>
          <cell r="E3825" t="str">
            <v>EACH</v>
          </cell>
        </row>
        <row r="3826">
          <cell r="A3826" t="str">
            <v>64620-0500</v>
          </cell>
          <cell r="B3826" t="str">
            <v>Remove and reset flag pole</v>
          </cell>
          <cell r="C3826" t="str">
            <v>Each</v>
          </cell>
          <cell r="D3826" t="str">
            <v>REMOVE AND RESET FLAG POLE</v>
          </cell>
          <cell r="E3826" t="str">
            <v>EACH</v>
          </cell>
        </row>
        <row r="3827">
          <cell r="A3827" t="str">
            <v>64620-0600</v>
          </cell>
          <cell r="B3827" t="str">
            <v>Remove and reset trash receptacle</v>
          </cell>
          <cell r="C3827" t="str">
            <v>Each</v>
          </cell>
          <cell r="D3827" t="str">
            <v>REMOVE AND RESET TRASH RECEPTACLE</v>
          </cell>
          <cell r="E3827" t="str">
            <v>EACH</v>
          </cell>
        </row>
        <row r="3828">
          <cell r="A3828" t="str">
            <v>64620-0700</v>
          </cell>
          <cell r="B3828" t="str">
            <v>Remove and reset concrete planter</v>
          </cell>
          <cell r="C3828" t="str">
            <v>Each</v>
          </cell>
          <cell r="D3828" t="str">
            <v>REMOVE AND RESET CONCRETE PLANTER</v>
          </cell>
          <cell r="E3828" t="str">
            <v>EACH</v>
          </cell>
        </row>
        <row r="3829">
          <cell r="A3829" t="str">
            <v>64620-0800</v>
          </cell>
          <cell r="B3829" t="str">
            <v>Remove and reset vault toilet</v>
          </cell>
          <cell r="C3829" t="str">
            <v>Each</v>
          </cell>
          <cell r="D3829" t="str">
            <v>REMOVE AND RESET VAULT TOILET</v>
          </cell>
          <cell r="E3829" t="str">
            <v>EACH</v>
          </cell>
        </row>
        <row r="3830">
          <cell r="A3830" t="str">
            <v>64620-0900</v>
          </cell>
          <cell r="B3830" t="str">
            <v>Remove and reset bus shelter</v>
          </cell>
          <cell r="C3830" t="str">
            <v>Each</v>
          </cell>
          <cell r="D3830" t="str">
            <v>REMOVE AND RESET BUS SHELTER</v>
          </cell>
          <cell r="E3830" t="str">
            <v>EACH</v>
          </cell>
        </row>
        <row r="3831">
          <cell r="A3831" t="str">
            <v>64620-1000</v>
          </cell>
          <cell r="B3831" t="str">
            <v>Remove and reset historic marker</v>
          </cell>
          <cell r="C3831" t="str">
            <v>Each</v>
          </cell>
          <cell r="D3831" t="str">
            <v>REMOVE AND RESET HISTORIC MARKER</v>
          </cell>
          <cell r="E3831" t="str">
            <v>EACH</v>
          </cell>
        </row>
        <row r="3832">
          <cell r="A3832" t="str">
            <v>64620-1100</v>
          </cell>
          <cell r="B3832" t="str">
            <v>Remove and reset kiosk</v>
          </cell>
          <cell r="C3832" t="str">
            <v>Each</v>
          </cell>
          <cell r="D3832" t="str">
            <v>REMOVE AND RESET KIOSK</v>
          </cell>
          <cell r="E3832" t="str">
            <v>EACH</v>
          </cell>
        </row>
        <row r="3833">
          <cell r="A3833" t="str">
            <v>64625-1000</v>
          </cell>
          <cell r="B3833" t="str">
            <v>Maintenance, toilet</v>
          </cell>
          <cell r="C3833" t="str">
            <v>Each</v>
          </cell>
          <cell r="D3833" t="str">
            <v>MAINTENANCE, TOILET</v>
          </cell>
          <cell r="E3833" t="str">
            <v>EACH</v>
          </cell>
        </row>
        <row r="3834">
          <cell r="A3834" t="str">
            <v>64630-0000</v>
          </cell>
          <cell r="B3834" t="str">
            <v>Roadside development</v>
          </cell>
          <cell r="C3834" t="str">
            <v>LPSM</v>
          </cell>
          <cell r="D3834" t="str">
            <v>ROADSIDE DEVELOPMENT</v>
          </cell>
          <cell r="E3834" t="str">
            <v>LPSM</v>
          </cell>
        </row>
        <row r="3835">
          <cell r="A3835" t="str">
            <v>64631-0000</v>
          </cell>
          <cell r="B3835" t="str">
            <v>Roadside development</v>
          </cell>
          <cell r="C3835" t="str">
            <v>m</v>
          </cell>
          <cell r="D3835" t="str">
            <v>ROADSIDE DEVELOPMENT</v>
          </cell>
          <cell r="E3835" t="str">
            <v>LNFT</v>
          </cell>
        </row>
        <row r="3836">
          <cell r="A3836" t="str">
            <v>64632-0000</v>
          </cell>
          <cell r="B3836" t="str">
            <v>Roadside development</v>
          </cell>
          <cell r="C3836" t="str">
            <v>m2</v>
          </cell>
          <cell r="D3836" t="str">
            <v>ROADSIDE DEVELOPMENT</v>
          </cell>
          <cell r="E3836" t="str">
            <v>SQYD</v>
          </cell>
        </row>
        <row r="3837">
          <cell r="A3837" t="str">
            <v>64633-0000</v>
          </cell>
          <cell r="B3837" t="str">
            <v>Roadside development</v>
          </cell>
          <cell r="C3837" t="str">
            <v>m3</v>
          </cell>
          <cell r="D3837" t="str">
            <v>ROADSIDE DEVELOPMENT</v>
          </cell>
          <cell r="E3837" t="str">
            <v>CUYD</v>
          </cell>
        </row>
        <row r="3838">
          <cell r="A3838" t="str">
            <v>64701-1000</v>
          </cell>
          <cell r="B3838" t="str">
            <v>Mitigation, wetlands mitigation</v>
          </cell>
          <cell r="C3838" t="str">
            <v>LPSM</v>
          </cell>
          <cell r="D3838" t="str">
            <v>MITIGATION, WETLANDS MITIGATION</v>
          </cell>
          <cell r="E3838" t="str">
            <v>LPSM</v>
          </cell>
        </row>
        <row r="3839">
          <cell r="A3839" t="str">
            <v>64701-2000</v>
          </cell>
          <cell r="B3839" t="str">
            <v>Mitigation, stormwater management, bioretention cell</v>
          </cell>
          <cell r="C3839" t="str">
            <v>LPSM</v>
          </cell>
          <cell r="D3839" t="str">
            <v>MITIGATION, STORMWATER MANAGEMENT, BIORETENTION CELL</v>
          </cell>
          <cell r="E3839" t="str">
            <v>LPSM</v>
          </cell>
        </row>
        <row r="3840">
          <cell r="A3840" t="str">
            <v>64701-3000</v>
          </cell>
          <cell r="B3840" t="str">
            <v>Mitigation, Archaeological Site</v>
          </cell>
          <cell r="C3840" t="str">
            <v>LPSM</v>
          </cell>
          <cell r="D3840" t="str">
            <v>MITIGATION, ARCHAEOLOGICAL SITE</v>
          </cell>
          <cell r="E3840" t="str">
            <v>LPSM</v>
          </cell>
        </row>
        <row r="3841">
          <cell r="A3841" t="str">
            <v>64702-1000</v>
          </cell>
          <cell r="B3841" t="str">
            <v>Mitigation, landscaping log</v>
          </cell>
          <cell r="C3841" t="str">
            <v>m</v>
          </cell>
          <cell r="D3841" t="str">
            <v>MITIGATION, LANDSCAPING LOG</v>
          </cell>
          <cell r="E3841" t="str">
            <v>LNFT</v>
          </cell>
        </row>
        <row r="3842">
          <cell r="A3842" t="str">
            <v>64702-2000</v>
          </cell>
          <cell r="B3842" t="str">
            <v>Mitigation, log barrier</v>
          </cell>
          <cell r="C3842" t="str">
            <v>m</v>
          </cell>
          <cell r="D3842" t="str">
            <v>MITIGATION, LOG BARRIER</v>
          </cell>
          <cell r="E3842" t="str">
            <v>LNFT</v>
          </cell>
        </row>
        <row r="3843">
          <cell r="A3843" t="str">
            <v>64702-3000</v>
          </cell>
          <cell r="B3843" t="str">
            <v>Mitigation, small mammal crossing structure</v>
          </cell>
          <cell r="C3843" t="str">
            <v>m</v>
          </cell>
          <cell r="D3843" t="str">
            <v>MITIGATION, SMALL MAMMAL CROSSING STRUCTURE</v>
          </cell>
          <cell r="E3843" t="str">
            <v>LNFT</v>
          </cell>
        </row>
        <row r="3844">
          <cell r="A3844" t="str">
            <v>64702-3500</v>
          </cell>
          <cell r="B3844" t="str">
            <v>Mitigation, stormwater management, dry swale</v>
          </cell>
          <cell r="C3844" t="str">
            <v>m</v>
          </cell>
          <cell r="D3844" t="str">
            <v>MITIGATION, STORMWATER MANAGEMENT, DRY SWALE</v>
          </cell>
          <cell r="E3844" t="str">
            <v>LNFT</v>
          </cell>
        </row>
        <row r="3845">
          <cell r="A3845" t="str">
            <v>64702-3600</v>
          </cell>
          <cell r="B3845" t="str">
            <v>Mitigation, streambed channel reconstruction</v>
          </cell>
          <cell r="C3845" t="str">
            <v>m</v>
          </cell>
          <cell r="D3845" t="str">
            <v>MITIGATION, STREAMBED CHANNEL RECONSTRUCTION</v>
          </cell>
          <cell r="E3845" t="str">
            <v>LNFT</v>
          </cell>
        </row>
        <row r="3846">
          <cell r="A3846" t="str">
            <v>64702-3700</v>
          </cell>
          <cell r="B3846" t="str">
            <v>Mitigation, bank stabilization</v>
          </cell>
          <cell r="C3846" t="str">
            <v>m</v>
          </cell>
          <cell r="D3846" t="str">
            <v>MITIGATION, BANK STABILIZATION</v>
          </cell>
          <cell r="E3846" t="str">
            <v>LNFT</v>
          </cell>
        </row>
        <row r="3847">
          <cell r="A3847" t="str">
            <v>64703-1000</v>
          </cell>
          <cell r="B3847" t="str">
            <v>Mitigation, landscaping log</v>
          </cell>
          <cell r="C3847" t="str">
            <v>Each</v>
          </cell>
          <cell r="D3847" t="str">
            <v>MITIGATION, LANDSCAPING LOG</v>
          </cell>
          <cell r="E3847" t="str">
            <v>EACH</v>
          </cell>
        </row>
        <row r="3848">
          <cell r="A3848" t="str">
            <v>64703-1500</v>
          </cell>
          <cell r="B3848" t="str">
            <v>Mitigation, irrigation control structure</v>
          </cell>
          <cell r="C3848" t="str">
            <v>Each</v>
          </cell>
          <cell r="D3848" t="str">
            <v>MITIGATION, IRRIGATION CONTROL STRUCTURE</v>
          </cell>
          <cell r="E3848" t="str">
            <v>EACH</v>
          </cell>
        </row>
        <row r="3849">
          <cell r="A3849" t="str">
            <v>64703-1550</v>
          </cell>
          <cell r="B3849" t="str">
            <v>Mitigation, slide gate</v>
          </cell>
          <cell r="C3849" t="str">
            <v>Each</v>
          </cell>
          <cell r="D3849" t="str">
            <v>MITIGATION, SLIDE GATE</v>
          </cell>
          <cell r="E3849" t="str">
            <v>EACH</v>
          </cell>
        </row>
        <row r="3850">
          <cell r="A3850" t="str">
            <v>64703-1600</v>
          </cell>
          <cell r="B3850" t="str">
            <v>Mitigation, screw gate</v>
          </cell>
          <cell r="C3850" t="str">
            <v>Each</v>
          </cell>
          <cell r="D3850" t="str">
            <v>MITIGATION, SCREW GATE</v>
          </cell>
          <cell r="E3850" t="str">
            <v>EACH</v>
          </cell>
        </row>
        <row r="3851">
          <cell r="A3851" t="str">
            <v>64703-1650</v>
          </cell>
          <cell r="B3851" t="str">
            <v>Mitigation, flash board riser</v>
          </cell>
          <cell r="C3851" t="str">
            <v>Each</v>
          </cell>
          <cell r="D3851" t="str">
            <v>MITIGATION, FLASH BOARD RISER</v>
          </cell>
          <cell r="E3851" t="str">
            <v>EACH</v>
          </cell>
        </row>
        <row r="3852">
          <cell r="A3852" t="str">
            <v>64703-2000</v>
          </cell>
          <cell r="B3852" t="str">
            <v>Mitigation, log deflector</v>
          </cell>
          <cell r="C3852" t="str">
            <v>Each</v>
          </cell>
          <cell r="D3852" t="str">
            <v>MITIGATION, LOG DEFLECTOR</v>
          </cell>
          <cell r="E3852" t="str">
            <v>EACH</v>
          </cell>
        </row>
        <row r="3853">
          <cell r="A3853" t="str">
            <v>64703-3000</v>
          </cell>
          <cell r="B3853" t="str">
            <v>Mitigation, log weir</v>
          </cell>
          <cell r="C3853" t="str">
            <v>Each</v>
          </cell>
          <cell r="D3853" t="str">
            <v>MITIGATION, LOG WEIR</v>
          </cell>
          <cell r="E3853" t="str">
            <v>EACH</v>
          </cell>
        </row>
        <row r="3854">
          <cell r="A3854" t="str">
            <v>64703-3010</v>
          </cell>
          <cell r="B3854" t="str">
            <v>Mitigation, rock weir</v>
          </cell>
          <cell r="C3854" t="str">
            <v>Each</v>
          </cell>
          <cell r="D3854" t="str">
            <v>MITIGATION, ROCK WEIR</v>
          </cell>
          <cell r="E3854" t="str">
            <v>EACH</v>
          </cell>
        </row>
        <row r="3855">
          <cell r="A3855" t="str">
            <v>64703-3020</v>
          </cell>
          <cell r="B3855" t="str">
            <v>Mitigation, wicker weir</v>
          </cell>
          <cell r="C3855" t="str">
            <v>Each</v>
          </cell>
          <cell r="D3855" t="str">
            <v>MITIGATION, WICKER WEIR</v>
          </cell>
          <cell r="E3855" t="str">
            <v>EACH</v>
          </cell>
        </row>
        <row r="3856">
          <cell r="A3856" t="str">
            <v>64703-4000</v>
          </cell>
          <cell r="B3856" t="str">
            <v>Mitigation, log barrier</v>
          </cell>
          <cell r="C3856" t="str">
            <v>Each</v>
          </cell>
          <cell r="D3856" t="str">
            <v>MITIGATION, LOG BARRIER</v>
          </cell>
          <cell r="E3856" t="str">
            <v>EACH</v>
          </cell>
        </row>
        <row r="3857">
          <cell r="A3857" t="str">
            <v>64703-5000</v>
          </cell>
          <cell r="B3857" t="str">
            <v>Mitigation, root wad</v>
          </cell>
          <cell r="C3857" t="str">
            <v>Each</v>
          </cell>
          <cell r="D3857" t="str">
            <v>MITIGATION, ROOT WAD</v>
          </cell>
          <cell r="E3857" t="str">
            <v>EACH</v>
          </cell>
        </row>
        <row r="3858">
          <cell r="A3858" t="str">
            <v>64703-6000</v>
          </cell>
          <cell r="B3858" t="str">
            <v>Mitigation, fish passage boulder</v>
          </cell>
          <cell r="C3858" t="str">
            <v>Each</v>
          </cell>
          <cell r="D3858" t="str">
            <v>MITIGATION, FISH PASSAGE BOULDER</v>
          </cell>
          <cell r="E3858" t="str">
            <v>EACH</v>
          </cell>
        </row>
        <row r="3859">
          <cell r="A3859" t="str">
            <v>64703-7000</v>
          </cell>
          <cell r="B3859" t="str">
            <v>Mitigation, baffle</v>
          </cell>
          <cell r="C3859" t="str">
            <v>Each</v>
          </cell>
          <cell r="D3859" t="str">
            <v>MITIGATION, BAFFLE</v>
          </cell>
          <cell r="E3859" t="str">
            <v>EACH</v>
          </cell>
        </row>
        <row r="3860">
          <cell r="A3860" t="str">
            <v>64703-8000</v>
          </cell>
          <cell r="B3860" t="str">
            <v>Mitigation, bank stabilization</v>
          </cell>
          <cell r="C3860" t="str">
            <v>Each</v>
          </cell>
          <cell r="D3860" t="str">
            <v>MITIGATION, BANK STABILIZATION</v>
          </cell>
          <cell r="E3860" t="str">
            <v>EACH</v>
          </cell>
        </row>
        <row r="3861">
          <cell r="A3861" t="str">
            <v>64703-9000</v>
          </cell>
          <cell r="B3861" t="str">
            <v>Mitigation, stream ford</v>
          </cell>
          <cell r="C3861" t="str">
            <v>Each</v>
          </cell>
          <cell r="D3861" t="str">
            <v>MITIGATION, STREAM FORD</v>
          </cell>
          <cell r="E3861" t="str">
            <v>EACH</v>
          </cell>
        </row>
        <row r="3862">
          <cell r="A3862" t="str">
            <v>64703-9050</v>
          </cell>
          <cell r="B3862" t="str">
            <v>Mitigation, water bar</v>
          </cell>
          <cell r="C3862" t="str">
            <v>Each</v>
          </cell>
          <cell r="D3862" t="str">
            <v>MITIGATION, WATER BAR</v>
          </cell>
          <cell r="E3862" t="str">
            <v>EACH</v>
          </cell>
        </row>
        <row r="3863">
          <cell r="A3863" t="str">
            <v>64704-1000</v>
          </cell>
          <cell r="B3863" t="str">
            <v>Mitigation, streambed material</v>
          </cell>
          <cell r="C3863" t="str">
            <v>m3</v>
          </cell>
          <cell r="D3863" t="str">
            <v>MITIGATION, STREAMBED MATERIAL</v>
          </cell>
          <cell r="E3863" t="str">
            <v>CUYD</v>
          </cell>
        </row>
        <row r="3864">
          <cell r="A3864" t="str">
            <v>64704-1500</v>
          </cell>
          <cell r="B3864" t="str">
            <v>Mitigation, streambed channel realignment</v>
          </cell>
          <cell r="C3864" t="str">
            <v>m3</v>
          </cell>
          <cell r="D3864" t="str">
            <v>MITIGATION, STREAMBED CHANNEL REALIGNMENT</v>
          </cell>
          <cell r="E3864" t="str">
            <v>CUYD</v>
          </cell>
        </row>
        <row r="3865">
          <cell r="A3865" t="str">
            <v>64704-1600</v>
          </cell>
          <cell r="B3865" t="str">
            <v>Mitigation, streambed channel reconstruction</v>
          </cell>
          <cell r="C3865" t="str">
            <v>m3</v>
          </cell>
          <cell r="D3865" t="str">
            <v>MITIGATION, STREAMBED CHANNEL RECONSTRUCTION</v>
          </cell>
          <cell r="E3865" t="str">
            <v>CUYD</v>
          </cell>
        </row>
        <row r="3866">
          <cell r="A3866" t="str">
            <v>64704-1700</v>
          </cell>
          <cell r="B3866" t="str">
            <v>Mitigation, bank stabilization</v>
          </cell>
          <cell r="C3866" t="str">
            <v>m3</v>
          </cell>
          <cell r="D3866" t="str">
            <v>MITIGATION, BANK STABILIZATION</v>
          </cell>
          <cell r="E3866" t="str">
            <v>CUYD</v>
          </cell>
        </row>
        <row r="3867">
          <cell r="A3867" t="str">
            <v>64704-2000</v>
          </cell>
          <cell r="B3867" t="str">
            <v>Mitigation, rock weir</v>
          </cell>
          <cell r="C3867" t="str">
            <v>m3</v>
          </cell>
          <cell r="D3867" t="str">
            <v>MITIGATION, ROCK WEIR</v>
          </cell>
          <cell r="E3867" t="str">
            <v>CUYD</v>
          </cell>
        </row>
        <row r="3868">
          <cell r="A3868" t="str">
            <v>64705-1000</v>
          </cell>
          <cell r="B3868" t="str">
            <v>Mitigation, agricultural limestone</v>
          </cell>
          <cell r="C3868" t="str">
            <v>t</v>
          </cell>
          <cell r="D3868" t="str">
            <v>MITIGATION, AGRICULTURAL LIMESTONE</v>
          </cell>
          <cell r="E3868" t="str">
            <v>TON</v>
          </cell>
        </row>
        <row r="3869">
          <cell r="A3869" t="str">
            <v>64706-1000</v>
          </cell>
          <cell r="B3869" t="str">
            <v>Mitigation, wetlands mitigation</v>
          </cell>
          <cell r="C3869" t="str">
            <v>m2</v>
          </cell>
          <cell r="D3869" t="str">
            <v>MITIGATION, WETLANDS MITIGATION</v>
          </cell>
          <cell r="E3869" t="str">
            <v>SQYD</v>
          </cell>
        </row>
        <row r="3870">
          <cell r="A3870" t="str">
            <v>64706-2000</v>
          </cell>
          <cell r="B3870" t="str">
            <v>Mitigation, stormwater management, bioretention cell</v>
          </cell>
          <cell r="C3870" t="str">
            <v>m2</v>
          </cell>
          <cell r="D3870" t="str">
            <v>MITIGATION, STORMWATER MANAGEMENT, BIORETENTION CELL</v>
          </cell>
          <cell r="E3870" t="str">
            <v>SQYD</v>
          </cell>
        </row>
        <row r="3871">
          <cell r="A3871" t="str">
            <v>64801-1000</v>
          </cell>
          <cell r="B3871" t="str">
            <v>System installation, natural gas</v>
          </cell>
          <cell r="C3871" t="str">
            <v>LPSM</v>
          </cell>
          <cell r="D3871" t="str">
            <v>SYSTEM INSTALLATION, NATURAL GAS</v>
          </cell>
          <cell r="E3871" t="str">
            <v>LPSM</v>
          </cell>
        </row>
        <row r="3872">
          <cell r="A3872" t="str">
            <v>64803-0100</v>
          </cell>
          <cell r="B3872" t="str">
            <v>System installation, natural gas utility company compensation</v>
          </cell>
          <cell r="C3872" t="str">
            <v>CTSM</v>
          </cell>
          <cell r="D3872" t="str">
            <v>SYSTEM INSTALLATION, NATURAL GAS UTILITY COMPANY COMPENSATION</v>
          </cell>
          <cell r="E3872" t="str">
            <v>CTSM</v>
          </cell>
        </row>
        <row r="3873">
          <cell r="A3873" t="str">
            <v>64805-0000</v>
          </cell>
          <cell r="B3873" t="str">
            <v>Utility protection structure</v>
          </cell>
          <cell r="C3873" t="str">
            <v>LPSM</v>
          </cell>
          <cell r="D3873" t="str">
            <v>UTILITY PROTECTION STRUCTURE</v>
          </cell>
          <cell r="E3873" t="str">
            <v>LPSM</v>
          </cell>
        </row>
        <row r="3874">
          <cell r="A3874" t="str">
            <v>64810-1000</v>
          </cell>
          <cell r="B3874" t="str">
            <v>Pipeline, natural gas 50mm</v>
          </cell>
          <cell r="C3874" t="str">
            <v>m</v>
          </cell>
          <cell r="D3874" t="str">
            <v>PIPELINE, NATURAL GAS 2-INCH</v>
          </cell>
          <cell r="E3874" t="str">
            <v>LNFT</v>
          </cell>
        </row>
        <row r="3875">
          <cell r="A3875" t="str">
            <v>64811-1000</v>
          </cell>
          <cell r="B3875" t="str">
            <v>Valve, adjust gas</v>
          </cell>
          <cell r="C3875" t="str">
            <v>Each</v>
          </cell>
          <cell r="D3875" t="str">
            <v>VALVE, ADJUST GAS</v>
          </cell>
          <cell r="E3875" t="str">
            <v>EACH</v>
          </cell>
        </row>
        <row r="3876">
          <cell r="A3876" t="str">
            <v>64820-0100</v>
          </cell>
          <cell r="B3876" t="str">
            <v>Remove and rest propane tank</v>
          </cell>
          <cell r="C3876" t="str">
            <v>LPSM</v>
          </cell>
          <cell r="D3876" t="str">
            <v>REMOVE AND RESET PROPANE TANK</v>
          </cell>
          <cell r="E3876" t="str">
            <v>LPSM</v>
          </cell>
        </row>
        <row r="3877">
          <cell r="A3877" t="str">
            <v>64901-1000</v>
          </cell>
          <cell r="B3877" t="str">
            <v>Hazardous material mitigation</v>
          </cell>
          <cell r="C3877" t="str">
            <v>CTSM</v>
          </cell>
          <cell r="D3877" t="str">
            <v>HAZARDOUS MATERIAL MITIGATION</v>
          </cell>
          <cell r="E3877" t="str">
            <v>CTSM</v>
          </cell>
        </row>
        <row r="3878">
          <cell r="A3878" t="str">
            <v>65001-1000</v>
          </cell>
          <cell r="B3878" t="str">
            <v>Construct and maintain diversion</v>
          </cell>
          <cell r="C3878" t="str">
            <v>LPSM</v>
          </cell>
          <cell r="D3878" t="str">
            <v>CONSTRUCT AND MAINTAIN DIVERSION</v>
          </cell>
          <cell r="E3878" t="str">
            <v>LPSM</v>
          </cell>
        </row>
        <row r="3879">
          <cell r="A3879" t="str">
            <v>65101-1000</v>
          </cell>
          <cell r="B3879" t="str">
            <v>Draped rockfall protection, wire mesh</v>
          </cell>
          <cell r="C3879" t="str">
            <v>m2</v>
          </cell>
          <cell r="D3879" t="str">
            <v>DRAPED ROCKFALL PROTECTION, WIRE MESH</v>
          </cell>
          <cell r="E3879" t="str">
            <v>SQYD</v>
          </cell>
        </row>
        <row r="3880">
          <cell r="A3880" t="str">
            <v>65101-2000</v>
          </cell>
          <cell r="B3880" t="str">
            <v>Draped rockfall protection, cable net</v>
          </cell>
          <cell r="C3880" t="str">
            <v>m2</v>
          </cell>
          <cell r="D3880" t="str">
            <v>DRAPED ROCKFALL PROTECTION, CABLE NET</v>
          </cell>
          <cell r="E3880" t="str">
            <v>SQYD</v>
          </cell>
        </row>
        <row r="3881">
          <cell r="A3881" t="str">
            <v>65102-0000</v>
          </cell>
          <cell r="B3881" t="str">
            <v>Rockfall protection fence</v>
          </cell>
          <cell r="C3881" t="str">
            <v>m</v>
          </cell>
          <cell r="D3881" t="str">
            <v>ROCKFALL PROTECTION FENCE</v>
          </cell>
          <cell r="E3881" t="str">
            <v>LNFT</v>
          </cell>
        </row>
        <row r="3882">
          <cell r="A3882" t="str">
            <v>65103-0000</v>
          </cell>
          <cell r="B3882" t="str">
            <v>Temporary roadway protection</v>
          </cell>
          <cell r="C3882" t="str">
            <v>m</v>
          </cell>
          <cell r="D3882" t="str">
            <v>TEMPORARY ROADWAY PROTECTION</v>
          </cell>
          <cell r="E3882" t="str">
            <v>LNFT</v>
          </cell>
        </row>
        <row r="3883">
          <cell r="A3883" t="str">
            <v>65104-0000</v>
          </cell>
          <cell r="B3883" t="str">
            <v>Rockfall protection fence</v>
          </cell>
          <cell r="C3883" t="str">
            <v>m2</v>
          </cell>
          <cell r="D3883" t="str">
            <v>ROCKFALL PROTECTION FENCE</v>
          </cell>
          <cell r="E3883" t="str">
            <v>SQYD</v>
          </cell>
        </row>
        <row r="3884">
          <cell r="A3884" t="str">
            <v>65105-0000</v>
          </cell>
          <cell r="B3884" t="str">
            <v>Temporary rockfall protection</v>
          </cell>
          <cell r="C3884" t="str">
            <v>LPSM</v>
          </cell>
          <cell r="D3884" t="str">
            <v>TEMPORARY ROCKFALL PROTECTION</v>
          </cell>
          <cell r="E3884" t="str">
            <v>LPSM</v>
          </cell>
        </row>
        <row r="3885">
          <cell r="A3885" t="str">
            <v>65106-1000</v>
          </cell>
          <cell r="B3885" t="str">
            <v>Rockfall protection, pin</v>
          </cell>
          <cell r="C3885" t="str">
            <v>Each</v>
          </cell>
          <cell r="D3885" t="str">
            <v>ROCKFALL PROTECTION, PIN</v>
          </cell>
          <cell r="E3885" t="str">
            <v>EACH</v>
          </cell>
        </row>
        <row r="3886">
          <cell r="A3886" t="str">
            <v>65120-1000</v>
          </cell>
          <cell r="B3886" t="str">
            <v>Repair draped rockfall protection, wire mesh</v>
          </cell>
          <cell r="C3886" t="str">
            <v>LPSM</v>
          </cell>
          <cell r="D3886" t="str">
            <v>REPAIR DRAPED ROCKFALL PROTECTION, WIRE MESH</v>
          </cell>
          <cell r="E3886" t="str">
            <v>LPSM</v>
          </cell>
        </row>
        <row r="3887">
          <cell r="A3887" t="str">
            <v>65120-2000</v>
          </cell>
          <cell r="B3887" t="str">
            <v>Repair draped rockfall protection, cable net</v>
          </cell>
          <cell r="C3887" t="str">
            <v>LPSM</v>
          </cell>
          <cell r="D3887" t="str">
            <v>REPAIR DRAPED ROCKFALL PROTECTION, CABLE NET</v>
          </cell>
          <cell r="E3887" t="str">
            <v>LPSM</v>
          </cell>
        </row>
        <row r="3888">
          <cell r="A3888" t="str">
            <v>65201-3000</v>
          </cell>
          <cell r="B3888" t="str">
            <v>Remove existing rails and ties</v>
          </cell>
          <cell r="C3888" t="str">
            <v>m</v>
          </cell>
          <cell r="D3888" t="str">
            <v>REMOVE EXISTING RAILS AND TIES</v>
          </cell>
          <cell r="E3888" t="str">
            <v>LNFT</v>
          </cell>
        </row>
        <row r="3889">
          <cell r="A3889" t="str">
            <v>65202-3000</v>
          </cell>
          <cell r="B3889" t="str">
            <v>Remove existing railroad ballast and sub ballast</v>
          </cell>
          <cell r="C3889" t="str">
            <v>m3</v>
          </cell>
          <cell r="D3889" t="str">
            <v>REMOVE EXISTING RAILROAD BALLAST AND SUB BALLAST</v>
          </cell>
          <cell r="E3889" t="str">
            <v>CUYD</v>
          </cell>
        </row>
        <row r="3890">
          <cell r="A3890" t="str">
            <v>65210-1000</v>
          </cell>
          <cell r="B3890" t="str">
            <v>Place railroad ballast</v>
          </cell>
          <cell r="C3890" t="str">
            <v>m3</v>
          </cell>
          <cell r="D3890" t="str">
            <v>PLACE RAILROAD BALLAST</v>
          </cell>
          <cell r="E3890" t="str">
            <v>CUYD</v>
          </cell>
        </row>
        <row r="3891">
          <cell r="A3891" t="str">
            <v>65210-2000</v>
          </cell>
          <cell r="B3891" t="str">
            <v>Place railroad sub ballast</v>
          </cell>
          <cell r="C3891" t="str">
            <v>m3</v>
          </cell>
          <cell r="D3891" t="str">
            <v>PLACE RAILROAD SUB BALLAST</v>
          </cell>
          <cell r="E3891" t="str">
            <v>CUYD</v>
          </cell>
        </row>
        <row r="3892">
          <cell r="A3892" t="str">
            <v>65211-3000</v>
          </cell>
          <cell r="B3892" t="str">
            <v>Place railroad rails and ties</v>
          </cell>
          <cell r="C3892" t="str">
            <v>m</v>
          </cell>
          <cell r="D3892" t="str">
            <v>PLACE RAILROAD RAILS AND TIES</v>
          </cell>
          <cell r="E3892" t="str">
            <v>LNFT</v>
          </cell>
        </row>
        <row r="3893">
          <cell r="A3893" t="str">
            <v>65212-1000</v>
          </cell>
          <cell r="B3893" t="str">
            <v>Place railroad precast concrete railroad crossing panel</v>
          </cell>
          <cell r="C3893" t="str">
            <v>m2</v>
          </cell>
          <cell r="D3893" t="str">
            <v>PLACE RAILROAD PRECAST CONCRETE RAILROAD CROSSING PANEL</v>
          </cell>
          <cell r="E3893" t="str">
            <v>SQYD</v>
          </cell>
        </row>
        <row r="3894">
          <cell r="A3894" t="str">
            <v>65215-3000</v>
          </cell>
          <cell r="B3894" t="str">
            <v>Reset railroad rails and ties</v>
          </cell>
          <cell r="C3894" t="str">
            <v>m</v>
          </cell>
          <cell r="D3894" t="str">
            <v>RESET RAILROAD RAILS AND TIES</v>
          </cell>
          <cell r="E3894" t="str">
            <v>LNFT</v>
          </cell>
        </row>
        <row r="3895">
          <cell r="A3895" t="str">
            <v>65216-1000</v>
          </cell>
          <cell r="B3895" t="str">
            <v>Remove and reset railroad ballast and sub ballast</v>
          </cell>
          <cell r="C3895" t="str">
            <v>m3</v>
          </cell>
          <cell r="D3895" t="str">
            <v>REMOVE AND RESET RAILROAD BALLAST AND SUB BALLAST</v>
          </cell>
          <cell r="E3895" t="str">
            <v>CUYD</v>
          </cell>
        </row>
        <row r="3896">
          <cell r="A3896" t="str">
            <v>65220-1000</v>
          </cell>
          <cell r="B3896" t="str">
            <v>Place bridge timbers, guardrails, and approach ties</v>
          </cell>
          <cell r="C3896" t="str">
            <v>m</v>
          </cell>
          <cell r="D3896" t="str">
            <v>PLACE BRIDGE TIMBERS, GUARDRAILS, AND APPROACH TIES</v>
          </cell>
          <cell r="E3896" t="str">
            <v>LNFT</v>
          </cell>
        </row>
        <row r="3897">
          <cell r="A3897" t="str">
            <v>65301-0000</v>
          </cell>
          <cell r="B3897" t="str">
            <v>Midslope rockfall attenuator</v>
          </cell>
          <cell r="C3897" t="str">
            <v>m2</v>
          </cell>
          <cell r="D3897" t="str">
            <v>MIDSLOPE ROCKFALL ATTENUATOR</v>
          </cell>
          <cell r="E3897" t="str">
            <v>SQYD</v>
          </cell>
        </row>
        <row r="3898">
          <cell r="A3898" t="str">
            <v>65305-0000</v>
          </cell>
          <cell r="B3898" t="str">
            <v>Repair midslope rockfall attenuator</v>
          </cell>
          <cell r="C3898" t="str">
            <v>LPSM</v>
          </cell>
          <cell r="D3898" t="str">
            <v>REPAIR MIDSLOPE ROCKFALL ATTENUATOR</v>
          </cell>
          <cell r="E3898" t="str">
            <v>LPSM</v>
          </cell>
        </row>
        <row r="3899">
          <cell r="A3899" t="str">
            <v>65401-1000</v>
          </cell>
          <cell r="B3899" t="str">
            <v>Roadside rockfall protection, fence</v>
          </cell>
          <cell r="C3899" t="str">
            <v>m</v>
          </cell>
          <cell r="D3899" t="str">
            <v>ROADSIDE ROCKFALL PROTECTION, FENCE</v>
          </cell>
          <cell r="E3899" t="str">
            <v>LNFT</v>
          </cell>
        </row>
        <row r="3900">
          <cell r="A3900" t="str">
            <v>65402-1000</v>
          </cell>
          <cell r="B3900" t="str">
            <v>Roadside rockfall protection, gabion barrier</v>
          </cell>
          <cell r="C3900" t="str">
            <v>m3</v>
          </cell>
          <cell r="D3900" t="str">
            <v>ROADSIDE ROCKFALL PROTECTION, GABION BARRIER</v>
          </cell>
          <cell r="E3900" t="str">
            <v>CUYD</v>
          </cell>
        </row>
        <row r="3901">
          <cell r="A3901" t="str">
            <v>65501-0000</v>
          </cell>
          <cell r="B3901" t="str">
            <v>Anchored wired mesh system</v>
          </cell>
          <cell r="C3901" t="str">
            <v>m2</v>
          </cell>
          <cell r="D3901" t="str">
            <v>ANCHORED WIRED MESH SYSTEM</v>
          </cell>
          <cell r="E3901" t="str">
            <v>SQYD</v>
          </cell>
        </row>
        <row r="3902">
          <cell r="A3902" t="str">
            <v>65601-0000</v>
          </cell>
          <cell r="B3902" t="str">
            <v>Temporary roadway rockfall protection</v>
          </cell>
          <cell r="C3902" t="str">
            <v>m</v>
          </cell>
          <cell r="D3902" t="str">
            <v>TEMPORARY ROADWAY ROCKFALL PROTECTION</v>
          </cell>
          <cell r="E3902" t="str">
            <v>LNFT</v>
          </cell>
        </row>
        <row r="3903">
          <cell r="A3903" t="str">
            <v>65602-0000</v>
          </cell>
          <cell r="B3903" t="str">
            <v>Temporary roadway rockfall protection</v>
          </cell>
          <cell r="C3903" t="str">
            <v>LPSM</v>
          </cell>
          <cell r="D3903" t="str">
            <v>TEMPORARY ROADWAY ROCKFALL PROTECTION</v>
          </cell>
          <cell r="E3903" t="str">
            <v>LPSM</v>
          </cell>
        </row>
        <row r="3904">
          <cell r="A3904" t="str">
            <v>66601-0000</v>
          </cell>
          <cell r="B3904" t="str">
            <v>Contract modification work</v>
          </cell>
          <cell r="C3904" t="str">
            <v>LPSM</v>
          </cell>
          <cell r="D3904" t="str">
            <v>CONTRACT MODIFICATION WORK</v>
          </cell>
          <cell r="E3904" t="str">
            <v>LPSM</v>
          </cell>
        </row>
        <row r="3905">
          <cell r="A3905" t="str">
            <v>66602-0000</v>
          </cell>
          <cell r="B3905" t="str">
            <v>Contract modification work</v>
          </cell>
          <cell r="C3905" t="str">
            <v>CTSM</v>
          </cell>
          <cell r="D3905" t="str">
            <v>CONTRACT MODIFICATION WORK</v>
          </cell>
          <cell r="E3905" t="str">
            <v>CTSM</v>
          </cell>
        </row>
        <row r="3906">
          <cell r="A3906" t="str">
            <v>66603-0000</v>
          </cell>
          <cell r="B3906" t="str">
            <v>Contract modification work</v>
          </cell>
          <cell r="C3906" t="str">
            <v>Each</v>
          </cell>
          <cell r="D3906" t="str">
            <v>CONTRACT MODIFICATION WORK</v>
          </cell>
          <cell r="E3906" t="str">
            <v>EACH</v>
          </cell>
        </row>
        <row r="3907">
          <cell r="A3907" t="str">
            <v>66604-0000</v>
          </cell>
          <cell r="B3907" t="str">
            <v>Contract modification work</v>
          </cell>
          <cell r="C3907" t="str">
            <v>Hour</v>
          </cell>
          <cell r="D3907" t="str">
            <v>CONTRACT MODIFICATION WORK</v>
          </cell>
          <cell r="E3907" t="str">
            <v>HOUR</v>
          </cell>
        </row>
        <row r="3908">
          <cell r="A3908" t="str">
            <v>66605-0000</v>
          </cell>
          <cell r="B3908" t="str">
            <v>Contract modification work</v>
          </cell>
          <cell r="C3908" t="str">
            <v>m</v>
          </cell>
          <cell r="D3908" t="str">
            <v>CONTRACT MODIFICATION WORK</v>
          </cell>
          <cell r="E3908" t="str">
            <v>LNFT</v>
          </cell>
        </row>
        <row r="3909">
          <cell r="A3909" t="str">
            <v>66606-0000</v>
          </cell>
          <cell r="B3909" t="str">
            <v>Contract modification work</v>
          </cell>
          <cell r="C3909" t="str">
            <v>m3</v>
          </cell>
          <cell r="D3909" t="str">
            <v>CONTRACT MODIFICATION WORK</v>
          </cell>
          <cell r="E3909" t="str">
            <v>CUYD</v>
          </cell>
        </row>
        <row r="3910">
          <cell r="A3910" t="str">
            <v>66607-0000</v>
          </cell>
          <cell r="B3910" t="str">
            <v>Contract modification work</v>
          </cell>
          <cell r="C3910" t="str">
            <v>m2</v>
          </cell>
          <cell r="D3910" t="str">
            <v>CONTRACT MODIFICATION WORK</v>
          </cell>
          <cell r="E3910" t="str">
            <v>SQYD</v>
          </cell>
        </row>
        <row r="3911">
          <cell r="A3911" t="str">
            <v>66608-0000</v>
          </cell>
          <cell r="B3911" t="str">
            <v>Contract modification work</v>
          </cell>
          <cell r="C3911" t="str">
            <v>t</v>
          </cell>
          <cell r="D3911" t="str">
            <v>CONTRACT MODIFICATION WORK</v>
          </cell>
          <cell r="E3911" t="str">
            <v>TON</v>
          </cell>
        </row>
        <row r="3912">
          <cell r="A3912" t="str">
            <v>66609-0000</v>
          </cell>
          <cell r="B3912" t="str">
            <v>Contract modification work</v>
          </cell>
          <cell r="C3912" t="str">
            <v>Day</v>
          </cell>
          <cell r="D3912" t="str">
            <v>CONTRACT MODIFICATION WORK</v>
          </cell>
          <cell r="E3912" t="str">
            <v>DAY</v>
          </cell>
        </row>
        <row r="3913">
          <cell r="A3913" t="str">
            <v>66610-0000</v>
          </cell>
          <cell r="B3913" t="str">
            <v>Contract modification work</v>
          </cell>
          <cell r="C3913" t="str">
            <v>ha</v>
          </cell>
          <cell r="D3913" t="str">
            <v>CONTRACT MODIFICATION WORK</v>
          </cell>
          <cell r="E3913" t="str">
            <v>ACRE</v>
          </cell>
        </row>
        <row r="3914">
          <cell r="A3914" t="str">
            <v>66611-0000</v>
          </cell>
          <cell r="B3914" t="str">
            <v>Contract modification work</v>
          </cell>
          <cell r="C3914" t="str">
            <v>km</v>
          </cell>
          <cell r="D3914" t="str">
            <v>CONTRACT MODIFICATION WORK</v>
          </cell>
          <cell r="E3914" t="str">
            <v>MILE</v>
          </cell>
        </row>
        <row r="3915">
          <cell r="A3915" t="str">
            <v>66612-0000</v>
          </cell>
          <cell r="B3915" t="str">
            <v>Contract modification work</v>
          </cell>
          <cell r="C3915" t="str">
            <v>Week</v>
          </cell>
          <cell r="D3915" t="str">
            <v>CONTRACT MODIFICATION WORK</v>
          </cell>
          <cell r="E3915" t="str">
            <v>WEEK</v>
          </cell>
        </row>
        <row r="3916">
          <cell r="A3916" t="str">
            <v>66620-0000</v>
          </cell>
          <cell r="B3916" t="str">
            <v>Claim settlement</v>
          </cell>
          <cell r="C3916" t="str">
            <v>LPSM</v>
          </cell>
          <cell r="D3916" t="str">
            <v>CLAIM SETTLEMENT</v>
          </cell>
          <cell r="E3916" t="str">
            <v>LPSM</v>
          </cell>
        </row>
        <row r="3917">
          <cell r="A3917" t="str">
            <v>66621-0000</v>
          </cell>
          <cell r="B3917" t="str">
            <v>Settlement agreement</v>
          </cell>
          <cell r="C3917" t="str">
            <v>LPSM</v>
          </cell>
          <cell r="D3917" t="str">
            <v>SETTLEMENT AGREEMENT</v>
          </cell>
          <cell r="E3917" t="str">
            <v>LPSM</v>
          </cell>
        </row>
        <row r="3918">
          <cell r="A3918" t="str">
            <v>66622-0000</v>
          </cell>
          <cell r="B3918" t="str">
            <v>Contracting officer's decision</v>
          </cell>
          <cell r="C3918" t="str">
            <v>LPSM</v>
          </cell>
          <cell r="D3918" t="str">
            <v>CONTRACTING OFFICER'S DECISION</v>
          </cell>
          <cell r="E3918" t="str">
            <v>LPSM</v>
          </cell>
        </row>
        <row r="3919">
          <cell r="A3919" t="str">
            <v>66701-0000</v>
          </cell>
          <cell r="B3919" t="str">
            <v>Negotiated pay item</v>
          </cell>
          <cell r="C3919" t="str">
            <v>LPSM</v>
          </cell>
          <cell r="D3919" t="str">
            <v>NEGOTIATED PAY ITEM</v>
          </cell>
          <cell r="E3919" t="str">
            <v>LPSM</v>
          </cell>
        </row>
        <row r="3920">
          <cell r="A3920" t="str">
            <v>66702-0000</v>
          </cell>
          <cell r="B3920" t="str">
            <v>Negotiated pay item</v>
          </cell>
          <cell r="C3920" t="str">
            <v>CTSM</v>
          </cell>
          <cell r="D3920" t="str">
            <v>NEGOTIATED PAY ITEM</v>
          </cell>
          <cell r="E3920" t="str">
            <v>CTSM</v>
          </cell>
        </row>
        <row r="3921">
          <cell r="A3921" t="str">
            <v>66703-0000</v>
          </cell>
          <cell r="B3921" t="str">
            <v>Negotiated pay item</v>
          </cell>
          <cell r="C3921" t="str">
            <v>Each</v>
          </cell>
          <cell r="D3921" t="str">
            <v>NEGOTIATED PAY ITEM</v>
          </cell>
          <cell r="E3921" t="str">
            <v>EACH</v>
          </cell>
        </row>
        <row r="3922">
          <cell r="A3922" t="str">
            <v>66704-0000</v>
          </cell>
          <cell r="B3922" t="str">
            <v>Negotiated pay item</v>
          </cell>
          <cell r="C3922" t="str">
            <v>Hour</v>
          </cell>
          <cell r="D3922" t="str">
            <v>NEGOTIATED PAY ITEM</v>
          </cell>
          <cell r="E3922" t="str">
            <v>HOUR</v>
          </cell>
        </row>
        <row r="3923">
          <cell r="A3923" t="str">
            <v>66705-0000</v>
          </cell>
          <cell r="B3923" t="str">
            <v>Negotiated pay item</v>
          </cell>
          <cell r="C3923" t="str">
            <v>m</v>
          </cell>
          <cell r="D3923" t="str">
            <v>NEGOTIATED PAY ITEM</v>
          </cell>
          <cell r="E3923" t="str">
            <v>LNFT</v>
          </cell>
        </row>
        <row r="3924">
          <cell r="A3924" t="str">
            <v>66706-0000</v>
          </cell>
          <cell r="B3924" t="str">
            <v>Negotiated pay item</v>
          </cell>
          <cell r="C3924" t="str">
            <v>m3</v>
          </cell>
          <cell r="D3924" t="str">
            <v>NEGOTIATED PAY ITEM</v>
          </cell>
          <cell r="E3924" t="str">
            <v>CUYD</v>
          </cell>
        </row>
        <row r="3925">
          <cell r="A3925" t="str">
            <v>66707-0000</v>
          </cell>
          <cell r="B3925" t="str">
            <v>Negotiated pay item</v>
          </cell>
          <cell r="C3925" t="str">
            <v>m2</v>
          </cell>
          <cell r="D3925" t="str">
            <v>NEGOTIATED PAY ITEM</v>
          </cell>
          <cell r="E3925" t="str">
            <v>SQYD</v>
          </cell>
        </row>
        <row r="3926">
          <cell r="A3926" t="str">
            <v>66708-0000</v>
          </cell>
          <cell r="B3926" t="str">
            <v>Negotiated pay item</v>
          </cell>
          <cell r="C3926" t="str">
            <v>t</v>
          </cell>
          <cell r="D3926" t="str">
            <v>NEGOTIATED PAY ITEM</v>
          </cell>
          <cell r="E3926" t="str">
            <v>TON</v>
          </cell>
        </row>
        <row r="3927">
          <cell r="A3927" t="str">
            <v>66709-0000</v>
          </cell>
          <cell r="B3927" t="str">
            <v>Negotiated pay item</v>
          </cell>
          <cell r="C3927" t="str">
            <v>Day</v>
          </cell>
          <cell r="D3927" t="str">
            <v>NEGOTIATED PAY ITEM</v>
          </cell>
          <cell r="E3927" t="str">
            <v>DAY</v>
          </cell>
        </row>
        <row r="3928">
          <cell r="A3928" t="str">
            <v>66710-0000</v>
          </cell>
          <cell r="B3928" t="str">
            <v>Negotiated pay item</v>
          </cell>
          <cell r="C3928" t="str">
            <v>ha</v>
          </cell>
          <cell r="D3928" t="str">
            <v>NEGOTIATED PAY ITEM</v>
          </cell>
          <cell r="E3928" t="str">
            <v>ACRE</v>
          </cell>
        </row>
        <row r="3929">
          <cell r="A3929" t="str">
            <v>66711-0000</v>
          </cell>
          <cell r="B3929" t="str">
            <v>Negotiated pay item</v>
          </cell>
          <cell r="C3929" t="str">
            <v>km</v>
          </cell>
          <cell r="D3929" t="str">
            <v>NEGOTIATED PAY ITEM</v>
          </cell>
          <cell r="E3929" t="str">
            <v>MILE</v>
          </cell>
        </row>
        <row r="3930">
          <cell r="A3930" t="str">
            <v>66712-0000</v>
          </cell>
          <cell r="B3930" t="str">
            <v>Negotiated pay item</v>
          </cell>
          <cell r="C3930" t="str">
            <v>Week</v>
          </cell>
          <cell r="D3930" t="str">
            <v>NEGOTIATED PAY ITEM</v>
          </cell>
          <cell r="E3930" t="str">
            <v>WEEK</v>
          </cell>
        </row>
        <row r="3931">
          <cell r="A3931" t="str">
            <v>66801-0000</v>
          </cell>
          <cell r="B3931" t="str">
            <v>Design-Build</v>
          </cell>
          <cell r="C3931" t="str">
            <v>LPSM</v>
          </cell>
          <cell r="D3931" t="str">
            <v>DESIGN-BUILD</v>
          </cell>
          <cell r="E3931" t="str">
            <v>LPSM</v>
          </cell>
        </row>
        <row r="3932">
          <cell r="A3932" t="str">
            <v>66802-0000</v>
          </cell>
          <cell r="B3932" t="str">
            <v>Design-Build</v>
          </cell>
          <cell r="C3932" t="str">
            <v>CTSM</v>
          </cell>
          <cell r="D3932" t="str">
            <v>DESIGN-BUILD</v>
          </cell>
          <cell r="E3932" t="str">
            <v>CTSM</v>
          </cell>
        </row>
        <row r="3933">
          <cell r="A3933" t="str">
            <v>66901-0000</v>
          </cell>
          <cell r="B3933" t="str">
            <v>CMGC</v>
          </cell>
          <cell r="C3933" t="str">
            <v>LPSM</v>
          </cell>
          <cell r="D3933" t="str">
            <v>CMGC</v>
          </cell>
          <cell r="E3933" t="str">
            <v>LPSM</v>
          </cell>
        </row>
        <row r="3934">
          <cell r="A3934" t="str">
            <v>67001-0000</v>
          </cell>
          <cell r="B3934" t="str">
            <v>Project lump sum</v>
          </cell>
          <cell r="C3934" t="str">
            <v>LPSM</v>
          </cell>
          <cell r="D3934" t="str">
            <v>PROJECT LUMP SUM</v>
          </cell>
          <cell r="E3934" t="str">
            <v>LPSM</v>
          </cell>
        </row>
        <row r="3935">
          <cell r="A3935" t="str">
            <v>67002-0000</v>
          </cell>
          <cell r="B3935" t="str">
            <v>Project lump sum</v>
          </cell>
          <cell r="C3935" t="str">
            <v>CTSM</v>
          </cell>
          <cell r="D3935" t="str">
            <v>PROJECT LUMP SUM</v>
          </cell>
          <cell r="E3935" t="str">
            <v>CTSM</v>
          </cell>
        </row>
        <row r="3936">
          <cell r="A3936" t="str">
            <v>99901-0000</v>
          </cell>
          <cell r="B3936" t="str">
            <v>Partnering</v>
          </cell>
          <cell r="C3936" t="str">
            <v>LPSM</v>
          </cell>
          <cell r="D3936" t="str">
            <v>PARTNERING</v>
          </cell>
          <cell r="E3936" t="str">
            <v>LPSM</v>
          </cell>
        </row>
        <row r="3937">
          <cell r="A3937" t="str">
            <v>99902-0000</v>
          </cell>
          <cell r="B3937" t="str">
            <v>Performance Incentives</v>
          </cell>
          <cell r="C3937" t="str">
            <v>LPSM</v>
          </cell>
          <cell r="D3937" t="str">
            <v>PERFORMANCE INCENTIVES</v>
          </cell>
          <cell r="E3937" t="str">
            <v>LPSM</v>
          </cell>
        </row>
        <row r="3938">
          <cell r="A3938" t="str">
            <v>99903-0000</v>
          </cell>
          <cell r="B3938" t="str">
            <v>Performance Incentives</v>
          </cell>
          <cell r="C3938" t="str">
            <v>Day</v>
          </cell>
          <cell r="D3938" t="str">
            <v>PERFORMANCE INCENTIVES</v>
          </cell>
          <cell r="E3938" t="str">
            <v>DAY</v>
          </cell>
        </row>
        <row r="3939">
          <cell r="A3939" t="str">
            <v>99904-0000</v>
          </cell>
          <cell r="B3939" t="str">
            <v>Asphalt Escalation</v>
          </cell>
          <cell r="C3939" t="str">
            <v>LPSM</v>
          </cell>
          <cell r="D3939" t="str">
            <v>ASPHALT ESCALATION</v>
          </cell>
          <cell r="E3939" t="str">
            <v>LPSM</v>
          </cell>
        </row>
        <row r="3940">
          <cell r="A3940" t="str">
            <v>99905-0000</v>
          </cell>
          <cell r="B3940" t="str">
            <v>Fuel Escalation</v>
          </cell>
          <cell r="C3940" t="str">
            <v>LPSM</v>
          </cell>
          <cell r="D3940" t="str">
            <v>FUEL ESCALATION</v>
          </cell>
          <cell r="E3940" t="str">
            <v>LPSM</v>
          </cell>
        </row>
        <row r="3941">
          <cell r="A3941" t="str">
            <v>99906-0000</v>
          </cell>
          <cell r="B3941" t="str">
            <v>Steel Escalation</v>
          </cell>
          <cell r="C3941" t="str">
            <v>LPSM</v>
          </cell>
          <cell r="D3941" t="str">
            <v>STEEL ESCALATION</v>
          </cell>
          <cell r="E3941" t="str">
            <v>LPSM</v>
          </cell>
        </row>
        <row r="3942">
          <cell r="A3942" t="str">
            <v>99920-0000</v>
          </cell>
          <cell r="B3942" t="str">
            <v>Design Contingency</v>
          </cell>
          <cell r="C3942" t="str">
            <v>LPSM</v>
          </cell>
          <cell r="D3942" t="str">
            <v>DESIGN CONTINGENCY</v>
          </cell>
          <cell r="E3942" t="str">
            <v>LPSM</v>
          </cell>
        </row>
        <row r="3943">
          <cell r="A3943" t="str">
            <v>99950-0000</v>
          </cell>
          <cell r="B3943" t="str">
            <v>Liquidated damages</v>
          </cell>
          <cell r="C3943" t="str">
            <v>Day</v>
          </cell>
          <cell r="D3943" t="str">
            <v>LIQUIDATED DAMAGES</v>
          </cell>
          <cell r="E3943" t="str">
            <v>DAY</v>
          </cell>
        </row>
        <row r="3944">
          <cell r="A3944" t="str">
            <v>99951-0000</v>
          </cell>
          <cell r="B3944" t="str">
            <v>Interest</v>
          </cell>
          <cell r="C3944" t="str">
            <v>LPSM</v>
          </cell>
          <cell r="D3944" t="str">
            <v>INTEREST</v>
          </cell>
          <cell r="E3944" t="str">
            <v>LPSM</v>
          </cell>
        </row>
        <row r="3945">
          <cell r="A3945" t="str">
            <v>99952-0000</v>
          </cell>
          <cell r="B3945" t="str">
            <v>Lab trailer payment</v>
          </cell>
          <cell r="C3945" t="str">
            <v>mo</v>
          </cell>
          <cell r="D3945" t="str">
            <v>LAB TRAILER PAYMENT</v>
          </cell>
          <cell r="E3945" t="str">
            <v>MO</v>
          </cell>
        </row>
        <row r="3946">
          <cell r="A3946" t="str">
            <v>99953-0000</v>
          </cell>
          <cell r="B3946" t="str">
            <v>Contingencies</v>
          </cell>
          <cell r="C3946" t="str">
            <v>LPSM</v>
          </cell>
          <cell r="D3946" t="str">
            <v>CONTINGENCIES</v>
          </cell>
          <cell r="E3946" t="str">
            <v>LPSM</v>
          </cell>
        </row>
        <row r="3947">
          <cell r="A3947" t="str">
            <v>99954-0000</v>
          </cell>
          <cell r="B3947" t="str">
            <v>Project Retainages</v>
          </cell>
          <cell r="C3947" t="str">
            <v>LPSM</v>
          </cell>
          <cell r="D3947" t="str">
            <v>PROJECT RETAINAGES</v>
          </cell>
          <cell r="E3947" t="str">
            <v>LPSM</v>
          </cell>
        </row>
        <row r="3948">
          <cell r="A3948" t="str">
            <v>99955-0000</v>
          </cell>
          <cell r="B3948" t="str">
            <v>Lab trailer payment</v>
          </cell>
          <cell r="C3948" t="str">
            <v>Day</v>
          </cell>
          <cell r="D3948" t="str">
            <v>LAB TRAILER PAYMENT</v>
          </cell>
          <cell r="E3948" t="str">
            <v>DAY</v>
          </cell>
        </row>
        <row r="3949">
          <cell r="A3949" t="str">
            <v>99956-0000</v>
          </cell>
          <cell r="B3949" t="str">
            <v>Funding reclassification</v>
          </cell>
          <cell r="C3949" t="str">
            <v>LPSM</v>
          </cell>
          <cell r="D3949" t="str">
            <v>FUNDING RECLASSIFICATION</v>
          </cell>
          <cell r="E3949" t="str">
            <v>LPSM</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omments" Target="../comments1.xml"/><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F9F23-8DD6-44E8-A794-4BDC1538271A}">
  <sheetPr>
    <tabColor rgb="FFFFFF00"/>
  </sheetPr>
  <dimension ref="A1:D108"/>
  <sheetViews>
    <sheetView workbookViewId="0">
      <pane xSplit="1" ySplit="1" topLeftCell="B2" activePane="bottomRight" state="frozen"/>
      <selection pane="topRight" activeCell="B1" sqref="B1"/>
      <selection pane="bottomLeft" activeCell="A2" sqref="A2"/>
      <selection pane="bottomRight" activeCell="C11" sqref="C11"/>
    </sheetView>
  </sheetViews>
  <sheetFormatPr defaultRowHeight="12.75" x14ac:dyDescent="0.2"/>
  <cols>
    <col min="1" max="1" width="3.140625" customWidth="1"/>
    <col min="2" max="2" width="10.42578125" style="240" customWidth="1"/>
    <col min="3" max="3" width="27.42578125" style="239" customWidth="1"/>
    <col min="4" max="4" width="8.5703125" style="490"/>
  </cols>
  <sheetData>
    <row r="1" spans="1:4" ht="25.5" x14ac:dyDescent="0.2">
      <c r="A1" s="303"/>
      <c r="B1" s="304" t="s">
        <v>102</v>
      </c>
      <c r="C1" s="305" t="s">
        <v>103</v>
      </c>
      <c r="D1" s="305" t="s">
        <v>104</v>
      </c>
    </row>
    <row r="2" spans="1:4" x14ac:dyDescent="0.2">
      <c r="A2" s="303">
        <v>1</v>
      </c>
      <c r="B2" s="306" t="s">
        <v>105</v>
      </c>
      <c r="C2" s="307" t="s">
        <v>100</v>
      </c>
      <c r="D2" s="308">
        <v>22</v>
      </c>
    </row>
    <row r="3" spans="1:4" x14ac:dyDescent="0.2">
      <c r="A3" s="303">
        <v>2</v>
      </c>
      <c r="B3" s="579" t="s">
        <v>164</v>
      </c>
      <c r="C3" s="580" t="s">
        <v>165</v>
      </c>
      <c r="D3" s="581">
        <v>11</v>
      </c>
    </row>
    <row r="4" spans="1:4" x14ac:dyDescent="0.2">
      <c r="A4" s="303">
        <v>3</v>
      </c>
      <c r="B4" s="579"/>
      <c r="C4" s="580"/>
      <c r="D4" s="581"/>
    </row>
    <row r="5" spans="1:4" x14ac:dyDescent="0.2">
      <c r="A5" s="303">
        <v>4</v>
      </c>
      <c r="B5" s="579"/>
      <c r="C5" s="580"/>
      <c r="D5" s="581"/>
    </row>
    <row r="6" spans="1:4" x14ac:dyDescent="0.2">
      <c r="A6" s="303">
        <v>5</v>
      </c>
      <c r="B6" s="579"/>
      <c r="C6" s="580"/>
      <c r="D6" s="581"/>
    </row>
    <row r="7" spans="1:4" x14ac:dyDescent="0.2">
      <c r="A7" s="303">
        <v>6</v>
      </c>
      <c r="B7" s="582"/>
      <c r="C7" s="581"/>
      <c r="D7" s="581"/>
    </row>
    <row r="8" spans="1:4" x14ac:dyDescent="0.2">
      <c r="A8" s="303">
        <v>7</v>
      </c>
      <c r="B8" s="582"/>
      <c r="C8" s="581"/>
      <c r="D8" s="581"/>
    </row>
    <row r="9" spans="1:4" x14ac:dyDescent="0.2">
      <c r="A9" s="303">
        <v>8</v>
      </c>
      <c r="B9" s="582"/>
      <c r="C9" s="581"/>
      <c r="D9" s="581"/>
    </row>
    <row r="10" spans="1:4" x14ac:dyDescent="0.2">
      <c r="A10" s="303">
        <v>9</v>
      </c>
      <c r="B10" s="582"/>
      <c r="C10" s="581"/>
      <c r="D10" s="581"/>
    </row>
    <row r="11" spans="1:4" x14ac:dyDescent="0.2">
      <c r="A11" s="303">
        <v>10</v>
      </c>
      <c r="B11" s="582"/>
      <c r="C11" s="581"/>
      <c r="D11" s="581"/>
    </row>
    <row r="12" spans="1:4" x14ac:dyDescent="0.2">
      <c r="A12" s="303">
        <v>11</v>
      </c>
      <c r="B12" s="582"/>
      <c r="C12" s="581"/>
      <c r="D12" s="581"/>
    </row>
    <row r="13" spans="1:4" x14ac:dyDescent="0.2">
      <c r="A13" s="303">
        <v>12</v>
      </c>
      <c r="B13" s="582"/>
      <c r="C13" s="581"/>
      <c r="D13" s="581"/>
    </row>
    <row r="14" spans="1:4" x14ac:dyDescent="0.2">
      <c r="A14" s="303">
        <v>13</v>
      </c>
      <c r="B14" s="582"/>
      <c r="C14" s="581"/>
      <c r="D14" s="581"/>
    </row>
    <row r="15" spans="1:4" x14ac:dyDescent="0.2">
      <c r="A15" s="303">
        <v>14</v>
      </c>
      <c r="B15" s="582"/>
      <c r="C15" s="581"/>
      <c r="D15" s="581"/>
    </row>
    <row r="16" spans="1:4" x14ac:dyDescent="0.2">
      <c r="A16" s="303">
        <v>15</v>
      </c>
      <c r="B16" s="582"/>
      <c r="C16" s="581"/>
      <c r="D16" s="581"/>
    </row>
    <row r="17" spans="1:4" x14ac:dyDescent="0.2">
      <c r="A17" s="303">
        <v>16</v>
      </c>
      <c r="B17" s="582"/>
      <c r="C17" s="581"/>
      <c r="D17" s="581"/>
    </row>
    <row r="18" spans="1:4" x14ac:dyDescent="0.2">
      <c r="A18" s="303">
        <v>17</v>
      </c>
      <c r="B18" s="582"/>
      <c r="C18" s="581"/>
      <c r="D18" s="581"/>
    </row>
    <row r="19" spans="1:4" x14ac:dyDescent="0.2">
      <c r="A19" s="303">
        <v>18</v>
      </c>
      <c r="B19" s="582"/>
      <c r="C19" s="581"/>
      <c r="D19" s="581"/>
    </row>
    <row r="20" spans="1:4" x14ac:dyDescent="0.2">
      <c r="A20" s="303">
        <v>19</v>
      </c>
      <c r="B20" s="582"/>
      <c r="C20" s="581"/>
      <c r="D20" s="581"/>
    </row>
    <row r="21" spans="1:4" x14ac:dyDescent="0.2">
      <c r="A21" s="303">
        <v>20</v>
      </c>
      <c r="B21" s="582"/>
      <c r="C21" s="581"/>
      <c r="D21" s="581"/>
    </row>
    <row r="22" spans="1:4" x14ac:dyDescent="0.2">
      <c r="A22" s="303">
        <v>21</v>
      </c>
      <c r="B22" s="582"/>
      <c r="C22" s="581"/>
      <c r="D22" s="581"/>
    </row>
    <row r="23" spans="1:4" x14ac:dyDescent="0.2">
      <c r="A23" s="303">
        <v>22</v>
      </c>
      <c r="B23" s="582"/>
      <c r="C23" s="581"/>
      <c r="D23" s="581"/>
    </row>
    <row r="24" spans="1:4" x14ac:dyDescent="0.2">
      <c r="A24" s="303">
        <v>23</v>
      </c>
      <c r="B24" s="582"/>
      <c r="C24" s="581"/>
      <c r="D24" s="581"/>
    </row>
    <row r="25" spans="1:4" x14ac:dyDescent="0.2">
      <c r="A25" s="303">
        <v>24</v>
      </c>
      <c r="B25" s="582"/>
      <c r="C25" s="581"/>
      <c r="D25" s="581"/>
    </row>
    <row r="26" spans="1:4" x14ac:dyDescent="0.2">
      <c r="A26" s="303">
        <v>25</v>
      </c>
      <c r="B26" s="582"/>
      <c r="C26" s="581"/>
      <c r="D26" s="581"/>
    </row>
    <row r="27" spans="1:4" x14ac:dyDescent="0.2">
      <c r="A27" s="303">
        <v>26</v>
      </c>
      <c r="B27" s="582"/>
      <c r="C27" s="581"/>
      <c r="D27" s="581"/>
    </row>
    <row r="28" spans="1:4" x14ac:dyDescent="0.2">
      <c r="A28" s="303">
        <v>27</v>
      </c>
      <c r="B28" s="582"/>
      <c r="C28" s="581"/>
      <c r="D28" s="581"/>
    </row>
    <row r="29" spans="1:4" x14ac:dyDescent="0.2">
      <c r="A29" s="303">
        <v>28</v>
      </c>
      <c r="B29" s="582"/>
      <c r="C29" s="581"/>
      <c r="D29" s="581"/>
    </row>
    <row r="30" spans="1:4" x14ac:dyDescent="0.2">
      <c r="A30" s="303">
        <v>29</v>
      </c>
      <c r="B30" s="582"/>
      <c r="C30" s="581"/>
      <c r="D30" s="581"/>
    </row>
    <row r="31" spans="1:4" x14ac:dyDescent="0.2">
      <c r="A31" s="303">
        <v>30</v>
      </c>
      <c r="B31" s="582"/>
      <c r="C31" s="581"/>
      <c r="D31" s="581"/>
    </row>
    <row r="32" spans="1:4" x14ac:dyDescent="0.2">
      <c r="A32" s="303">
        <v>31</v>
      </c>
      <c r="B32" s="582"/>
      <c r="C32" s="581"/>
      <c r="D32" s="581"/>
    </row>
    <row r="33" spans="1:4" x14ac:dyDescent="0.2">
      <c r="A33" s="303">
        <v>32</v>
      </c>
      <c r="B33" s="582"/>
      <c r="C33" s="581"/>
      <c r="D33" s="581"/>
    </row>
    <row r="34" spans="1:4" x14ac:dyDescent="0.2">
      <c r="A34" s="303">
        <v>33</v>
      </c>
      <c r="B34" s="582"/>
      <c r="C34" s="581"/>
      <c r="D34" s="581"/>
    </row>
    <row r="35" spans="1:4" x14ac:dyDescent="0.2">
      <c r="A35" s="303">
        <v>34</v>
      </c>
      <c r="B35" s="582"/>
      <c r="C35" s="581"/>
      <c r="D35" s="581"/>
    </row>
    <row r="36" spans="1:4" x14ac:dyDescent="0.2">
      <c r="A36" s="303">
        <v>35</v>
      </c>
      <c r="B36" s="582"/>
      <c r="C36" s="581"/>
      <c r="D36" s="581"/>
    </row>
    <row r="37" spans="1:4" x14ac:dyDescent="0.2">
      <c r="A37" s="303">
        <v>36</v>
      </c>
      <c r="B37" s="582"/>
      <c r="C37" s="581"/>
      <c r="D37" s="581"/>
    </row>
    <row r="38" spans="1:4" x14ac:dyDescent="0.2">
      <c r="A38" s="303">
        <v>37</v>
      </c>
      <c r="B38" s="582"/>
      <c r="C38" s="581"/>
      <c r="D38" s="581"/>
    </row>
    <row r="39" spans="1:4" x14ac:dyDescent="0.2">
      <c r="A39" s="303">
        <v>38</v>
      </c>
      <c r="B39" s="582"/>
      <c r="C39" s="581"/>
      <c r="D39" s="581"/>
    </row>
    <row r="40" spans="1:4" x14ac:dyDescent="0.2">
      <c r="A40" s="303">
        <v>39</v>
      </c>
      <c r="B40" s="582"/>
      <c r="C40" s="581"/>
      <c r="D40" s="581"/>
    </row>
    <row r="41" spans="1:4" x14ac:dyDescent="0.2">
      <c r="A41" s="303">
        <v>40</v>
      </c>
      <c r="B41" s="582"/>
      <c r="C41" s="581"/>
      <c r="D41" s="581"/>
    </row>
    <row r="42" spans="1:4" x14ac:dyDescent="0.2">
      <c r="A42" s="303">
        <v>41</v>
      </c>
      <c r="B42" s="582"/>
      <c r="C42" s="581"/>
      <c r="D42" s="581"/>
    </row>
    <row r="43" spans="1:4" x14ac:dyDescent="0.2">
      <c r="A43" s="303">
        <v>42</v>
      </c>
      <c r="B43" s="582"/>
      <c r="C43" s="581"/>
      <c r="D43" s="581"/>
    </row>
    <row r="44" spans="1:4" x14ac:dyDescent="0.2">
      <c r="A44" s="303">
        <v>43</v>
      </c>
      <c r="B44" s="582"/>
      <c r="C44" s="581"/>
      <c r="D44" s="581"/>
    </row>
    <row r="45" spans="1:4" x14ac:dyDescent="0.2">
      <c r="A45" s="303">
        <v>44</v>
      </c>
      <c r="B45" s="582"/>
      <c r="C45" s="581"/>
      <c r="D45" s="581"/>
    </row>
    <row r="46" spans="1:4" x14ac:dyDescent="0.2">
      <c r="A46" s="303">
        <v>45</v>
      </c>
      <c r="B46" s="582"/>
      <c r="C46" s="581"/>
      <c r="D46" s="581"/>
    </row>
    <row r="47" spans="1:4" x14ac:dyDescent="0.2">
      <c r="A47" s="303">
        <v>46</v>
      </c>
      <c r="B47" s="582"/>
      <c r="C47" s="581"/>
      <c r="D47" s="581"/>
    </row>
    <row r="48" spans="1:4" x14ac:dyDescent="0.2">
      <c r="A48" s="303">
        <v>47</v>
      </c>
      <c r="B48" s="582"/>
      <c r="C48" s="581"/>
      <c r="D48" s="581"/>
    </row>
    <row r="49" spans="1:4" x14ac:dyDescent="0.2">
      <c r="A49" s="303">
        <v>48</v>
      </c>
      <c r="B49" s="582"/>
      <c r="C49" s="581"/>
      <c r="D49" s="581"/>
    </row>
    <row r="50" spans="1:4" x14ac:dyDescent="0.2">
      <c r="A50" s="303">
        <v>49</v>
      </c>
      <c r="B50" s="582"/>
      <c r="C50" s="581"/>
      <c r="D50" s="581"/>
    </row>
    <row r="51" spans="1:4" x14ac:dyDescent="0.2">
      <c r="A51" s="303">
        <v>50</v>
      </c>
      <c r="B51" s="582"/>
      <c r="C51" s="581"/>
      <c r="D51" s="581"/>
    </row>
    <row r="52" spans="1:4" x14ac:dyDescent="0.2">
      <c r="A52" s="303">
        <v>51</v>
      </c>
      <c r="B52" s="582"/>
      <c r="C52" s="581"/>
      <c r="D52" s="581"/>
    </row>
    <row r="53" spans="1:4" x14ac:dyDescent="0.2">
      <c r="A53" s="303">
        <v>52</v>
      </c>
      <c r="B53" s="582"/>
      <c r="C53" s="581"/>
      <c r="D53" s="581"/>
    </row>
    <row r="54" spans="1:4" x14ac:dyDescent="0.2">
      <c r="A54" s="303">
        <v>53</v>
      </c>
      <c r="B54" s="582"/>
      <c r="C54" s="581"/>
      <c r="D54" s="581"/>
    </row>
    <row r="55" spans="1:4" x14ac:dyDescent="0.2">
      <c r="A55" s="303">
        <v>54</v>
      </c>
      <c r="B55" s="582"/>
      <c r="C55" s="581"/>
      <c r="D55" s="581"/>
    </row>
    <row r="56" spans="1:4" x14ac:dyDescent="0.2">
      <c r="A56" s="303">
        <v>55</v>
      </c>
      <c r="B56" s="582"/>
      <c r="C56" s="581"/>
      <c r="D56" s="581"/>
    </row>
    <row r="57" spans="1:4" x14ac:dyDescent="0.2">
      <c r="A57" s="303">
        <v>56</v>
      </c>
      <c r="B57" s="582"/>
      <c r="C57" s="581"/>
      <c r="D57" s="581"/>
    </row>
    <row r="58" spans="1:4" x14ac:dyDescent="0.2">
      <c r="A58" s="303">
        <v>57</v>
      </c>
      <c r="B58" s="582"/>
      <c r="C58" s="581"/>
      <c r="D58" s="581"/>
    </row>
    <row r="59" spans="1:4" x14ac:dyDescent="0.2">
      <c r="A59" s="303">
        <v>58</v>
      </c>
      <c r="B59" s="582"/>
      <c r="C59" s="581"/>
      <c r="D59" s="581"/>
    </row>
    <row r="60" spans="1:4" x14ac:dyDescent="0.2">
      <c r="A60" s="303">
        <v>59</v>
      </c>
      <c r="B60" s="582"/>
      <c r="C60" s="581"/>
      <c r="D60" s="581"/>
    </row>
    <row r="61" spans="1:4" x14ac:dyDescent="0.2">
      <c r="A61" s="303">
        <v>60</v>
      </c>
      <c r="B61" s="582"/>
      <c r="C61" s="581"/>
      <c r="D61" s="581"/>
    </row>
    <row r="62" spans="1:4" x14ac:dyDescent="0.2">
      <c r="A62" s="303">
        <v>61</v>
      </c>
      <c r="B62" s="582"/>
      <c r="C62" s="581"/>
      <c r="D62" s="581"/>
    </row>
    <row r="63" spans="1:4" x14ac:dyDescent="0.2">
      <c r="A63" s="303">
        <v>62</v>
      </c>
      <c r="B63" s="582"/>
      <c r="C63" s="581"/>
      <c r="D63" s="581"/>
    </row>
    <row r="64" spans="1:4" x14ac:dyDescent="0.2">
      <c r="A64" s="303">
        <v>63</v>
      </c>
      <c r="B64" s="582"/>
      <c r="C64" s="581"/>
      <c r="D64" s="581"/>
    </row>
    <row r="65" spans="1:4" x14ac:dyDescent="0.2">
      <c r="A65" s="303">
        <v>64</v>
      </c>
      <c r="B65" s="582"/>
      <c r="C65" s="581"/>
      <c r="D65" s="581"/>
    </row>
    <row r="66" spans="1:4" x14ac:dyDescent="0.2">
      <c r="A66" s="303">
        <v>65</v>
      </c>
      <c r="B66" s="582"/>
      <c r="C66" s="581"/>
      <c r="D66" s="581"/>
    </row>
    <row r="67" spans="1:4" x14ac:dyDescent="0.2">
      <c r="A67" s="303">
        <v>66</v>
      </c>
      <c r="B67" s="582"/>
      <c r="C67" s="581"/>
      <c r="D67" s="581"/>
    </row>
    <row r="68" spans="1:4" x14ac:dyDescent="0.2">
      <c r="A68" s="303">
        <v>67</v>
      </c>
      <c r="B68" s="582"/>
      <c r="C68" s="581"/>
      <c r="D68" s="581"/>
    </row>
    <row r="69" spans="1:4" x14ac:dyDescent="0.2">
      <c r="A69" s="303">
        <v>68</v>
      </c>
      <c r="B69" s="582"/>
      <c r="C69" s="581"/>
      <c r="D69" s="581"/>
    </row>
    <row r="70" spans="1:4" x14ac:dyDescent="0.2">
      <c r="A70" s="303">
        <v>69</v>
      </c>
      <c r="B70" s="582"/>
      <c r="C70" s="581"/>
      <c r="D70" s="581"/>
    </row>
    <row r="71" spans="1:4" x14ac:dyDescent="0.2">
      <c r="A71" s="303">
        <v>70</v>
      </c>
      <c r="B71" s="582"/>
      <c r="C71" s="581"/>
      <c r="D71" s="581"/>
    </row>
    <row r="72" spans="1:4" x14ac:dyDescent="0.2">
      <c r="A72" s="303">
        <v>71</v>
      </c>
      <c r="B72" s="582"/>
      <c r="C72" s="581"/>
      <c r="D72" s="581"/>
    </row>
    <row r="73" spans="1:4" x14ac:dyDescent="0.2">
      <c r="A73" s="303">
        <v>72</v>
      </c>
      <c r="B73" s="582"/>
      <c r="C73" s="581"/>
      <c r="D73" s="581"/>
    </row>
    <row r="74" spans="1:4" x14ac:dyDescent="0.2">
      <c r="A74" s="303">
        <v>73</v>
      </c>
      <c r="B74" s="582"/>
      <c r="C74" s="581"/>
      <c r="D74" s="581"/>
    </row>
    <row r="75" spans="1:4" x14ac:dyDescent="0.2">
      <c r="A75" s="303">
        <v>74</v>
      </c>
      <c r="B75" s="582"/>
      <c r="C75" s="581"/>
      <c r="D75" s="581"/>
    </row>
    <row r="76" spans="1:4" x14ac:dyDescent="0.2">
      <c r="A76" s="303">
        <v>75</v>
      </c>
      <c r="B76" s="582"/>
      <c r="C76" s="581"/>
      <c r="D76" s="581"/>
    </row>
    <row r="77" spans="1:4" x14ac:dyDescent="0.2">
      <c r="A77" s="303">
        <v>76</v>
      </c>
      <c r="B77" s="582"/>
      <c r="C77" s="581"/>
      <c r="D77" s="581"/>
    </row>
    <row r="78" spans="1:4" x14ac:dyDescent="0.2">
      <c r="A78" s="303">
        <v>77</v>
      </c>
      <c r="B78" s="582"/>
      <c r="C78" s="581"/>
      <c r="D78" s="581"/>
    </row>
    <row r="79" spans="1:4" x14ac:dyDescent="0.2">
      <c r="A79" s="303">
        <v>78</v>
      </c>
      <c r="B79" s="582"/>
      <c r="C79" s="581"/>
      <c r="D79" s="581"/>
    </row>
    <row r="80" spans="1:4" x14ac:dyDescent="0.2">
      <c r="A80" s="303">
        <v>79</v>
      </c>
      <c r="B80" s="582"/>
      <c r="C80" s="581"/>
      <c r="D80" s="581"/>
    </row>
    <row r="81" spans="1:4" x14ac:dyDescent="0.2">
      <c r="A81" s="303">
        <v>80</v>
      </c>
      <c r="B81" s="582"/>
      <c r="C81" s="581"/>
      <c r="D81" s="581"/>
    </row>
    <row r="82" spans="1:4" x14ac:dyDescent="0.2">
      <c r="A82" s="303">
        <v>81</v>
      </c>
      <c r="B82" s="582"/>
      <c r="C82" s="581"/>
      <c r="D82" s="581"/>
    </row>
    <row r="83" spans="1:4" x14ac:dyDescent="0.2">
      <c r="A83" s="303">
        <v>82</v>
      </c>
      <c r="B83" s="582"/>
      <c r="C83" s="581"/>
      <c r="D83" s="581"/>
    </row>
    <row r="84" spans="1:4" x14ac:dyDescent="0.2">
      <c r="A84" s="303">
        <v>83</v>
      </c>
      <c r="B84" s="582"/>
      <c r="C84" s="581"/>
      <c r="D84" s="581"/>
    </row>
    <row r="85" spans="1:4" x14ac:dyDescent="0.2">
      <c r="A85" s="303">
        <v>84</v>
      </c>
      <c r="B85" s="582"/>
      <c r="C85" s="581"/>
      <c r="D85" s="581"/>
    </row>
    <row r="86" spans="1:4" x14ac:dyDescent="0.2">
      <c r="A86" s="303">
        <v>85</v>
      </c>
      <c r="B86" s="582"/>
      <c r="C86" s="581"/>
      <c r="D86" s="581"/>
    </row>
    <row r="87" spans="1:4" x14ac:dyDescent="0.2">
      <c r="A87" s="303">
        <v>86</v>
      </c>
      <c r="B87" s="582"/>
      <c r="C87" s="581"/>
      <c r="D87" s="581"/>
    </row>
    <row r="88" spans="1:4" x14ac:dyDescent="0.2">
      <c r="A88" s="303">
        <v>87</v>
      </c>
      <c r="B88" s="582"/>
      <c r="C88" s="581"/>
      <c r="D88" s="581"/>
    </row>
    <row r="89" spans="1:4" x14ac:dyDescent="0.2">
      <c r="A89" s="303">
        <v>88</v>
      </c>
      <c r="B89" s="582"/>
      <c r="C89" s="581"/>
      <c r="D89" s="581"/>
    </row>
    <row r="90" spans="1:4" x14ac:dyDescent="0.2">
      <c r="A90" s="303">
        <v>89</v>
      </c>
      <c r="B90" s="582"/>
      <c r="C90" s="581"/>
      <c r="D90" s="581"/>
    </row>
    <row r="91" spans="1:4" x14ac:dyDescent="0.2">
      <c r="A91" s="303">
        <v>90</v>
      </c>
      <c r="B91" s="582"/>
      <c r="C91" s="581"/>
      <c r="D91" s="581"/>
    </row>
    <row r="92" spans="1:4" x14ac:dyDescent="0.2">
      <c r="A92" s="303">
        <v>91</v>
      </c>
      <c r="B92" s="582"/>
      <c r="C92" s="581"/>
      <c r="D92" s="581"/>
    </row>
    <row r="93" spans="1:4" x14ac:dyDescent="0.2">
      <c r="A93" s="303">
        <v>92</v>
      </c>
      <c r="B93" s="582"/>
      <c r="C93" s="581"/>
      <c r="D93" s="581"/>
    </row>
    <row r="94" spans="1:4" x14ac:dyDescent="0.2">
      <c r="A94" s="303">
        <v>93</v>
      </c>
      <c r="B94" s="582"/>
      <c r="C94" s="581"/>
      <c r="D94" s="581"/>
    </row>
    <row r="95" spans="1:4" x14ac:dyDescent="0.2">
      <c r="A95" s="303">
        <v>94</v>
      </c>
      <c r="B95" s="582"/>
      <c r="C95" s="581"/>
      <c r="D95" s="581"/>
    </row>
    <row r="96" spans="1:4" x14ac:dyDescent="0.2">
      <c r="A96" s="303">
        <v>95</v>
      </c>
      <c r="B96" s="582"/>
      <c r="C96" s="581"/>
      <c r="D96" s="581"/>
    </row>
    <row r="97" spans="1:4" x14ac:dyDescent="0.2">
      <c r="A97" s="303">
        <v>96</v>
      </c>
      <c r="B97" s="582"/>
      <c r="C97" s="581"/>
      <c r="D97" s="581"/>
    </row>
    <row r="98" spans="1:4" x14ac:dyDescent="0.2">
      <c r="A98" s="303">
        <v>97</v>
      </c>
      <c r="B98" s="582"/>
      <c r="C98" s="581"/>
      <c r="D98" s="581"/>
    </row>
    <row r="99" spans="1:4" x14ac:dyDescent="0.2">
      <c r="A99" s="303">
        <v>98</v>
      </c>
      <c r="B99" s="582"/>
      <c r="C99" s="581"/>
      <c r="D99" s="581"/>
    </row>
    <row r="100" spans="1:4" x14ac:dyDescent="0.2">
      <c r="A100" s="303">
        <v>99</v>
      </c>
      <c r="B100" s="582"/>
      <c r="C100" s="581"/>
      <c r="D100" s="581"/>
    </row>
    <row r="102" spans="1:4" x14ac:dyDescent="0.2">
      <c r="A102">
        <v>1</v>
      </c>
    </row>
    <row r="103" spans="1:4" x14ac:dyDescent="0.2">
      <c r="A103">
        <v>2</v>
      </c>
    </row>
    <row r="104" spans="1:4" x14ac:dyDescent="0.2">
      <c r="A104">
        <v>3</v>
      </c>
    </row>
    <row r="105" spans="1:4" x14ac:dyDescent="0.2">
      <c r="A105">
        <v>4</v>
      </c>
    </row>
    <row r="106" spans="1:4" x14ac:dyDescent="0.2">
      <c r="A106">
        <v>5</v>
      </c>
    </row>
    <row r="107" spans="1:4" x14ac:dyDescent="0.2">
      <c r="A107">
        <v>6</v>
      </c>
    </row>
    <row r="108" spans="1:4" x14ac:dyDescent="0.2">
      <c r="A108" s="41" t="s">
        <v>151</v>
      </c>
    </row>
  </sheetData>
  <conditionalFormatting sqref="B2:C100">
    <cfRule type="expression" dxfId="960" priority="2">
      <formula>B2=""</formula>
    </cfRule>
  </conditionalFormatting>
  <conditionalFormatting sqref="D2:D100">
    <cfRule type="expression" dxfId="959" priority="1">
      <formula>D2=""</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2" tint="-0.499984740745262"/>
  </sheetPr>
  <dimension ref="A1:AA170"/>
  <sheetViews>
    <sheetView showGridLines="0" zoomScale="85" zoomScaleNormal="85" zoomScaleSheetLayoutView="100" workbookViewId="0">
      <selection activeCell="G9" sqref="G9"/>
    </sheetView>
  </sheetViews>
  <sheetFormatPr defaultRowHeight="12.75" x14ac:dyDescent="0.2"/>
  <cols>
    <col min="1" max="1" width="5.5703125" style="26" customWidth="1"/>
    <col min="2" max="2" width="20.5703125" style="26" customWidth="1"/>
    <col min="3" max="3" width="6.5703125" style="26" customWidth="1"/>
    <col min="4" max="4" width="3.140625" style="26" customWidth="1"/>
    <col min="5" max="5" width="6.5703125" customWidth="1"/>
    <col min="6" max="6" width="3.5703125" style="26" customWidth="1"/>
    <col min="7" max="7" width="4.85546875" style="26" customWidth="1"/>
    <col min="8" max="8" width="4.85546875" style="210" customWidth="1"/>
    <col min="9" max="9" width="11.5703125" customWidth="1"/>
    <col min="10" max="10" width="11.5703125" style="26" customWidth="1"/>
    <col min="11" max="11" width="11.5703125" customWidth="1"/>
    <col min="12" max="15" width="11.5703125" style="26" customWidth="1"/>
    <col min="16" max="16" width="14.5703125" customWidth="1"/>
    <col min="17" max="17" width="11.5703125" style="26" customWidth="1"/>
    <col min="18" max="18" width="11.5703125" customWidth="1"/>
    <col min="19" max="19" width="35.5703125" customWidth="1"/>
    <col min="21" max="21" width="0" hidden="1" customWidth="1"/>
    <col min="22" max="22" width="9.140625" hidden="1" customWidth="1"/>
    <col min="23" max="27" width="8.5703125" hidden="1" customWidth="1"/>
  </cols>
  <sheetData>
    <row r="1" spans="1:27" ht="23.25" x14ac:dyDescent="0.35">
      <c r="A1" s="981" t="s">
        <v>3</v>
      </c>
      <c r="B1" s="981"/>
      <c r="C1" s="981"/>
      <c r="D1" s="981"/>
      <c r="E1" s="981"/>
      <c r="F1" s="981"/>
      <c r="G1" s="981"/>
      <c r="H1" s="981"/>
      <c r="I1" s="981"/>
      <c r="J1" s="981"/>
      <c r="K1" s="981"/>
      <c r="L1" s="981"/>
      <c r="M1" s="981"/>
      <c r="N1" s="981"/>
      <c r="O1" s="981"/>
      <c r="P1" s="981"/>
      <c r="Q1" s="981"/>
      <c r="R1" s="981"/>
      <c r="S1" s="981"/>
    </row>
    <row r="2" spans="1:27" ht="35.1" customHeight="1" thickBot="1" x14ac:dyDescent="0.25">
      <c r="A2" s="600" t="s">
        <v>124</v>
      </c>
      <c r="B2" s="600"/>
      <c r="C2" s="600"/>
      <c r="D2" s="600"/>
      <c r="E2" s="600"/>
      <c r="F2" s="600"/>
      <c r="G2" s="600"/>
      <c r="H2" s="600"/>
      <c r="I2" s="600"/>
      <c r="J2" s="600"/>
      <c r="K2" s="600"/>
      <c r="L2" s="600"/>
      <c r="M2" s="600"/>
      <c r="N2" s="600"/>
      <c r="O2" s="600"/>
      <c r="P2" s="600"/>
      <c r="Q2" s="600"/>
      <c r="R2" s="600"/>
      <c r="S2" s="600"/>
    </row>
    <row r="3" spans="1:27" ht="12.75" customHeight="1" x14ac:dyDescent="0.2">
      <c r="A3" s="865" t="s">
        <v>92</v>
      </c>
      <c r="B3" s="887" t="s">
        <v>99</v>
      </c>
      <c r="C3" s="607" t="s">
        <v>94</v>
      </c>
      <c r="D3" s="608"/>
      <c r="E3" s="608"/>
      <c r="F3" s="997" t="s">
        <v>9</v>
      </c>
      <c r="G3" s="890" t="s">
        <v>114</v>
      </c>
      <c r="H3" s="991" t="s">
        <v>111</v>
      </c>
      <c r="I3" s="762" t="s">
        <v>85</v>
      </c>
      <c r="J3" s="745"/>
      <c r="K3" s="926"/>
      <c r="L3" s="762" t="s">
        <v>85</v>
      </c>
      <c r="M3" s="745"/>
      <c r="N3" s="171" t="s">
        <v>85</v>
      </c>
      <c r="O3" s="171" t="s">
        <v>85</v>
      </c>
      <c r="P3" s="171" t="s">
        <v>85</v>
      </c>
      <c r="Q3" s="171" t="s">
        <v>85</v>
      </c>
      <c r="R3" s="483"/>
      <c r="S3" s="683" t="s">
        <v>5</v>
      </c>
      <c r="V3" s="41" t="s">
        <v>0</v>
      </c>
      <c r="W3" s="41" t="s">
        <v>93</v>
      </c>
    </row>
    <row r="4" spans="1:27" s="26" customFormat="1" x14ac:dyDescent="0.2">
      <c r="A4" s="866"/>
      <c r="B4" s="888"/>
      <c r="C4" s="875"/>
      <c r="D4" s="976"/>
      <c r="E4" s="976"/>
      <c r="F4" s="998"/>
      <c r="G4" s="847"/>
      <c r="H4" s="992"/>
      <c r="I4" s="973" t="s">
        <v>0</v>
      </c>
      <c r="J4" s="974"/>
      <c r="K4" s="975"/>
      <c r="L4" s="973" t="s">
        <v>0</v>
      </c>
      <c r="M4" s="974"/>
      <c r="N4" s="135" t="s">
        <v>0</v>
      </c>
      <c r="O4" s="135" t="s">
        <v>0</v>
      </c>
      <c r="P4" s="135" t="s">
        <v>0</v>
      </c>
      <c r="Q4" s="135" t="s">
        <v>0</v>
      </c>
      <c r="R4" s="135"/>
      <c r="S4" s="620"/>
      <c r="V4" s="41" t="s">
        <v>79</v>
      </c>
      <c r="W4" s="41" t="s">
        <v>94</v>
      </c>
    </row>
    <row r="5" spans="1:27" x14ac:dyDescent="0.2">
      <c r="A5" s="866"/>
      <c r="B5" s="888"/>
      <c r="C5" s="875"/>
      <c r="D5" s="976"/>
      <c r="E5" s="976"/>
      <c r="F5" s="998"/>
      <c r="G5" s="847"/>
      <c r="H5" s="992"/>
      <c r="I5" s="973">
        <v>634010100</v>
      </c>
      <c r="J5" s="974"/>
      <c r="K5" s="975"/>
      <c r="L5" s="973">
        <v>634010200</v>
      </c>
      <c r="M5" s="974"/>
      <c r="N5" s="135">
        <v>634050100</v>
      </c>
      <c r="O5" s="135">
        <v>634050650</v>
      </c>
      <c r="P5" s="135">
        <v>634050850</v>
      </c>
      <c r="Q5" s="135">
        <v>634060000</v>
      </c>
      <c r="R5" s="135"/>
      <c r="S5" s="620"/>
      <c r="V5" s="41"/>
    </row>
    <row r="6" spans="1:27" ht="60" customHeight="1" x14ac:dyDescent="0.2">
      <c r="A6" s="866"/>
      <c r="B6" s="888"/>
      <c r="C6" s="875"/>
      <c r="D6" s="976"/>
      <c r="E6" s="976"/>
      <c r="F6" s="998"/>
      <c r="G6" s="847"/>
      <c r="H6" s="992"/>
      <c r="I6" s="841" t="str">
        <f>IF(I5&gt;0,(VLOOKUP(LEFT(I5,5)&amp;"-"&amp;RIGHT(I5,4),'[2]FP14 Pay Items'!$A$2:$E$6000,4,FALSE)),"")</f>
        <v>PAVEMENT MARKINGS, TYPE A, SOLID</v>
      </c>
      <c r="J6" s="989"/>
      <c r="K6" s="860"/>
      <c r="L6" s="841" t="str">
        <f>IF(L5&gt;0,(VLOOKUP(LEFT(L5,5)&amp;"-"&amp;RIGHT(L5,4),'[2]FP14 Pay Items'!$A$2:$E$6000,4,FALSE)),"")</f>
        <v>PAVEMENT MARKINGS, TYPE A, BROKEN</v>
      </c>
      <c r="M6" s="989"/>
      <c r="N6" s="585" t="str">
        <f>IF(N5&gt;0,(VLOOKUP(LEFT(N5,5)&amp;"-"&amp;RIGHT(N5,4),'[2]FP14 Pay Items'!$A$2:$E$6000,4,FALSE)),"")</f>
        <v>PAVEMENT MARKINGS, TYPE A, TURN ARROW</v>
      </c>
      <c r="O6" s="585" t="str">
        <f>IF(O5&gt;0,(VLOOKUP(LEFT(O5,5)&amp;"-"&amp;RIGHT(O5,4),'[2]FP14 Pay Items'!$A$2:$E$6000,4,FALSE)),"")</f>
        <v>PAVEMENT MARKINGS, TYPE B, "ONLY" WORD MESSAGE</v>
      </c>
      <c r="P6" s="585" t="str">
        <f>IF(P5&gt;0,(VLOOKUP(LEFT(P5,5)&amp;"-"&amp;RIGHT(P5,4),'[2]FP14 Pay Items'!$A$2:$E$6000,4,FALSE)),"")</f>
        <v>PAVEMENT MARKINGS, TYPE B, ACCESSIBILITY SYMBOL</v>
      </c>
      <c r="Q6" s="585" t="str">
        <f>IF(Q5&gt;0,(VLOOKUP(LEFT(Q5,5)&amp;"-"&amp;RIGHT(Q5,4),'[2]FP14 Pay Items'!$A$2:$E$6000,4,FALSE)),"")</f>
        <v>RAISED PAVEMENT MARKER</v>
      </c>
      <c r="R6" s="585" t="str">
        <f>IF(R5&gt;0,(VLOOKUP(LEFT(R5,5)&amp;"-"&amp;RIGHT(R5,4),'[2]FP14 Pay Items'!$A$2:$E$6000,4,FALSE)),"")</f>
        <v/>
      </c>
      <c r="S6" s="620"/>
    </row>
    <row r="7" spans="1:27" x14ac:dyDescent="0.2">
      <c r="A7" s="866"/>
      <c r="B7" s="888"/>
      <c r="C7" s="875"/>
      <c r="D7" s="976"/>
      <c r="E7" s="976"/>
      <c r="F7" s="998"/>
      <c r="G7" s="847"/>
      <c r="H7" s="992"/>
      <c r="I7" s="979" t="str">
        <f>IF(I5&gt;0,(VLOOKUP(LEFT(I5,5)&amp;"-"&amp;RIGHT(I5,4),'[2]FP14 Pay Items'!$A$2:$E$4705,5,TRUE)),"")</f>
        <v>LNFT</v>
      </c>
      <c r="J7" s="980"/>
      <c r="K7" s="990"/>
      <c r="L7" s="979" t="str">
        <f>IF(L5&gt;0,(VLOOKUP(LEFT(L5,5)&amp;"-"&amp;RIGHT(L5,4),'[2]FP14 Pay Items'!$A$2:$E$4705,5,TRUE)),"")</f>
        <v>LNFT</v>
      </c>
      <c r="M7" s="980"/>
      <c r="N7" s="328" t="str">
        <f>IF(N5&gt;0,(VLOOKUP(LEFT(N5,5)&amp;"-"&amp;RIGHT(N5,4),'[2]FP14 Pay Items'!$A$2:$E$4705,5,TRUE)),"")</f>
        <v>EACH</v>
      </c>
      <c r="O7" s="328" t="str">
        <f>IF(O5&gt;0,(VLOOKUP(LEFT(O5,5)&amp;"-"&amp;RIGHT(O5,4),'[2]FP14 Pay Items'!$A$2:$E$4705,5,TRUE)),"")</f>
        <v>EACH</v>
      </c>
      <c r="P7" s="328" t="str">
        <f>IF(P5&gt;0,(VLOOKUP(LEFT(P5,5)&amp;"-"&amp;RIGHT(P5,4),'[2]FP14 Pay Items'!$A$2:$E$4705,5,TRUE)),"")</f>
        <v>EACH</v>
      </c>
      <c r="Q7" s="328" t="str">
        <f>IF(Q5&gt;0,(VLOOKUP(LEFT(Q5,5)&amp;"-"&amp;RIGHT(Q5,4),'[2]FP14 Pay Items'!$A$2:$E$4705,5,TRUE)),"")</f>
        <v>EACH</v>
      </c>
      <c r="R7" s="328" t="str">
        <f>IF(R5&gt;0,(VLOOKUP(LEFT(R5,5)&amp;"-"&amp;RIGHT(R5,4),'[2]FP14 Pay Items'!$A$2:$E$4705,5,TRUE)),"")</f>
        <v/>
      </c>
      <c r="S7" s="620"/>
    </row>
    <row r="8" spans="1:27" ht="13.5" customHeight="1" thickBot="1" x14ac:dyDescent="0.25">
      <c r="A8" s="867"/>
      <c r="B8" s="889"/>
      <c r="C8" s="877"/>
      <c r="D8" s="614"/>
      <c r="E8" s="614"/>
      <c r="F8" s="999"/>
      <c r="G8" s="192" t="s">
        <v>98</v>
      </c>
      <c r="H8" s="992"/>
      <c r="I8" s="487" t="s">
        <v>38</v>
      </c>
      <c r="J8" s="487" t="s">
        <v>39</v>
      </c>
      <c r="K8" s="487" t="s">
        <v>80</v>
      </c>
      <c r="L8" s="487" t="s">
        <v>38</v>
      </c>
      <c r="M8" s="487" t="s">
        <v>39</v>
      </c>
      <c r="N8" s="487" t="s">
        <v>38</v>
      </c>
      <c r="O8" s="487" t="s">
        <v>38</v>
      </c>
      <c r="P8" s="487" t="s">
        <v>80</v>
      </c>
      <c r="Q8" s="487"/>
      <c r="R8" s="487"/>
      <c r="S8" s="620"/>
    </row>
    <row r="9" spans="1:27" ht="12.6" customHeight="1" thickTop="1" x14ac:dyDescent="0.2">
      <c r="A9" s="480"/>
      <c r="B9" s="213" t="str">
        <f t="shared" ref="B9:B45" si="0">IFERROR(VLOOKUP($A9,Project_Info,2,FALSE),"")</f>
        <v/>
      </c>
      <c r="C9" s="194"/>
      <c r="D9" s="199" t="str">
        <f>IF(E9&gt;0,"to","")</f>
        <v/>
      </c>
      <c r="E9" s="194"/>
      <c r="F9" s="195"/>
      <c r="G9" s="193"/>
      <c r="H9" s="193"/>
      <c r="I9" s="207">
        <f>IF($C$3="MILE TO MILE",($E9-$C9)*5280*($G9/4)*(IF($H9="D",2,1)),($E9-$C9)*($G9/4)*(IF($H9="D",2,1)))</f>
        <v>0</v>
      </c>
      <c r="J9" s="196"/>
      <c r="K9" s="196"/>
      <c r="L9" s="196"/>
      <c r="M9" s="196"/>
      <c r="N9" s="196"/>
      <c r="O9" s="196"/>
      <c r="P9" s="196"/>
      <c r="Q9" s="196"/>
      <c r="R9" s="196"/>
      <c r="S9" s="197"/>
    </row>
    <row r="10" spans="1:27" ht="12.6" customHeight="1" x14ac:dyDescent="0.2">
      <c r="A10" s="481"/>
      <c r="B10" s="222" t="str">
        <f t="shared" si="0"/>
        <v/>
      </c>
      <c r="C10" s="198"/>
      <c r="D10" s="199" t="str">
        <f>IF(E10&gt;0,"to","")</f>
        <v/>
      </c>
      <c r="E10" s="198"/>
      <c r="F10" s="200"/>
      <c r="G10" s="254"/>
      <c r="H10" s="254"/>
      <c r="I10" s="61"/>
      <c r="J10" s="61"/>
      <c r="K10" s="61"/>
      <c r="L10" s="61"/>
      <c r="M10" s="61"/>
      <c r="N10" s="61"/>
      <c r="O10" s="61"/>
      <c r="P10" s="61"/>
      <c r="Q10" s="61"/>
      <c r="R10" s="61"/>
      <c r="S10" s="201"/>
      <c r="V10" s="137" t="s">
        <v>85</v>
      </c>
      <c r="W10">
        <v>1</v>
      </c>
      <c r="X10">
        <v>4</v>
      </c>
      <c r="Y10" s="41" t="s">
        <v>77</v>
      </c>
      <c r="Z10" s="41" t="s">
        <v>112</v>
      </c>
      <c r="AA10" s="41" t="s">
        <v>38</v>
      </c>
    </row>
    <row r="11" spans="1:27" ht="12.6" customHeight="1" x14ac:dyDescent="0.2">
      <c r="A11" s="481"/>
      <c r="B11" s="222" t="str">
        <f t="shared" si="0"/>
        <v/>
      </c>
      <c r="C11" s="198"/>
      <c r="D11" s="199" t="str">
        <f t="shared" ref="D11:D45" si="1">IF(E11&gt;0,"to","")</f>
        <v/>
      </c>
      <c r="E11" s="198"/>
      <c r="F11" s="200"/>
      <c r="G11" s="254"/>
      <c r="H11" s="254"/>
      <c r="I11" s="61"/>
      <c r="J11" s="61"/>
      <c r="K11" s="61"/>
      <c r="L11" s="61"/>
      <c r="M11" s="61"/>
      <c r="N11" s="61"/>
      <c r="O11" s="61"/>
      <c r="P11" s="61"/>
      <c r="Q11" s="61"/>
      <c r="R11" s="61"/>
      <c r="S11" s="201"/>
      <c r="V11" s="137" t="s">
        <v>86</v>
      </c>
      <c r="W11">
        <v>2</v>
      </c>
      <c r="X11">
        <v>6</v>
      </c>
      <c r="Y11" s="41" t="s">
        <v>10</v>
      </c>
      <c r="Z11" s="41" t="s">
        <v>113</v>
      </c>
      <c r="AA11" s="41" t="s">
        <v>39</v>
      </c>
    </row>
    <row r="12" spans="1:27" s="26" customFormat="1" ht="12.6" customHeight="1" x14ac:dyDescent="0.2">
      <c r="A12" s="482"/>
      <c r="B12" s="253" t="str">
        <f t="shared" si="0"/>
        <v/>
      </c>
      <c r="C12" s="198"/>
      <c r="D12" s="199" t="str">
        <f t="shared" si="1"/>
        <v/>
      </c>
      <c r="E12" s="198"/>
      <c r="F12" s="200"/>
      <c r="G12" s="60"/>
      <c r="H12" s="202"/>
      <c r="I12" s="61"/>
      <c r="J12" s="61"/>
      <c r="K12" s="61"/>
      <c r="L12" s="61"/>
      <c r="M12" s="61"/>
      <c r="N12" s="61"/>
      <c r="O12" s="61"/>
      <c r="P12" s="61"/>
      <c r="Q12" s="61"/>
      <c r="R12" s="61"/>
      <c r="S12" s="201"/>
      <c r="V12" s="137" t="s">
        <v>87</v>
      </c>
      <c r="W12" s="26">
        <v>3</v>
      </c>
      <c r="X12" s="26">
        <v>8</v>
      </c>
      <c r="Y12" s="41" t="s">
        <v>11</v>
      </c>
      <c r="AA12" s="41" t="s">
        <v>80</v>
      </c>
    </row>
    <row r="13" spans="1:27" s="26" customFormat="1" ht="12.6" customHeight="1" x14ac:dyDescent="0.2">
      <c r="A13" s="481"/>
      <c r="B13" s="222" t="str">
        <f t="shared" si="0"/>
        <v/>
      </c>
      <c r="C13" s="198"/>
      <c r="D13" s="199" t="str">
        <f t="shared" si="1"/>
        <v/>
      </c>
      <c r="E13" s="198"/>
      <c r="F13" s="200"/>
      <c r="G13" s="254"/>
      <c r="H13" s="254"/>
      <c r="I13" s="61"/>
      <c r="J13" s="61"/>
      <c r="K13" s="61"/>
      <c r="L13" s="61"/>
      <c r="M13" s="61"/>
      <c r="N13" s="61"/>
      <c r="O13" s="61"/>
      <c r="P13" s="61"/>
      <c r="Q13" s="61"/>
      <c r="R13" s="61"/>
      <c r="S13" s="201"/>
      <c r="V13" s="137" t="s">
        <v>88</v>
      </c>
      <c r="W13" s="26">
        <v>4</v>
      </c>
      <c r="X13" s="26">
        <v>12</v>
      </c>
      <c r="AA13" s="41" t="s">
        <v>129</v>
      </c>
    </row>
    <row r="14" spans="1:27" s="26" customFormat="1" ht="12.6" customHeight="1" x14ac:dyDescent="0.2">
      <c r="A14" s="481"/>
      <c r="B14" s="222" t="str">
        <f t="shared" si="0"/>
        <v/>
      </c>
      <c r="C14" s="198"/>
      <c r="D14" s="199" t="str">
        <f t="shared" si="1"/>
        <v/>
      </c>
      <c r="E14" s="198"/>
      <c r="F14" s="200"/>
      <c r="G14" s="254"/>
      <c r="H14" s="254"/>
      <c r="I14" s="61"/>
      <c r="J14" s="61"/>
      <c r="K14" s="61"/>
      <c r="L14" s="61"/>
      <c r="M14" s="61"/>
      <c r="N14" s="61"/>
      <c r="O14" s="61"/>
      <c r="P14" s="61"/>
      <c r="Q14" s="61"/>
      <c r="R14" s="61"/>
      <c r="S14" s="201"/>
      <c r="V14" s="137" t="s">
        <v>89</v>
      </c>
      <c r="X14" s="26">
        <v>24</v>
      </c>
    </row>
    <row r="15" spans="1:27" s="26" customFormat="1" ht="12.6" customHeight="1" x14ac:dyDescent="0.2">
      <c r="A15" s="482"/>
      <c r="B15" s="253" t="str">
        <f t="shared" si="0"/>
        <v/>
      </c>
      <c r="C15" s="198"/>
      <c r="D15" s="199" t="str">
        <f t="shared" si="1"/>
        <v/>
      </c>
      <c r="E15" s="198"/>
      <c r="F15" s="200"/>
      <c r="G15" s="254"/>
      <c r="H15" s="202"/>
      <c r="I15" s="61"/>
      <c r="J15" s="61"/>
      <c r="K15" s="61"/>
      <c r="L15" s="61"/>
      <c r="M15" s="61"/>
      <c r="N15" s="61"/>
      <c r="O15" s="61"/>
      <c r="P15" s="61"/>
      <c r="Q15" s="61"/>
      <c r="R15" s="61"/>
      <c r="S15" s="201"/>
      <c r="V15" s="137" t="s">
        <v>90</v>
      </c>
    </row>
    <row r="16" spans="1:27" s="26" customFormat="1" ht="12.6" customHeight="1" x14ac:dyDescent="0.2">
      <c r="A16" s="481"/>
      <c r="B16" s="222" t="str">
        <f t="shared" si="0"/>
        <v/>
      </c>
      <c r="C16" s="198"/>
      <c r="D16" s="199" t="str">
        <f t="shared" si="1"/>
        <v/>
      </c>
      <c r="E16" s="198"/>
      <c r="F16" s="200"/>
      <c r="G16" s="60"/>
      <c r="H16" s="254"/>
      <c r="I16" s="61"/>
      <c r="J16" s="61"/>
      <c r="K16" s="61"/>
      <c r="L16" s="61"/>
      <c r="M16" s="61"/>
      <c r="N16" s="61"/>
      <c r="O16" s="61"/>
      <c r="P16" s="61"/>
      <c r="Q16" s="61"/>
      <c r="R16" s="61"/>
      <c r="S16" s="201"/>
      <c r="V16" s="137" t="s">
        <v>91</v>
      </c>
    </row>
    <row r="17" spans="1:19" s="26" customFormat="1" ht="12.6" customHeight="1" x14ac:dyDescent="0.2">
      <c r="A17" s="482"/>
      <c r="B17" s="253" t="str">
        <f t="shared" si="0"/>
        <v/>
      </c>
      <c r="C17" s="198"/>
      <c r="D17" s="199" t="str">
        <f t="shared" si="1"/>
        <v/>
      </c>
      <c r="E17" s="198"/>
      <c r="F17" s="200"/>
      <c r="G17" s="254"/>
      <c r="H17" s="254"/>
      <c r="I17" s="61"/>
      <c r="J17" s="61"/>
      <c r="K17" s="61"/>
      <c r="L17" s="61"/>
      <c r="M17" s="61"/>
      <c r="N17" s="61"/>
      <c r="O17" s="61"/>
      <c r="P17" s="61"/>
      <c r="Q17" s="61"/>
      <c r="R17" s="61"/>
      <c r="S17" s="201"/>
    </row>
    <row r="18" spans="1:19" ht="12.6" customHeight="1" x14ac:dyDescent="0.2">
      <c r="A18" s="481"/>
      <c r="B18" s="222" t="str">
        <f t="shared" si="0"/>
        <v/>
      </c>
      <c r="C18" s="198"/>
      <c r="D18" s="199" t="str">
        <f t="shared" si="1"/>
        <v/>
      </c>
      <c r="E18" s="198"/>
      <c r="F18" s="200"/>
      <c r="G18" s="254"/>
      <c r="H18" s="202"/>
      <c r="I18" s="61"/>
      <c r="J18" s="61"/>
      <c r="K18" s="61"/>
      <c r="L18" s="61"/>
      <c r="M18" s="61"/>
      <c r="N18" s="61"/>
      <c r="O18" s="61"/>
      <c r="P18" s="61"/>
      <c r="Q18" s="61"/>
      <c r="R18" s="61"/>
      <c r="S18" s="201"/>
    </row>
    <row r="19" spans="1:19" ht="12.6" customHeight="1" x14ac:dyDescent="0.2">
      <c r="A19" s="482"/>
      <c r="B19" s="253" t="str">
        <f t="shared" si="0"/>
        <v/>
      </c>
      <c r="C19" s="198"/>
      <c r="D19" s="199" t="str">
        <f t="shared" si="1"/>
        <v/>
      </c>
      <c r="E19" s="198"/>
      <c r="F19" s="200"/>
      <c r="G19" s="60"/>
      <c r="H19" s="254"/>
      <c r="I19" s="61"/>
      <c r="J19" s="61"/>
      <c r="K19" s="61"/>
      <c r="L19" s="61"/>
      <c r="M19" s="61"/>
      <c r="N19" s="61"/>
      <c r="O19" s="61"/>
      <c r="P19" s="61"/>
      <c r="Q19" s="61"/>
      <c r="R19" s="61"/>
      <c r="S19" s="201"/>
    </row>
    <row r="20" spans="1:19" ht="12.6" customHeight="1" x14ac:dyDescent="0.2">
      <c r="A20" s="481"/>
      <c r="B20" s="222" t="str">
        <f t="shared" si="0"/>
        <v/>
      </c>
      <c r="C20" s="198"/>
      <c r="D20" s="199" t="str">
        <f t="shared" si="1"/>
        <v/>
      </c>
      <c r="E20" s="198"/>
      <c r="F20" s="200"/>
      <c r="G20" s="254"/>
      <c r="H20" s="254"/>
      <c r="I20" s="61"/>
      <c r="J20" s="61"/>
      <c r="K20" s="61"/>
      <c r="L20" s="61"/>
      <c r="M20" s="61"/>
      <c r="N20" s="61"/>
      <c r="O20" s="61"/>
      <c r="P20" s="61"/>
      <c r="Q20" s="61"/>
      <c r="R20" s="61"/>
      <c r="S20" s="201"/>
    </row>
    <row r="21" spans="1:19" s="26" customFormat="1" ht="12.6" customHeight="1" x14ac:dyDescent="0.2">
      <c r="A21" s="482"/>
      <c r="B21" s="253" t="str">
        <f t="shared" si="0"/>
        <v/>
      </c>
      <c r="C21" s="198"/>
      <c r="D21" s="199" t="str">
        <f t="shared" si="1"/>
        <v/>
      </c>
      <c r="E21" s="198"/>
      <c r="F21" s="200"/>
      <c r="G21" s="254"/>
      <c r="H21" s="202"/>
      <c r="I21" s="61"/>
      <c r="J21" s="61"/>
      <c r="K21" s="61"/>
      <c r="L21" s="61"/>
      <c r="M21" s="61"/>
      <c r="N21" s="61"/>
      <c r="O21" s="61"/>
      <c r="P21" s="61"/>
      <c r="Q21" s="61"/>
      <c r="R21" s="61"/>
      <c r="S21" s="201"/>
    </row>
    <row r="22" spans="1:19" s="26" customFormat="1" ht="12.6" customHeight="1" x14ac:dyDescent="0.2">
      <c r="A22" s="481"/>
      <c r="B22" s="222" t="str">
        <f t="shared" si="0"/>
        <v/>
      </c>
      <c r="C22" s="198"/>
      <c r="D22" s="199" t="str">
        <f t="shared" si="1"/>
        <v/>
      </c>
      <c r="E22" s="198"/>
      <c r="F22" s="200"/>
      <c r="G22" s="60"/>
      <c r="H22" s="254"/>
      <c r="I22" s="61"/>
      <c r="J22" s="61"/>
      <c r="K22" s="61"/>
      <c r="L22" s="61"/>
      <c r="M22" s="61"/>
      <c r="N22" s="61"/>
      <c r="O22" s="61"/>
      <c r="P22" s="61"/>
      <c r="Q22" s="61"/>
      <c r="R22" s="61"/>
      <c r="S22" s="201"/>
    </row>
    <row r="23" spans="1:19" s="26" customFormat="1" ht="12.6" customHeight="1" x14ac:dyDescent="0.2">
      <c r="A23" s="482"/>
      <c r="B23" s="253" t="str">
        <f t="shared" si="0"/>
        <v/>
      </c>
      <c r="C23" s="198"/>
      <c r="D23" s="199" t="str">
        <f t="shared" si="1"/>
        <v/>
      </c>
      <c r="E23" s="198"/>
      <c r="F23" s="200"/>
      <c r="G23" s="254"/>
      <c r="H23" s="254"/>
      <c r="I23" s="61"/>
      <c r="J23" s="61"/>
      <c r="K23" s="61"/>
      <c r="L23" s="61"/>
      <c r="M23" s="61"/>
      <c r="N23" s="61"/>
      <c r="O23" s="61"/>
      <c r="P23" s="61"/>
      <c r="Q23" s="61"/>
      <c r="R23" s="61"/>
      <c r="S23" s="201"/>
    </row>
    <row r="24" spans="1:19" s="26" customFormat="1" ht="12.6" customHeight="1" x14ac:dyDescent="0.2">
      <c r="A24" s="481"/>
      <c r="B24" s="222" t="str">
        <f t="shared" si="0"/>
        <v/>
      </c>
      <c r="C24" s="198"/>
      <c r="D24" s="199" t="str">
        <f t="shared" si="1"/>
        <v/>
      </c>
      <c r="E24" s="198"/>
      <c r="F24" s="200"/>
      <c r="G24" s="254"/>
      <c r="H24" s="202"/>
      <c r="I24" s="61"/>
      <c r="J24" s="61"/>
      <c r="K24" s="61"/>
      <c r="L24" s="61"/>
      <c r="M24" s="61"/>
      <c r="N24" s="61"/>
      <c r="O24" s="61"/>
      <c r="P24" s="61"/>
      <c r="Q24" s="61"/>
      <c r="R24" s="61"/>
      <c r="S24" s="201"/>
    </row>
    <row r="25" spans="1:19" s="26" customFormat="1" ht="12.6" customHeight="1" x14ac:dyDescent="0.2">
      <c r="A25" s="482"/>
      <c r="B25" s="253" t="str">
        <f t="shared" si="0"/>
        <v/>
      </c>
      <c r="C25" s="198"/>
      <c r="D25" s="199" t="str">
        <f t="shared" si="1"/>
        <v/>
      </c>
      <c r="E25" s="198"/>
      <c r="F25" s="200"/>
      <c r="G25" s="60"/>
      <c r="H25" s="254"/>
      <c r="I25" s="61"/>
      <c r="J25" s="61"/>
      <c r="K25" s="61"/>
      <c r="L25" s="61"/>
      <c r="M25" s="61"/>
      <c r="N25" s="61"/>
      <c r="O25" s="61"/>
      <c r="P25" s="61"/>
      <c r="Q25" s="61"/>
      <c r="R25" s="61"/>
      <c r="S25" s="201"/>
    </row>
    <row r="26" spans="1:19" s="26" customFormat="1" ht="12.6" customHeight="1" x14ac:dyDescent="0.2">
      <c r="A26" s="481"/>
      <c r="B26" s="222" t="str">
        <f t="shared" si="0"/>
        <v/>
      </c>
      <c r="C26" s="198"/>
      <c r="D26" s="199" t="str">
        <f t="shared" si="1"/>
        <v/>
      </c>
      <c r="E26" s="198"/>
      <c r="F26" s="200"/>
      <c r="G26" s="254"/>
      <c r="H26" s="254"/>
      <c r="I26" s="61"/>
      <c r="J26" s="61"/>
      <c r="K26" s="61"/>
      <c r="L26" s="61"/>
      <c r="M26" s="61"/>
      <c r="N26" s="61"/>
      <c r="O26" s="61"/>
      <c r="P26" s="61"/>
      <c r="Q26" s="61"/>
      <c r="R26" s="61"/>
      <c r="S26" s="201"/>
    </row>
    <row r="27" spans="1:19" s="26" customFormat="1" ht="12.6" customHeight="1" x14ac:dyDescent="0.2">
      <c r="A27" s="482"/>
      <c r="B27" s="253" t="str">
        <f t="shared" si="0"/>
        <v/>
      </c>
      <c r="C27" s="198"/>
      <c r="D27" s="199" t="str">
        <f t="shared" si="1"/>
        <v/>
      </c>
      <c r="E27" s="198"/>
      <c r="F27" s="200"/>
      <c r="G27" s="254"/>
      <c r="H27" s="202"/>
      <c r="I27" s="61"/>
      <c r="J27" s="61"/>
      <c r="K27" s="61"/>
      <c r="L27" s="61"/>
      <c r="M27" s="61"/>
      <c r="N27" s="61"/>
      <c r="O27" s="61"/>
      <c r="P27" s="61"/>
      <c r="Q27" s="61"/>
      <c r="R27" s="61"/>
      <c r="S27" s="201"/>
    </row>
    <row r="28" spans="1:19" s="26" customFormat="1" ht="12.6" customHeight="1" x14ac:dyDescent="0.2">
      <c r="A28" s="481"/>
      <c r="B28" s="222" t="str">
        <f t="shared" si="0"/>
        <v/>
      </c>
      <c r="C28" s="198"/>
      <c r="D28" s="199" t="str">
        <f t="shared" si="1"/>
        <v/>
      </c>
      <c r="E28" s="198"/>
      <c r="F28" s="200"/>
      <c r="G28" s="60"/>
      <c r="H28" s="254"/>
      <c r="I28" s="61"/>
      <c r="J28" s="61"/>
      <c r="K28" s="61"/>
      <c r="L28" s="61"/>
      <c r="M28" s="61"/>
      <c r="N28" s="61"/>
      <c r="O28" s="61"/>
      <c r="P28" s="61"/>
      <c r="Q28" s="61"/>
      <c r="R28" s="61"/>
      <c r="S28" s="201"/>
    </row>
    <row r="29" spans="1:19" s="26" customFormat="1" ht="12.6" customHeight="1" x14ac:dyDescent="0.2">
      <c r="A29" s="482"/>
      <c r="B29" s="253" t="str">
        <f t="shared" si="0"/>
        <v/>
      </c>
      <c r="C29" s="198"/>
      <c r="D29" s="199" t="str">
        <f t="shared" si="1"/>
        <v/>
      </c>
      <c r="E29" s="198"/>
      <c r="F29" s="200"/>
      <c r="G29" s="254"/>
      <c r="H29" s="254"/>
      <c r="I29" s="61"/>
      <c r="J29" s="61"/>
      <c r="K29" s="61"/>
      <c r="L29" s="61"/>
      <c r="M29" s="61"/>
      <c r="N29" s="61"/>
      <c r="O29" s="61"/>
      <c r="P29" s="61"/>
      <c r="Q29" s="61"/>
      <c r="R29" s="61"/>
      <c r="S29" s="201"/>
    </row>
    <row r="30" spans="1:19" s="26" customFormat="1" ht="12.6" customHeight="1" x14ac:dyDescent="0.2">
      <c r="A30" s="481"/>
      <c r="B30" s="222" t="str">
        <f t="shared" si="0"/>
        <v/>
      </c>
      <c r="C30" s="198"/>
      <c r="D30" s="199" t="str">
        <f t="shared" si="1"/>
        <v/>
      </c>
      <c r="E30" s="198"/>
      <c r="F30" s="200"/>
      <c r="G30" s="254"/>
      <c r="H30" s="202"/>
      <c r="I30" s="61"/>
      <c r="J30" s="61"/>
      <c r="K30" s="61"/>
      <c r="L30" s="61"/>
      <c r="M30" s="61"/>
      <c r="N30" s="61"/>
      <c r="O30" s="61"/>
      <c r="P30" s="61"/>
      <c r="Q30" s="61"/>
      <c r="R30" s="61"/>
      <c r="S30" s="201"/>
    </row>
    <row r="31" spans="1:19" s="26" customFormat="1" ht="12.6" customHeight="1" x14ac:dyDescent="0.2">
      <c r="A31" s="482"/>
      <c r="B31" s="253" t="str">
        <f t="shared" si="0"/>
        <v/>
      </c>
      <c r="C31" s="198"/>
      <c r="D31" s="199" t="str">
        <f t="shared" si="1"/>
        <v/>
      </c>
      <c r="E31" s="198"/>
      <c r="F31" s="200"/>
      <c r="G31" s="60"/>
      <c r="H31" s="254"/>
      <c r="I31" s="61"/>
      <c r="J31" s="61"/>
      <c r="K31" s="61"/>
      <c r="L31" s="61"/>
      <c r="M31" s="61"/>
      <c r="N31" s="61"/>
      <c r="O31" s="61"/>
      <c r="P31" s="61"/>
      <c r="Q31" s="61"/>
      <c r="R31" s="61"/>
      <c r="S31" s="201"/>
    </row>
    <row r="32" spans="1:19" s="26" customFormat="1" ht="12.6" customHeight="1" x14ac:dyDescent="0.2">
      <c r="A32" s="481"/>
      <c r="B32" s="222" t="str">
        <f t="shared" si="0"/>
        <v/>
      </c>
      <c r="C32" s="198"/>
      <c r="D32" s="199" t="str">
        <f t="shared" si="1"/>
        <v/>
      </c>
      <c r="E32" s="198"/>
      <c r="F32" s="200"/>
      <c r="G32" s="254"/>
      <c r="H32" s="254"/>
      <c r="I32" s="61"/>
      <c r="J32" s="61"/>
      <c r="K32" s="61"/>
      <c r="L32" s="61"/>
      <c r="M32" s="61"/>
      <c r="N32" s="61"/>
      <c r="O32" s="61"/>
      <c r="P32" s="61"/>
      <c r="Q32" s="61"/>
      <c r="R32" s="61"/>
      <c r="S32" s="201"/>
    </row>
    <row r="33" spans="1:22" s="26" customFormat="1" ht="12.6" customHeight="1" x14ac:dyDescent="0.2">
      <c r="A33" s="482"/>
      <c r="B33" s="253" t="str">
        <f t="shared" si="0"/>
        <v/>
      </c>
      <c r="C33" s="198"/>
      <c r="D33" s="199" t="str">
        <f t="shared" si="1"/>
        <v/>
      </c>
      <c r="E33" s="198"/>
      <c r="F33" s="200"/>
      <c r="G33" s="254"/>
      <c r="H33" s="202"/>
      <c r="I33" s="61"/>
      <c r="J33" s="61"/>
      <c r="K33" s="61"/>
      <c r="L33" s="61"/>
      <c r="M33" s="61"/>
      <c r="N33" s="61"/>
      <c r="O33" s="61"/>
      <c r="P33" s="61"/>
      <c r="Q33" s="61"/>
      <c r="R33" s="61"/>
      <c r="S33" s="201"/>
    </row>
    <row r="34" spans="1:22" s="26" customFormat="1" ht="12.6" customHeight="1" x14ac:dyDescent="0.2">
      <c r="A34" s="481"/>
      <c r="B34" s="222" t="str">
        <f t="shared" si="0"/>
        <v/>
      </c>
      <c r="C34" s="198"/>
      <c r="D34" s="199" t="str">
        <f t="shared" si="1"/>
        <v/>
      </c>
      <c r="E34" s="198"/>
      <c r="F34" s="200"/>
      <c r="G34" s="60"/>
      <c r="H34" s="254"/>
      <c r="I34" s="61"/>
      <c r="J34" s="61"/>
      <c r="K34" s="61"/>
      <c r="L34" s="61"/>
      <c r="M34" s="61"/>
      <c r="N34" s="61"/>
      <c r="O34" s="61"/>
      <c r="P34" s="61"/>
      <c r="Q34" s="61"/>
      <c r="R34" s="61"/>
      <c r="S34" s="201"/>
    </row>
    <row r="35" spans="1:22" s="26" customFormat="1" ht="12.6" customHeight="1" x14ac:dyDescent="0.2">
      <c r="A35" s="482"/>
      <c r="B35" s="253" t="str">
        <f t="shared" si="0"/>
        <v/>
      </c>
      <c r="C35" s="198"/>
      <c r="D35" s="199" t="str">
        <f t="shared" si="1"/>
        <v/>
      </c>
      <c r="E35" s="198"/>
      <c r="F35" s="200"/>
      <c r="G35" s="254"/>
      <c r="H35" s="254"/>
      <c r="I35" s="61"/>
      <c r="J35" s="61"/>
      <c r="K35" s="61"/>
      <c r="L35" s="61"/>
      <c r="M35" s="61"/>
      <c r="N35" s="61"/>
      <c r="O35" s="61"/>
      <c r="P35" s="61"/>
      <c r="Q35" s="61"/>
      <c r="R35" s="61"/>
      <c r="S35" s="201"/>
    </row>
    <row r="36" spans="1:22" s="26" customFormat="1" ht="12.6" customHeight="1" x14ac:dyDescent="0.2">
      <c r="A36" s="481"/>
      <c r="B36" s="222" t="str">
        <f t="shared" si="0"/>
        <v/>
      </c>
      <c r="C36" s="198"/>
      <c r="D36" s="199" t="str">
        <f t="shared" si="1"/>
        <v/>
      </c>
      <c r="E36" s="198"/>
      <c r="F36" s="200"/>
      <c r="G36" s="254"/>
      <c r="H36" s="202"/>
      <c r="I36" s="61"/>
      <c r="J36" s="61"/>
      <c r="K36" s="61"/>
      <c r="L36" s="61"/>
      <c r="M36" s="61"/>
      <c r="N36" s="61"/>
      <c r="O36" s="61"/>
      <c r="P36" s="61"/>
      <c r="Q36" s="61"/>
      <c r="R36" s="61"/>
      <c r="S36" s="201"/>
    </row>
    <row r="37" spans="1:22" s="26" customFormat="1" ht="12.6" customHeight="1" x14ac:dyDescent="0.2">
      <c r="A37" s="482"/>
      <c r="B37" s="253" t="str">
        <f t="shared" si="0"/>
        <v/>
      </c>
      <c r="C37" s="198"/>
      <c r="D37" s="199" t="str">
        <f t="shared" si="1"/>
        <v/>
      </c>
      <c r="E37" s="198"/>
      <c r="F37" s="200"/>
      <c r="G37" s="60"/>
      <c r="H37" s="254"/>
      <c r="I37" s="61"/>
      <c r="J37" s="61"/>
      <c r="K37" s="61"/>
      <c r="L37" s="61"/>
      <c r="M37" s="61"/>
      <c r="N37" s="61"/>
      <c r="O37" s="61"/>
      <c r="P37" s="61"/>
      <c r="Q37" s="61"/>
      <c r="R37" s="61"/>
      <c r="S37" s="201"/>
    </row>
    <row r="38" spans="1:22" s="26" customFormat="1" ht="12.6" customHeight="1" x14ac:dyDescent="0.2">
      <c r="A38" s="481"/>
      <c r="B38" s="222" t="str">
        <f t="shared" si="0"/>
        <v/>
      </c>
      <c r="C38" s="198"/>
      <c r="D38" s="199" t="str">
        <f t="shared" si="1"/>
        <v/>
      </c>
      <c r="E38" s="198"/>
      <c r="F38" s="200"/>
      <c r="G38" s="254"/>
      <c r="H38" s="254"/>
      <c r="I38" s="61"/>
      <c r="J38" s="61"/>
      <c r="K38" s="61"/>
      <c r="L38" s="61"/>
      <c r="M38" s="61"/>
      <c r="N38" s="61"/>
      <c r="O38" s="61"/>
      <c r="P38" s="61"/>
      <c r="Q38" s="61"/>
      <c r="R38" s="61"/>
      <c r="S38" s="201"/>
    </row>
    <row r="39" spans="1:22" s="26" customFormat="1" ht="12.6" customHeight="1" x14ac:dyDescent="0.2">
      <c r="A39" s="482"/>
      <c r="B39" s="253" t="str">
        <f t="shared" si="0"/>
        <v/>
      </c>
      <c r="C39" s="198"/>
      <c r="D39" s="199" t="str">
        <f t="shared" si="1"/>
        <v/>
      </c>
      <c r="E39" s="198"/>
      <c r="F39" s="200"/>
      <c r="G39" s="254"/>
      <c r="H39" s="202"/>
      <c r="I39" s="61"/>
      <c r="J39" s="61"/>
      <c r="K39" s="61"/>
      <c r="L39" s="61"/>
      <c r="M39" s="61"/>
      <c r="N39" s="61"/>
      <c r="O39" s="61"/>
      <c r="P39" s="61"/>
      <c r="Q39" s="61"/>
      <c r="R39" s="61"/>
      <c r="S39" s="201"/>
    </row>
    <row r="40" spans="1:22" s="26" customFormat="1" ht="12.6" customHeight="1" x14ac:dyDescent="0.2">
      <c r="A40" s="481"/>
      <c r="B40" s="222" t="str">
        <f t="shared" si="0"/>
        <v/>
      </c>
      <c r="C40" s="198"/>
      <c r="D40" s="199" t="str">
        <f t="shared" si="1"/>
        <v/>
      </c>
      <c r="E40" s="198"/>
      <c r="F40" s="200"/>
      <c r="G40" s="60"/>
      <c r="H40" s="254"/>
      <c r="I40" s="61"/>
      <c r="J40" s="61"/>
      <c r="K40" s="61"/>
      <c r="L40" s="61"/>
      <c r="M40" s="61"/>
      <c r="N40" s="61"/>
      <c r="O40" s="61"/>
      <c r="P40" s="61"/>
      <c r="Q40" s="61"/>
      <c r="R40" s="61"/>
      <c r="S40" s="201"/>
    </row>
    <row r="41" spans="1:22" s="26" customFormat="1" ht="12.6" customHeight="1" x14ac:dyDescent="0.2">
      <c r="A41" s="482"/>
      <c r="B41" s="253" t="str">
        <f t="shared" si="0"/>
        <v/>
      </c>
      <c r="C41" s="198"/>
      <c r="D41" s="199" t="str">
        <f t="shared" si="1"/>
        <v/>
      </c>
      <c r="E41" s="198"/>
      <c r="F41" s="200"/>
      <c r="G41" s="254"/>
      <c r="H41" s="254"/>
      <c r="I41" s="61"/>
      <c r="J41" s="61"/>
      <c r="K41" s="61"/>
      <c r="L41" s="61"/>
      <c r="M41" s="61"/>
      <c r="N41" s="61"/>
      <c r="O41" s="61"/>
      <c r="P41" s="61"/>
      <c r="Q41" s="61"/>
      <c r="R41" s="61"/>
      <c r="S41" s="201"/>
    </row>
    <row r="42" spans="1:22" s="26" customFormat="1" ht="12.6" customHeight="1" x14ac:dyDescent="0.2">
      <c r="A42" s="481"/>
      <c r="B42" s="222" t="str">
        <f t="shared" si="0"/>
        <v/>
      </c>
      <c r="C42" s="198"/>
      <c r="D42" s="199" t="str">
        <f t="shared" si="1"/>
        <v/>
      </c>
      <c r="E42" s="198"/>
      <c r="F42" s="200"/>
      <c r="G42" s="254"/>
      <c r="H42" s="202"/>
      <c r="I42" s="61"/>
      <c r="J42" s="61"/>
      <c r="K42" s="61"/>
      <c r="L42" s="61"/>
      <c r="M42" s="61"/>
      <c r="N42" s="61"/>
      <c r="O42" s="61"/>
      <c r="P42" s="61"/>
      <c r="Q42" s="61"/>
      <c r="R42" s="61"/>
      <c r="S42" s="201"/>
    </row>
    <row r="43" spans="1:22" ht="12.6" customHeight="1" x14ac:dyDescent="0.2">
      <c r="A43" s="481"/>
      <c r="B43" s="222" t="str">
        <f t="shared" si="0"/>
        <v/>
      </c>
      <c r="C43" s="198"/>
      <c r="D43" s="199" t="str">
        <f t="shared" si="1"/>
        <v/>
      </c>
      <c r="E43" s="198"/>
      <c r="F43" s="200"/>
      <c r="G43" s="254"/>
      <c r="H43" s="254"/>
      <c r="I43" s="61"/>
      <c r="J43" s="61"/>
      <c r="K43" s="61"/>
      <c r="L43" s="61"/>
      <c r="M43" s="61"/>
      <c r="N43" s="61"/>
      <c r="O43" s="61"/>
      <c r="P43" s="61"/>
      <c r="Q43" s="61"/>
      <c r="R43" s="61"/>
      <c r="S43" s="201"/>
    </row>
    <row r="44" spans="1:22" ht="12.6" customHeight="1" x14ac:dyDescent="0.2">
      <c r="A44" s="481"/>
      <c r="B44" s="222" t="str">
        <f t="shared" si="0"/>
        <v/>
      </c>
      <c r="C44" s="198"/>
      <c r="D44" s="199" t="str">
        <f t="shared" si="1"/>
        <v/>
      </c>
      <c r="E44" s="198"/>
      <c r="F44" s="200"/>
      <c r="G44" s="254"/>
      <c r="H44" s="254"/>
      <c r="I44" s="61"/>
      <c r="J44" s="61"/>
      <c r="K44" s="61"/>
      <c r="L44" s="61"/>
      <c r="M44" s="61"/>
      <c r="N44" s="61"/>
      <c r="O44" s="61"/>
      <c r="P44" s="61"/>
      <c r="Q44" s="61"/>
      <c r="R44" s="61"/>
      <c r="S44" s="201"/>
    </row>
    <row r="45" spans="1:22" ht="12.6" customHeight="1" thickBot="1" x14ac:dyDescent="0.25">
      <c r="A45" s="481"/>
      <c r="B45" s="222" t="str">
        <f t="shared" si="0"/>
        <v/>
      </c>
      <c r="C45" s="204"/>
      <c r="D45" s="199" t="str">
        <f t="shared" si="1"/>
        <v/>
      </c>
      <c r="E45" s="204"/>
      <c r="F45" s="205"/>
      <c r="G45" s="333"/>
      <c r="H45" s="254"/>
      <c r="I45" s="62"/>
      <c r="J45" s="62"/>
      <c r="K45" s="62"/>
      <c r="L45" s="62"/>
      <c r="M45" s="62"/>
      <c r="N45" s="62"/>
      <c r="O45" s="62"/>
      <c r="P45" s="62"/>
      <c r="Q45" s="62"/>
      <c r="R45" s="62"/>
      <c r="S45" s="206"/>
    </row>
    <row r="46" spans="1:22" ht="13.5" thickTop="1" x14ac:dyDescent="0.2">
      <c r="A46" s="983" t="s">
        <v>119</v>
      </c>
      <c r="B46" s="984"/>
      <c r="C46" s="985"/>
      <c r="D46" s="985"/>
      <c r="E46" s="985"/>
      <c r="F46" s="985"/>
      <c r="G46" s="985"/>
      <c r="H46" s="985"/>
      <c r="I46" s="163" t="str">
        <f t="shared" ref="I46:R46" si="2">IF(SUM(I9:I45)&gt;0,SUM(I9:I45),"")</f>
        <v/>
      </c>
      <c r="J46" s="163" t="str">
        <f t="shared" si="2"/>
        <v/>
      </c>
      <c r="K46" s="163" t="str">
        <f t="shared" si="2"/>
        <v/>
      </c>
      <c r="L46" s="163" t="str">
        <f t="shared" si="2"/>
        <v/>
      </c>
      <c r="M46" s="163" t="str">
        <f t="shared" si="2"/>
        <v/>
      </c>
      <c r="N46" s="969" t="str">
        <f t="shared" si="2"/>
        <v/>
      </c>
      <c r="O46" s="969" t="str">
        <f t="shared" si="2"/>
        <v/>
      </c>
      <c r="P46" s="969" t="str">
        <f t="shared" si="2"/>
        <v/>
      </c>
      <c r="Q46" s="969" t="str">
        <f t="shared" si="2"/>
        <v/>
      </c>
      <c r="R46" s="977" t="str">
        <f t="shared" si="2"/>
        <v/>
      </c>
      <c r="S46" s="971"/>
    </row>
    <row r="47" spans="1:22" x14ac:dyDescent="0.2">
      <c r="A47" s="993" t="s">
        <v>118</v>
      </c>
      <c r="B47" s="994"/>
      <c r="C47" s="994"/>
      <c r="D47" s="994"/>
      <c r="E47" s="994"/>
      <c r="F47" s="995"/>
      <c r="G47" s="995"/>
      <c r="H47" s="995"/>
      <c r="I47" s="982" t="str">
        <f>IF(SUM(I9:I45,J9:J45,K9:K45)&gt;0,SUM(I9:I45,J9:J45,K9:K45),"")</f>
        <v/>
      </c>
      <c r="J47" s="982"/>
      <c r="K47" s="1002"/>
      <c r="L47" s="982" t="str">
        <f>IF(SUM(L9:L45,M9:M45)&gt;0,SUM(L9:L45,M9:M45),"")</f>
        <v/>
      </c>
      <c r="M47" s="982"/>
      <c r="N47" s="970"/>
      <c r="O47" s="970"/>
      <c r="P47" s="970"/>
      <c r="Q47" s="970"/>
      <c r="R47" s="978"/>
      <c r="S47" s="972"/>
      <c r="V47" s="96" t="b">
        <v>0</v>
      </c>
    </row>
    <row r="48" spans="1:22" ht="13.5" thickBot="1" x14ac:dyDescent="0.25">
      <c r="A48" s="996" t="s">
        <v>117</v>
      </c>
      <c r="B48" s="901"/>
      <c r="C48" s="901"/>
      <c r="D48" s="901"/>
      <c r="E48" s="901"/>
      <c r="F48" s="960"/>
      <c r="G48" s="960"/>
      <c r="H48" s="960"/>
      <c r="I48" s="1000"/>
      <c r="J48" s="1001"/>
      <c r="K48" s="1008"/>
      <c r="L48" s="1000"/>
      <c r="M48" s="1001"/>
      <c r="N48" s="142"/>
      <c r="O48" s="142"/>
      <c r="P48" s="142"/>
      <c r="Q48" s="142"/>
      <c r="R48" s="143"/>
      <c r="S48" s="972"/>
    </row>
    <row r="49" spans="1:23" s="210" customFormat="1" ht="11.25" x14ac:dyDescent="0.2">
      <c r="A49" s="323" t="s">
        <v>115</v>
      </c>
      <c r="B49" s="323"/>
      <c r="C49" s="323"/>
      <c r="D49" s="209"/>
      <c r="E49" s="209"/>
      <c r="F49" s="323"/>
      <c r="G49" s="209"/>
      <c r="H49" s="209"/>
      <c r="I49" s="323"/>
      <c r="J49" s="323"/>
      <c r="K49" s="323"/>
      <c r="L49" s="323"/>
      <c r="M49" s="323"/>
      <c r="N49" s="209"/>
      <c r="O49" s="209"/>
      <c r="P49" s="209"/>
      <c r="Q49" s="209"/>
      <c r="R49" s="209"/>
      <c r="S49" s="323"/>
    </row>
    <row r="50" spans="1:23" s="210" customFormat="1" ht="11.25" x14ac:dyDescent="0.2">
      <c r="A50" s="209"/>
      <c r="B50" s="209"/>
      <c r="C50" s="209"/>
      <c r="D50" s="323"/>
      <c r="E50" s="209"/>
      <c r="F50" s="323"/>
      <c r="G50" s="209"/>
      <c r="H50" s="209"/>
      <c r="I50" s="323"/>
      <c r="J50" s="323"/>
      <c r="K50" s="323"/>
      <c r="L50" s="323"/>
      <c r="M50" s="323"/>
      <c r="N50" s="209"/>
      <c r="O50" s="209"/>
      <c r="P50" s="209"/>
      <c r="Q50" s="209"/>
      <c r="R50" s="209"/>
      <c r="S50" s="209"/>
    </row>
    <row r="51" spans="1:23" x14ac:dyDescent="0.2">
      <c r="A51" s="29"/>
      <c r="B51" s="29"/>
      <c r="D51" s="29"/>
      <c r="E51" s="10"/>
      <c r="F51" s="28"/>
      <c r="G51" s="29"/>
      <c r="H51" s="209"/>
      <c r="I51" s="9"/>
      <c r="J51" s="28"/>
      <c r="K51" s="9"/>
      <c r="L51" s="28"/>
      <c r="M51" s="28"/>
      <c r="N51" s="29"/>
      <c r="O51" s="29"/>
      <c r="P51" s="10"/>
      <c r="Q51" s="29"/>
      <c r="R51" s="10"/>
      <c r="S51" s="10"/>
    </row>
    <row r="52" spans="1:23" x14ac:dyDescent="0.2">
      <c r="A52" s="29"/>
      <c r="B52" s="29"/>
      <c r="C52" s="29"/>
      <c r="D52" s="29"/>
      <c r="E52" s="81" t="s">
        <v>46</v>
      </c>
      <c r="F52" s="7"/>
      <c r="G52" s="29"/>
      <c r="H52" s="209"/>
      <c r="I52" s="9"/>
      <c r="J52" s="28"/>
      <c r="K52" s="9"/>
      <c r="L52" s="28"/>
      <c r="M52" s="28"/>
      <c r="N52" s="29"/>
      <c r="O52" s="29"/>
      <c r="P52" s="10"/>
      <c r="Q52" s="29"/>
      <c r="R52" s="93"/>
      <c r="S52" s="10"/>
    </row>
    <row r="53" spans="1:23" x14ac:dyDescent="0.2">
      <c r="A53" s="29"/>
      <c r="B53" s="29"/>
      <c r="C53" s="29"/>
      <c r="D53" s="29"/>
      <c r="E53" s="82"/>
      <c r="F53" s="8" t="s">
        <v>47</v>
      </c>
      <c r="G53" s="29"/>
      <c r="H53" s="209"/>
      <c r="I53" s="9"/>
      <c r="J53" s="28"/>
      <c r="K53" s="9"/>
      <c r="L53" s="28"/>
      <c r="M53" s="28"/>
      <c r="N53" s="29"/>
      <c r="O53" s="29"/>
      <c r="P53" s="10"/>
      <c r="Q53" s="29"/>
      <c r="R53" s="93"/>
      <c r="S53" s="10"/>
    </row>
    <row r="54" spans="1:23" x14ac:dyDescent="0.2">
      <c r="A54" s="29"/>
      <c r="B54" s="29"/>
      <c r="C54" s="29"/>
      <c r="D54" s="29"/>
      <c r="E54" s="83"/>
      <c r="F54" s="8" t="s">
        <v>48</v>
      </c>
      <c r="G54" s="29"/>
      <c r="H54" s="209"/>
      <c r="I54" s="9"/>
      <c r="J54" s="28"/>
      <c r="K54" s="9"/>
      <c r="L54" s="28"/>
      <c r="M54" s="28"/>
      <c r="N54" s="29"/>
      <c r="O54" s="29"/>
      <c r="P54" s="10"/>
      <c r="Q54" s="29"/>
      <c r="R54" s="93"/>
      <c r="S54" s="10"/>
    </row>
    <row r="55" spans="1:23" x14ac:dyDescent="0.2">
      <c r="A55" s="29"/>
      <c r="B55" s="29"/>
      <c r="C55" s="29"/>
      <c r="D55" s="29"/>
      <c r="E55" s="85"/>
      <c r="F55" s="8" t="s">
        <v>49</v>
      </c>
      <c r="G55" s="29"/>
      <c r="H55" s="209"/>
      <c r="I55" s="9"/>
      <c r="J55" s="28"/>
      <c r="K55" s="9"/>
      <c r="L55" s="28"/>
      <c r="M55" s="28"/>
      <c r="N55" s="29"/>
      <c r="O55" s="29"/>
      <c r="P55" s="10"/>
      <c r="Q55" s="29"/>
      <c r="R55" s="10"/>
      <c r="S55" s="10"/>
    </row>
    <row r="56" spans="1:23" s="26" customFormat="1" x14ac:dyDescent="0.2">
      <c r="A56" s="29"/>
      <c r="B56" s="29"/>
      <c r="C56" s="29"/>
      <c r="D56" s="29"/>
      <c r="E56" s="424"/>
      <c r="F56" s="8"/>
      <c r="G56" s="29"/>
      <c r="H56" s="209"/>
      <c r="I56" s="28"/>
      <c r="J56" s="28"/>
      <c r="K56" s="28"/>
      <c r="L56" s="28"/>
      <c r="M56" s="28"/>
      <c r="N56" s="29"/>
      <c r="O56" s="29"/>
      <c r="P56" s="29"/>
      <c r="Q56" s="29"/>
      <c r="R56" s="29"/>
      <c r="S56" s="29"/>
    </row>
    <row r="57" spans="1:23" ht="23.25" x14ac:dyDescent="0.35">
      <c r="A57" s="598" t="s">
        <v>6</v>
      </c>
      <c r="B57" s="981"/>
      <c r="C57" s="981"/>
      <c r="D57" s="981"/>
      <c r="E57" s="981" t="s">
        <v>6</v>
      </c>
      <c r="F57" s="981"/>
      <c r="G57" s="981"/>
      <c r="H57" s="981"/>
      <c r="I57" s="981"/>
      <c r="J57" s="981"/>
      <c r="K57" s="981"/>
      <c r="L57" s="981"/>
      <c r="M57" s="981"/>
      <c r="N57" s="981"/>
      <c r="O57" s="981"/>
      <c r="P57" s="981"/>
      <c r="Q57" s="981"/>
      <c r="R57" s="981"/>
      <c r="S57" s="981"/>
    </row>
    <row r="58" spans="1:23" s="26" customFormat="1" ht="35.1" customHeight="1" thickBot="1" x14ac:dyDescent="0.25">
      <c r="A58" s="600" t="s">
        <v>124</v>
      </c>
      <c r="B58" s="600"/>
      <c r="C58" s="600"/>
      <c r="D58" s="600"/>
      <c r="E58" s="600"/>
      <c r="F58" s="600"/>
      <c r="G58" s="600"/>
      <c r="H58" s="600"/>
      <c r="I58" s="600"/>
      <c r="J58" s="600"/>
      <c r="K58" s="600"/>
      <c r="L58" s="600"/>
      <c r="M58" s="600"/>
      <c r="N58" s="600"/>
      <c r="O58" s="600"/>
      <c r="P58" s="600"/>
      <c r="Q58" s="600"/>
      <c r="R58" s="600"/>
      <c r="S58" s="600"/>
    </row>
    <row r="59" spans="1:23" s="26" customFormat="1" ht="12.75" customHeight="1" x14ac:dyDescent="0.2">
      <c r="A59" s="865" t="s">
        <v>92</v>
      </c>
      <c r="B59" s="887" t="s">
        <v>99</v>
      </c>
      <c r="C59" s="1003" t="str">
        <f>C3</f>
        <v>STATION TO STATION</v>
      </c>
      <c r="D59" s="1004"/>
      <c r="E59" s="1004"/>
      <c r="F59" s="997" t="s">
        <v>9</v>
      </c>
      <c r="G59" s="890" t="s">
        <v>114</v>
      </c>
      <c r="H59" s="991" t="s">
        <v>111</v>
      </c>
      <c r="I59" s="690" t="str">
        <f t="shared" ref="I59:M59" si="3">IF(I$3="","",I$3)</f>
        <v>Schedule A</v>
      </c>
      <c r="J59" s="719" t="str">
        <f t="shared" si="3"/>
        <v/>
      </c>
      <c r="K59" s="720" t="str">
        <f t="shared" si="3"/>
        <v/>
      </c>
      <c r="L59" s="690" t="str">
        <f t="shared" si="3"/>
        <v>Schedule A</v>
      </c>
      <c r="M59" s="719" t="str">
        <f t="shared" si="3"/>
        <v/>
      </c>
      <c r="N59" s="425" t="str">
        <f>IF(N$3="","",N$3)</f>
        <v>Schedule A</v>
      </c>
      <c r="O59" s="425" t="str">
        <f t="shared" ref="O59:R59" si="4">IF(O$3="","",O$3)</f>
        <v>Schedule A</v>
      </c>
      <c r="P59" s="425" t="str">
        <f t="shared" si="4"/>
        <v>Schedule A</v>
      </c>
      <c r="Q59" s="425" t="str">
        <f t="shared" si="4"/>
        <v>Schedule A</v>
      </c>
      <c r="R59" s="484" t="str">
        <f t="shared" si="4"/>
        <v/>
      </c>
      <c r="S59" s="683" t="s">
        <v>5</v>
      </c>
      <c r="V59" s="41"/>
      <c r="W59" s="41"/>
    </row>
    <row r="60" spans="1:23" s="26" customFormat="1" x14ac:dyDescent="0.2">
      <c r="A60" s="866"/>
      <c r="B60" s="888"/>
      <c r="C60" s="841"/>
      <c r="D60" s="1005"/>
      <c r="E60" s="1005"/>
      <c r="F60" s="998"/>
      <c r="G60" s="847"/>
      <c r="H60" s="992"/>
      <c r="I60" s="986" t="str">
        <f t="shared" ref="I60:M60" si="5">IF(I$4="","",I$4)</f>
        <v>Pay Item</v>
      </c>
      <c r="J60" s="987" t="str">
        <f t="shared" si="5"/>
        <v/>
      </c>
      <c r="K60" s="988" t="str">
        <f t="shared" si="5"/>
        <v/>
      </c>
      <c r="L60" s="986" t="str">
        <f t="shared" si="5"/>
        <v>Pay Item</v>
      </c>
      <c r="M60" s="987" t="str">
        <f t="shared" si="5"/>
        <v/>
      </c>
      <c r="N60" s="426" t="str">
        <f>IF(N$4="","",N$4)</f>
        <v>Pay Item</v>
      </c>
      <c r="O60" s="426" t="str">
        <f t="shared" ref="O60:R60" si="6">IF(O$4="","",O$4)</f>
        <v>Pay Item</v>
      </c>
      <c r="P60" s="426" t="str">
        <f t="shared" si="6"/>
        <v>Pay Item</v>
      </c>
      <c r="Q60" s="426" t="str">
        <f t="shared" si="6"/>
        <v>Pay Item</v>
      </c>
      <c r="R60" s="426" t="str">
        <f t="shared" si="6"/>
        <v/>
      </c>
      <c r="S60" s="620"/>
      <c r="V60" s="41"/>
      <c r="W60" s="41"/>
    </row>
    <row r="61" spans="1:23" s="26" customFormat="1" x14ac:dyDescent="0.2">
      <c r="A61" s="866"/>
      <c r="B61" s="888"/>
      <c r="C61" s="841"/>
      <c r="D61" s="1005"/>
      <c r="E61" s="1005"/>
      <c r="F61" s="998"/>
      <c r="G61" s="847"/>
      <c r="H61" s="992"/>
      <c r="I61" s="986">
        <f t="shared" ref="I61:M61" si="7">IF(I$5="","",I$5)</f>
        <v>634010100</v>
      </c>
      <c r="J61" s="987" t="str">
        <f t="shared" si="7"/>
        <v/>
      </c>
      <c r="K61" s="988" t="str">
        <f t="shared" si="7"/>
        <v/>
      </c>
      <c r="L61" s="986">
        <f t="shared" si="7"/>
        <v>634010200</v>
      </c>
      <c r="M61" s="987" t="str">
        <f t="shared" si="7"/>
        <v/>
      </c>
      <c r="N61" s="426">
        <f>IF(N$5="","",N$5)</f>
        <v>634050100</v>
      </c>
      <c r="O61" s="426">
        <f t="shared" ref="O61:R61" si="8">IF(O$5="","",O$5)</f>
        <v>634050650</v>
      </c>
      <c r="P61" s="426">
        <f t="shared" si="8"/>
        <v>634050850</v>
      </c>
      <c r="Q61" s="426">
        <f t="shared" si="8"/>
        <v>634060000</v>
      </c>
      <c r="R61" s="426" t="str">
        <f t="shared" si="8"/>
        <v/>
      </c>
      <c r="S61" s="620"/>
      <c r="V61" s="41"/>
    </row>
    <row r="62" spans="1:23" s="26" customFormat="1" ht="60" customHeight="1" x14ac:dyDescent="0.2">
      <c r="A62" s="866"/>
      <c r="B62" s="888"/>
      <c r="C62" s="841"/>
      <c r="D62" s="1005"/>
      <c r="E62" s="1005"/>
      <c r="F62" s="998"/>
      <c r="G62" s="847"/>
      <c r="H62" s="992"/>
      <c r="I62" s="841" t="str">
        <f>IF(I61&gt;0,(VLOOKUP(LEFT(I61,5)&amp;"-"&amp;RIGHT(I61,4),'[2]FP14 Pay Items'!$A$2:$E$6000,4,FALSE)),"")</f>
        <v>PAVEMENT MARKINGS, TYPE A, SOLID</v>
      </c>
      <c r="J62" s="989"/>
      <c r="K62" s="860"/>
      <c r="L62" s="841" t="str">
        <f>IF(L61&gt;0,(VLOOKUP(LEFT(L61,5)&amp;"-"&amp;RIGHT(L61,4),'[2]FP14 Pay Items'!$A$2:$E$6000,4,FALSE)),"")</f>
        <v>PAVEMENT MARKINGS, TYPE A, BROKEN</v>
      </c>
      <c r="M62" s="989"/>
      <c r="N62" s="590" t="str">
        <f>IFERROR(IF(N61&gt;0,(VLOOKUP(LEFT(N61,5)&amp;"-"&amp;RIGHT(N61,4),'[2]FP14 Pay Items'!$A$2:$E$6000,4,FALSE)),""),"")</f>
        <v>PAVEMENT MARKINGS, TYPE A, TURN ARROW</v>
      </c>
      <c r="O62" s="590" t="str">
        <f>IFERROR(IF(O61&gt;0,(VLOOKUP(LEFT(O61,5)&amp;"-"&amp;RIGHT(O61,4),'[2]FP14 Pay Items'!$A$2:$E$6000,4,FALSE)),""),"")</f>
        <v>PAVEMENT MARKINGS, TYPE B, "ONLY" WORD MESSAGE</v>
      </c>
      <c r="P62" s="590" t="str">
        <f>IFERROR(IF(P61&gt;0,(VLOOKUP(LEFT(P61,5)&amp;"-"&amp;RIGHT(P61,4),'[2]FP14 Pay Items'!$A$2:$E$6000,4,FALSE)),""),"")</f>
        <v>PAVEMENT MARKINGS, TYPE B, ACCESSIBILITY SYMBOL</v>
      </c>
      <c r="Q62" s="590" t="str">
        <f>IFERROR(IF(Q61&gt;0,(VLOOKUP(LEFT(Q61,5)&amp;"-"&amp;RIGHT(Q61,4),'[2]FP14 Pay Items'!$A$2:$E$6000,4,FALSE)),""),"")</f>
        <v>RAISED PAVEMENT MARKER</v>
      </c>
      <c r="R62" s="325" t="str">
        <f>IFERROR(IF(R61&gt;0,(VLOOKUP(LEFT(R61,5)&amp;"-"&amp;RIGHT(R61,4),'[2]FP14 Pay Items'!$A$2:$E$6000,4,FALSE)),""),"")</f>
        <v/>
      </c>
      <c r="S62" s="620"/>
    </row>
    <row r="63" spans="1:23" s="26" customFormat="1" x14ac:dyDescent="0.2">
      <c r="A63" s="866"/>
      <c r="B63" s="888"/>
      <c r="C63" s="841"/>
      <c r="D63" s="1005"/>
      <c r="E63" s="1005"/>
      <c r="F63" s="998"/>
      <c r="G63" s="847"/>
      <c r="H63" s="992"/>
      <c r="I63" s="979" t="str">
        <f>IF(I61&gt;0,(VLOOKUP(LEFT(I61,5)&amp;"-"&amp;RIGHT(I61,4),'[2]FP14 Pay Items'!$A$2:$E$4705,5,TRUE)),"")</f>
        <v>LNFT</v>
      </c>
      <c r="J63" s="980"/>
      <c r="K63" s="990"/>
      <c r="L63" s="979" t="str">
        <f>IF(L61&gt;0,(VLOOKUP(LEFT(L61,5)&amp;"-"&amp;RIGHT(L61,4),'[2]FP14 Pay Items'!$A$2:$E$4705,5,TRUE)),"")</f>
        <v>LNFT</v>
      </c>
      <c r="M63" s="980"/>
      <c r="N63" s="476" t="str">
        <f>IFERROR(IF(N61&gt;0,(VLOOKUP(LEFT(N61,5)&amp;"-"&amp;RIGHT(N61,4),'[2]FP14 Pay Items'!$A$2:$E$4705,5,TRUE)),""),"")</f>
        <v>EACH</v>
      </c>
      <c r="O63" s="476" t="str">
        <f>IFERROR(IF(O61&gt;0,(VLOOKUP(LEFT(O61,5)&amp;"-"&amp;RIGHT(O61,4),'[2]FP14 Pay Items'!$A$2:$E$4705,5,TRUE)),""),"")</f>
        <v>EACH</v>
      </c>
      <c r="P63" s="476" t="str">
        <f>IFERROR(IF(P61&gt;0,(VLOOKUP(LEFT(P61,5)&amp;"-"&amp;RIGHT(P61,4),'[2]FP14 Pay Items'!$A$2:$E$4705,5,TRUE)),""),"")</f>
        <v>EACH</v>
      </c>
      <c r="Q63" s="476" t="str">
        <f>IFERROR(IF(Q61&gt;0,(VLOOKUP(LEFT(Q61,5)&amp;"-"&amp;RIGHT(Q61,4),'[2]FP14 Pay Items'!$A$2:$E$4705,5,TRUE)),""),"")</f>
        <v>EACH</v>
      </c>
      <c r="R63" s="476" t="str">
        <f>IFERROR(IF(R61&gt;0,(VLOOKUP(LEFT(R61,5)&amp;"-"&amp;RIGHT(R61,4),'[2]FP14 Pay Items'!$A$2:$E$4705,5,TRUE)),""),"")</f>
        <v/>
      </c>
      <c r="S63" s="620"/>
    </row>
    <row r="64" spans="1:23" s="26" customFormat="1" ht="13.5" customHeight="1" thickBot="1" x14ac:dyDescent="0.25">
      <c r="A64" s="867"/>
      <c r="B64" s="889"/>
      <c r="C64" s="1006"/>
      <c r="D64" s="1007"/>
      <c r="E64" s="1007"/>
      <c r="F64" s="999"/>
      <c r="G64" s="192" t="s">
        <v>98</v>
      </c>
      <c r="H64" s="992"/>
      <c r="I64" s="596" t="str">
        <f>IF(I8&lt;&gt;"",I8,"")</f>
        <v>White</v>
      </c>
      <c r="J64" s="596" t="str">
        <f t="shared" ref="J64:R64" si="9">IF(J8&lt;&gt;"",J8,"")</f>
        <v>Yellow</v>
      </c>
      <c r="K64" s="596" t="str">
        <f t="shared" si="9"/>
        <v>Blue</v>
      </c>
      <c r="L64" s="596" t="str">
        <f t="shared" si="9"/>
        <v>White</v>
      </c>
      <c r="M64" s="596" t="str">
        <f t="shared" si="9"/>
        <v>Yellow</v>
      </c>
      <c r="N64" s="597" t="str">
        <f t="shared" si="9"/>
        <v>White</v>
      </c>
      <c r="O64" s="597" t="str">
        <f t="shared" si="9"/>
        <v>White</v>
      </c>
      <c r="P64" s="597" t="str">
        <f t="shared" si="9"/>
        <v>Blue</v>
      </c>
      <c r="Q64" s="597" t="str">
        <f t="shared" si="9"/>
        <v/>
      </c>
      <c r="R64" s="597" t="str">
        <f t="shared" si="9"/>
        <v/>
      </c>
      <c r="S64" s="620"/>
    </row>
    <row r="65" spans="1:26" s="26" customFormat="1" ht="12.6" customHeight="1" thickTop="1" x14ac:dyDescent="0.2">
      <c r="A65" s="480"/>
      <c r="B65" s="213" t="str">
        <f t="shared" ref="B65:B100" si="10">IFERROR(VLOOKUP($A65,Project_Info,2,FALSE),"")</f>
        <v/>
      </c>
      <c r="C65" s="194"/>
      <c r="D65" s="199" t="str">
        <f>IF(E65&gt;0,"to","")</f>
        <v/>
      </c>
      <c r="E65" s="194"/>
      <c r="F65" s="195"/>
      <c r="G65" s="193"/>
      <c r="H65" s="193"/>
      <c r="I65" s="207">
        <f>IF($C$3="MILE TO MILE",($E65-$C65)*5280*($G65/4)*(IF($H65="D",2,1)),($E65-$C65)*($G65/4)*(IF($H65="D",2,1)))</f>
        <v>0</v>
      </c>
      <c r="J65" s="196"/>
      <c r="K65" s="196"/>
      <c r="L65" s="196"/>
      <c r="M65" s="196"/>
      <c r="N65" s="196"/>
      <c r="O65" s="196"/>
      <c r="P65" s="196"/>
      <c r="Q65" s="196"/>
      <c r="R65" s="196"/>
      <c r="S65" s="197"/>
    </row>
    <row r="66" spans="1:26" s="26" customFormat="1" ht="12.6" customHeight="1" x14ac:dyDescent="0.2">
      <c r="A66" s="481"/>
      <c r="B66" s="222" t="str">
        <f t="shared" si="10"/>
        <v/>
      </c>
      <c r="C66" s="198"/>
      <c r="D66" s="199" t="str">
        <f>IF(E66&gt;0,"to","")</f>
        <v/>
      </c>
      <c r="E66" s="198"/>
      <c r="F66" s="200"/>
      <c r="G66" s="254"/>
      <c r="H66" s="208"/>
      <c r="I66" s="61"/>
      <c r="J66" s="61"/>
      <c r="K66" s="61"/>
      <c r="L66" s="61"/>
      <c r="M66" s="61"/>
      <c r="N66" s="61"/>
      <c r="O66" s="61"/>
      <c r="P66" s="61"/>
      <c r="Q66" s="61"/>
      <c r="R66" s="61"/>
      <c r="S66" s="201"/>
      <c r="V66" s="137"/>
      <c r="Y66" s="41"/>
      <c r="Z66" s="41"/>
    </row>
    <row r="67" spans="1:26" s="26" customFormat="1" ht="12.6" customHeight="1" x14ac:dyDescent="0.2">
      <c r="A67" s="481"/>
      <c r="B67" s="222" t="str">
        <f t="shared" si="10"/>
        <v/>
      </c>
      <c r="C67" s="198"/>
      <c r="D67" s="199" t="str">
        <f t="shared" ref="D67:D100" si="11">IF(E67&gt;0,"to","")</f>
        <v/>
      </c>
      <c r="E67" s="198"/>
      <c r="F67" s="200"/>
      <c r="G67" s="254"/>
      <c r="H67" s="208"/>
      <c r="I67" s="61"/>
      <c r="J67" s="61"/>
      <c r="K67" s="61"/>
      <c r="L67" s="61"/>
      <c r="M67" s="61"/>
      <c r="N67" s="61"/>
      <c r="O67" s="61"/>
      <c r="P67" s="61"/>
      <c r="Q67" s="61"/>
      <c r="R67" s="61"/>
      <c r="S67" s="201"/>
      <c r="V67" s="137"/>
      <c r="Y67" s="41"/>
      <c r="Z67" s="41"/>
    </row>
    <row r="68" spans="1:26" s="26" customFormat="1" ht="12.6" customHeight="1" x14ac:dyDescent="0.2">
      <c r="A68" s="482"/>
      <c r="B68" s="253" t="str">
        <f t="shared" si="10"/>
        <v/>
      </c>
      <c r="C68" s="198"/>
      <c r="D68" s="199" t="str">
        <f t="shared" si="11"/>
        <v/>
      </c>
      <c r="E68" s="198"/>
      <c r="F68" s="200"/>
      <c r="G68" s="60"/>
      <c r="H68" s="202"/>
      <c r="I68" s="61"/>
      <c r="J68" s="61"/>
      <c r="K68" s="61"/>
      <c r="L68" s="61"/>
      <c r="M68" s="61"/>
      <c r="N68" s="61"/>
      <c r="O68" s="61"/>
      <c r="P68" s="61"/>
      <c r="Q68" s="61"/>
      <c r="R68" s="61"/>
      <c r="S68" s="201"/>
      <c r="V68" s="137"/>
      <c r="Y68" s="41"/>
    </row>
    <row r="69" spans="1:26" s="26" customFormat="1" ht="12.6" customHeight="1" x14ac:dyDescent="0.2">
      <c r="A69" s="481"/>
      <c r="B69" s="222" t="str">
        <f t="shared" si="10"/>
        <v/>
      </c>
      <c r="C69" s="198"/>
      <c r="D69" s="199" t="str">
        <f t="shared" si="11"/>
        <v/>
      </c>
      <c r="E69" s="198"/>
      <c r="F69" s="200"/>
      <c r="G69" s="254"/>
      <c r="H69" s="208"/>
      <c r="I69" s="61"/>
      <c r="J69" s="61"/>
      <c r="K69" s="61"/>
      <c r="L69" s="61"/>
      <c r="M69" s="61"/>
      <c r="N69" s="61"/>
      <c r="O69" s="61"/>
      <c r="P69" s="61"/>
      <c r="Q69" s="61"/>
      <c r="R69" s="61"/>
      <c r="S69" s="201"/>
      <c r="V69" s="137"/>
    </row>
    <row r="70" spans="1:26" s="26" customFormat="1" ht="12.6" customHeight="1" x14ac:dyDescent="0.2">
      <c r="A70" s="481"/>
      <c r="B70" s="222" t="str">
        <f t="shared" si="10"/>
        <v/>
      </c>
      <c r="C70" s="198"/>
      <c r="D70" s="199" t="str">
        <f t="shared" si="11"/>
        <v/>
      </c>
      <c r="E70" s="198"/>
      <c r="F70" s="200"/>
      <c r="G70" s="254"/>
      <c r="H70" s="208"/>
      <c r="I70" s="61"/>
      <c r="J70" s="61"/>
      <c r="K70" s="61"/>
      <c r="L70" s="61"/>
      <c r="M70" s="61"/>
      <c r="N70" s="61"/>
      <c r="O70" s="61"/>
      <c r="P70" s="61"/>
      <c r="Q70" s="61"/>
      <c r="R70" s="61"/>
      <c r="S70" s="201"/>
      <c r="V70" s="137"/>
    </row>
    <row r="71" spans="1:26" s="26" customFormat="1" ht="12.6" customHeight="1" x14ac:dyDescent="0.2">
      <c r="A71" s="482"/>
      <c r="B71" s="253" t="str">
        <f t="shared" si="10"/>
        <v/>
      </c>
      <c r="C71" s="198"/>
      <c r="D71" s="199" t="str">
        <f t="shared" si="11"/>
        <v/>
      </c>
      <c r="E71" s="198"/>
      <c r="F71" s="200"/>
      <c r="G71" s="254"/>
      <c r="H71" s="202"/>
      <c r="I71" s="61"/>
      <c r="J71" s="61"/>
      <c r="K71" s="61"/>
      <c r="L71" s="61"/>
      <c r="M71" s="61"/>
      <c r="N71" s="61"/>
      <c r="O71" s="61"/>
      <c r="P71" s="61"/>
      <c r="Q71" s="61"/>
      <c r="R71" s="61"/>
      <c r="S71" s="201"/>
      <c r="V71" s="137"/>
    </row>
    <row r="72" spans="1:26" s="26" customFormat="1" ht="12.6" customHeight="1" x14ac:dyDescent="0.2">
      <c r="A72" s="481"/>
      <c r="B72" s="222" t="str">
        <f t="shared" si="10"/>
        <v/>
      </c>
      <c r="C72" s="198"/>
      <c r="D72" s="199" t="str">
        <f t="shared" si="11"/>
        <v/>
      </c>
      <c r="E72" s="198"/>
      <c r="F72" s="200"/>
      <c r="G72" s="60"/>
      <c r="H72" s="208"/>
      <c r="I72" s="61"/>
      <c r="J72" s="61"/>
      <c r="K72" s="61"/>
      <c r="L72" s="61"/>
      <c r="M72" s="61"/>
      <c r="N72" s="61"/>
      <c r="O72" s="61"/>
      <c r="P72" s="61"/>
      <c r="Q72" s="61"/>
      <c r="R72" s="61"/>
      <c r="S72" s="201"/>
      <c r="V72" s="137"/>
    </row>
    <row r="73" spans="1:26" s="26" customFormat="1" ht="12.6" customHeight="1" x14ac:dyDescent="0.2">
      <c r="A73" s="482"/>
      <c r="B73" s="253" t="str">
        <f t="shared" si="10"/>
        <v/>
      </c>
      <c r="C73" s="198"/>
      <c r="D73" s="199" t="str">
        <f t="shared" si="11"/>
        <v/>
      </c>
      <c r="E73" s="198"/>
      <c r="F73" s="200"/>
      <c r="G73" s="254"/>
      <c r="H73" s="208"/>
      <c r="I73" s="61"/>
      <c r="J73" s="61"/>
      <c r="K73" s="61"/>
      <c r="L73" s="61"/>
      <c r="M73" s="61"/>
      <c r="N73" s="61"/>
      <c r="O73" s="61"/>
      <c r="P73" s="61"/>
      <c r="Q73" s="61"/>
      <c r="R73" s="61"/>
      <c r="S73" s="201"/>
    </row>
    <row r="74" spans="1:26" s="26" customFormat="1" ht="12.6" customHeight="1" x14ac:dyDescent="0.2">
      <c r="A74" s="481"/>
      <c r="B74" s="222" t="str">
        <f t="shared" si="10"/>
        <v/>
      </c>
      <c r="C74" s="198"/>
      <c r="D74" s="199" t="str">
        <f t="shared" si="11"/>
        <v/>
      </c>
      <c r="E74" s="198"/>
      <c r="F74" s="200"/>
      <c r="G74" s="254"/>
      <c r="H74" s="202"/>
      <c r="I74" s="61"/>
      <c r="J74" s="61"/>
      <c r="K74" s="61"/>
      <c r="L74" s="61"/>
      <c r="M74" s="61"/>
      <c r="N74" s="61"/>
      <c r="O74" s="61"/>
      <c r="P74" s="61"/>
      <c r="Q74" s="61"/>
      <c r="R74" s="61"/>
      <c r="S74" s="201"/>
    </row>
    <row r="75" spans="1:26" s="26" customFormat="1" ht="12.6" customHeight="1" x14ac:dyDescent="0.2">
      <c r="A75" s="482"/>
      <c r="B75" s="253" t="str">
        <f t="shared" si="10"/>
        <v/>
      </c>
      <c r="C75" s="198"/>
      <c r="D75" s="199" t="str">
        <f t="shared" si="11"/>
        <v/>
      </c>
      <c r="E75" s="198"/>
      <c r="F75" s="200"/>
      <c r="G75" s="60"/>
      <c r="H75" s="208"/>
      <c r="I75" s="61"/>
      <c r="J75" s="61"/>
      <c r="K75" s="61"/>
      <c r="L75" s="61"/>
      <c r="M75" s="61"/>
      <c r="N75" s="61"/>
      <c r="O75" s="61"/>
      <c r="P75" s="61"/>
      <c r="Q75" s="61"/>
      <c r="R75" s="61"/>
      <c r="S75" s="201"/>
    </row>
    <row r="76" spans="1:26" s="26" customFormat="1" ht="12.6" customHeight="1" x14ac:dyDescent="0.2">
      <c r="A76" s="481"/>
      <c r="B76" s="222" t="str">
        <f t="shared" si="10"/>
        <v/>
      </c>
      <c r="C76" s="198"/>
      <c r="D76" s="199" t="str">
        <f t="shared" si="11"/>
        <v/>
      </c>
      <c r="E76" s="198"/>
      <c r="F76" s="200"/>
      <c r="G76" s="254"/>
      <c r="H76" s="208"/>
      <c r="I76" s="61"/>
      <c r="J76" s="61"/>
      <c r="K76" s="61"/>
      <c r="L76" s="61"/>
      <c r="M76" s="61"/>
      <c r="N76" s="61"/>
      <c r="O76" s="61"/>
      <c r="P76" s="61"/>
      <c r="Q76" s="61"/>
      <c r="R76" s="61"/>
      <c r="S76" s="201"/>
    </row>
    <row r="77" spans="1:26" s="26" customFormat="1" ht="12.6" customHeight="1" x14ac:dyDescent="0.2">
      <c r="A77" s="482"/>
      <c r="B77" s="253" t="str">
        <f t="shared" si="10"/>
        <v/>
      </c>
      <c r="C77" s="198"/>
      <c r="D77" s="199" t="str">
        <f t="shared" si="11"/>
        <v/>
      </c>
      <c r="E77" s="198"/>
      <c r="F77" s="200"/>
      <c r="G77" s="254"/>
      <c r="H77" s="202"/>
      <c r="I77" s="61"/>
      <c r="J77" s="61"/>
      <c r="K77" s="61"/>
      <c r="L77" s="61"/>
      <c r="M77" s="61"/>
      <c r="N77" s="61"/>
      <c r="O77" s="61"/>
      <c r="P77" s="61"/>
      <c r="Q77" s="61"/>
      <c r="R77" s="61"/>
      <c r="S77" s="201"/>
    </row>
    <row r="78" spans="1:26" s="26" customFormat="1" ht="12.6" customHeight="1" x14ac:dyDescent="0.2">
      <c r="A78" s="481"/>
      <c r="B78" s="222" t="str">
        <f t="shared" si="10"/>
        <v/>
      </c>
      <c r="C78" s="198"/>
      <c r="D78" s="199" t="str">
        <f t="shared" si="11"/>
        <v/>
      </c>
      <c r="E78" s="198"/>
      <c r="F78" s="200"/>
      <c r="G78" s="60"/>
      <c r="H78" s="208"/>
      <c r="I78" s="61"/>
      <c r="J78" s="61"/>
      <c r="K78" s="61"/>
      <c r="L78" s="61"/>
      <c r="M78" s="61"/>
      <c r="N78" s="61"/>
      <c r="O78" s="61"/>
      <c r="P78" s="61"/>
      <c r="Q78" s="61"/>
      <c r="R78" s="61"/>
      <c r="S78" s="201"/>
    </row>
    <row r="79" spans="1:26" s="26" customFormat="1" ht="12.6" customHeight="1" x14ac:dyDescent="0.2">
      <c r="A79" s="482"/>
      <c r="B79" s="253" t="str">
        <f t="shared" si="10"/>
        <v/>
      </c>
      <c r="C79" s="198"/>
      <c r="D79" s="199" t="str">
        <f t="shared" si="11"/>
        <v/>
      </c>
      <c r="E79" s="198"/>
      <c r="F79" s="200"/>
      <c r="G79" s="254"/>
      <c r="H79" s="208"/>
      <c r="I79" s="61"/>
      <c r="J79" s="61"/>
      <c r="K79" s="61"/>
      <c r="L79" s="61"/>
      <c r="M79" s="61"/>
      <c r="N79" s="61"/>
      <c r="O79" s="61"/>
      <c r="P79" s="61"/>
      <c r="Q79" s="61"/>
      <c r="R79" s="61"/>
      <c r="S79" s="201"/>
    </row>
    <row r="80" spans="1:26" s="26" customFormat="1" ht="12.6" customHeight="1" x14ac:dyDescent="0.2">
      <c r="A80" s="481"/>
      <c r="B80" s="222" t="str">
        <f t="shared" si="10"/>
        <v/>
      </c>
      <c r="C80" s="198"/>
      <c r="D80" s="199" t="str">
        <f t="shared" si="11"/>
        <v/>
      </c>
      <c r="E80" s="198"/>
      <c r="F80" s="200"/>
      <c r="G80" s="254"/>
      <c r="H80" s="202"/>
      <c r="I80" s="61"/>
      <c r="J80" s="61"/>
      <c r="K80" s="61"/>
      <c r="L80" s="61"/>
      <c r="M80" s="61"/>
      <c r="N80" s="61"/>
      <c r="O80" s="61"/>
      <c r="P80" s="61"/>
      <c r="Q80" s="61"/>
      <c r="R80" s="61"/>
      <c r="S80" s="201"/>
    </row>
    <row r="81" spans="1:19" s="26" customFormat="1" ht="12.6" customHeight="1" x14ac:dyDescent="0.2">
      <c r="A81" s="482"/>
      <c r="B81" s="253" t="str">
        <f t="shared" si="10"/>
        <v/>
      </c>
      <c r="C81" s="198"/>
      <c r="D81" s="199" t="str">
        <f t="shared" si="11"/>
        <v/>
      </c>
      <c r="E81" s="198"/>
      <c r="F81" s="200"/>
      <c r="G81" s="60"/>
      <c r="H81" s="208"/>
      <c r="I81" s="61"/>
      <c r="J81" s="61"/>
      <c r="K81" s="61"/>
      <c r="L81" s="61"/>
      <c r="M81" s="61"/>
      <c r="N81" s="61"/>
      <c r="O81" s="61"/>
      <c r="P81" s="61"/>
      <c r="Q81" s="61"/>
      <c r="R81" s="61"/>
      <c r="S81" s="201"/>
    </row>
    <row r="82" spans="1:19" s="26" customFormat="1" ht="12.6" customHeight="1" x14ac:dyDescent="0.2">
      <c r="A82" s="481"/>
      <c r="B82" s="222" t="str">
        <f t="shared" si="10"/>
        <v/>
      </c>
      <c r="C82" s="198"/>
      <c r="D82" s="199" t="str">
        <f t="shared" si="11"/>
        <v/>
      </c>
      <c r="E82" s="198"/>
      <c r="F82" s="200"/>
      <c r="G82" s="254"/>
      <c r="H82" s="208"/>
      <c r="I82" s="61"/>
      <c r="J82" s="61"/>
      <c r="K82" s="61"/>
      <c r="L82" s="61"/>
      <c r="M82" s="61"/>
      <c r="N82" s="61"/>
      <c r="O82" s="61"/>
      <c r="P82" s="61"/>
      <c r="Q82" s="61"/>
      <c r="R82" s="61"/>
      <c r="S82" s="201"/>
    </row>
    <row r="83" spans="1:19" s="26" customFormat="1" ht="12.6" customHeight="1" x14ac:dyDescent="0.2">
      <c r="A83" s="482"/>
      <c r="B83" s="253" t="str">
        <f t="shared" si="10"/>
        <v/>
      </c>
      <c r="C83" s="198"/>
      <c r="D83" s="199" t="str">
        <f t="shared" si="11"/>
        <v/>
      </c>
      <c r="E83" s="198"/>
      <c r="F83" s="200"/>
      <c r="G83" s="254"/>
      <c r="H83" s="202"/>
      <c r="I83" s="61"/>
      <c r="J83" s="61"/>
      <c r="K83" s="61"/>
      <c r="L83" s="61"/>
      <c r="M83" s="61"/>
      <c r="N83" s="61"/>
      <c r="O83" s="61"/>
      <c r="P83" s="61"/>
      <c r="Q83" s="61"/>
      <c r="R83" s="61"/>
      <c r="S83" s="201"/>
    </row>
    <row r="84" spans="1:19" s="26" customFormat="1" ht="12.6" customHeight="1" x14ac:dyDescent="0.2">
      <c r="A84" s="481"/>
      <c r="B84" s="222" t="str">
        <f t="shared" si="10"/>
        <v/>
      </c>
      <c r="C84" s="198"/>
      <c r="D84" s="199" t="str">
        <f t="shared" si="11"/>
        <v/>
      </c>
      <c r="E84" s="198"/>
      <c r="F84" s="200"/>
      <c r="G84" s="60"/>
      <c r="H84" s="208"/>
      <c r="I84" s="61"/>
      <c r="J84" s="61"/>
      <c r="K84" s="61"/>
      <c r="L84" s="61"/>
      <c r="M84" s="61"/>
      <c r="N84" s="61"/>
      <c r="O84" s="61"/>
      <c r="P84" s="61"/>
      <c r="Q84" s="61"/>
      <c r="R84" s="61"/>
      <c r="S84" s="201"/>
    </row>
    <row r="85" spans="1:19" s="26" customFormat="1" ht="12.6" customHeight="1" x14ac:dyDescent="0.2">
      <c r="A85" s="482"/>
      <c r="B85" s="253" t="str">
        <f t="shared" si="10"/>
        <v/>
      </c>
      <c r="C85" s="198"/>
      <c r="D85" s="199" t="str">
        <f t="shared" si="11"/>
        <v/>
      </c>
      <c r="E85" s="198"/>
      <c r="F85" s="200"/>
      <c r="G85" s="254"/>
      <c r="H85" s="208"/>
      <c r="I85" s="61"/>
      <c r="J85" s="61"/>
      <c r="K85" s="61"/>
      <c r="L85" s="61"/>
      <c r="M85" s="61"/>
      <c r="N85" s="61"/>
      <c r="O85" s="61"/>
      <c r="P85" s="61"/>
      <c r="Q85" s="61"/>
      <c r="R85" s="61"/>
      <c r="S85" s="201"/>
    </row>
    <row r="86" spans="1:19" s="26" customFormat="1" ht="12.6" customHeight="1" x14ac:dyDescent="0.2">
      <c r="A86" s="481"/>
      <c r="B86" s="222" t="str">
        <f t="shared" si="10"/>
        <v/>
      </c>
      <c r="C86" s="198"/>
      <c r="D86" s="199" t="str">
        <f t="shared" si="11"/>
        <v/>
      </c>
      <c r="E86" s="198"/>
      <c r="F86" s="200"/>
      <c r="G86" s="254"/>
      <c r="H86" s="202"/>
      <c r="I86" s="61"/>
      <c r="J86" s="61"/>
      <c r="K86" s="61"/>
      <c r="L86" s="61"/>
      <c r="M86" s="61"/>
      <c r="N86" s="61"/>
      <c r="O86" s="61"/>
      <c r="P86" s="61"/>
      <c r="Q86" s="61"/>
      <c r="R86" s="61"/>
      <c r="S86" s="201"/>
    </row>
    <row r="87" spans="1:19" s="26" customFormat="1" ht="12.6" customHeight="1" x14ac:dyDescent="0.2">
      <c r="A87" s="482"/>
      <c r="B87" s="253" t="str">
        <f t="shared" si="10"/>
        <v/>
      </c>
      <c r="C87" s="198"/>
      <c r="D87" s="199" t="str">
        <f t="shared" si="11"/>
        <v/>
      </c>
      <c r="E87" s="198"/>
      <c r="F87" s="200"/>
      <c r="G87" s="60"/>
      <c r="H87" s="208"/>
      <c r="I87" s="61"/>
      <c r="J87" s="61"/>
      <c r="K87" s="61"/>
      <c r="L87" s="61"/>
      <c r="M87" s="61"/>
      <c r="N87" s="61"/>
      <c r="O87" s="61"/>
      <c r="P87" s="61"/>
      <c r="Q87" s="61"/>
      <c r="R87" s="61"/>
      <c r="S87" s="201"/>
    </row>
    <row r="88" spans="1:19" s="26" customFormat="1" ht="12.6" customHeight="1" x14ac:dyDescent="0.2">
      <c r="A88" s="482"/>
      <c r="B88" s="253" t="str">
        <f t="shared" si="10"/>
        <v/>
      </c>
      <c r="C88" s="198"/>
      <c r="D88" s="199" t="str">
        <f t="shared" si="11"/>
        <v/>
      </c>
      <c r="E88" s="198"/>
      <c r="F88" s="200"/>
      <c r="G88" s="254"/>
      <c r="H88" s="202"/>
      <c r="I88" s="61"/>
      <c r="J88" s="61"/>
      <c r="K88" s="61"/>
      <c r="L88" s="61"/>
      <c r="M88" s="61"/>
      <c r="N88" s="61"/>
      <c r="O88" s="61"/>
      <c r="P88" s="61"/>
      <c r="Q88" s="61"/>
      <c r="R88" s="61"/>
      <c r="S88" s="201"/>
    </row>
    <row r="89" spans="1:19" s="26" customFormat="1" ht="12.6" customHeight="1" x14ac:dyDescent="0.2">
      <c r="A89" s="481"/>
      <c r="B89" s="222" t="str">
        <f t="shared" si="10"/>
        <v/>
      </c>
      <c r="C89" s="198"/>
      <c r="D89" s="199" t="str">
        <f t="shared" si="11"/>
        <v/>
      </c>
      <c r="E89" s="198"/>
      <c r="F89" s="200"/>
      <c r="G89" s="60"/>
      <c r="H89" s="208"/>
      <c r="I89" s="61"/>
      <c r="J89" s="61"/>
      <c r="K89" s="61"/>
      <c r="L89" s="61"/>
      <c r="M89" s="61"/>
      <c r="N89" s="61"/>
      <c r="O89" s="61"/>
      <c r="P89" s="61"/>
      <c r="Q89" s="61"/>
      <c r="R89" s="61"/>
      <c r="S89" s="201"/>
    </row>
    <row r="90" spans="1:19" s="26" customFormat="1" ht="12.6" customHeight="1" x14ac:dyDescent="0.2">
      <c r="A90" s="482"/>
      <c r="B90" s="253" t="str">
        <f t="shared" si="10"/>
        <v/>
      </c>
      <c r="C90" s="198"/>
      <c r="D90" s="199" t="str">
        <f t="shared" si="11"/>
        <v/>
      </c>
      <c r="E90" s="198"/>
      <c r="F90" s="200"/>
      <c r="G90" s="254"/>
      <c r="H90" s="208"/>
      <c r="I90" s="61"/>
      <c r="J90" s="61"/>
      <c r="K90" s="61"/>
      <c r="L90" s="61"/>
      <c r="M90" s="61"/>
      <c r="N90" s="61"/>
      <c r="O90" s="61"/>
      <c r="P90" s="61"/>
      <c r="Q90" s="61"/>
      <c r="R90" s="61"/>
      <c r="S90" s="201"/>
    </row>
    <row r="91" spans="1:19" s="26" customFormat="1" ht="12.6" customHeight="1" x14ac:dyDescent="0.2">
      <c r="A91" s="481"/>
      <c r="B91" s="222" t="str">
        <f t="shared" si="10"/>
        <v/>
      </c>
      <c r="C91" s="198"/>
      <c r="D91" s="199" t="str">
        <f t="shared" si="11"/>
        <v/>
      </c>
      <c r="E91" s="198"/>
      <c r="F91" s="200"/>
      <c r="G91" s="254"/>
      <c r="H91" s="202"/>
      <c r="I91" s="61"/>
      <c r="J91" s="61"/>
      <c r="K91" s="61"/>
      <c r="L91" s="61"/>
      <c r="M91" s="61"/>
      <c r="N91" s="61"/>
      <c r="O91" s="61"/>
      <c r="P91" s="61"/>
      <c r="Q91" s="61"/>
      <c r="R91" s="61"/>
      <c r="S91" s="201"/>
    </row>
    <row r="92" spans="1:19" s="26" customFormat="1" ht="12.6" customHeight="1" x14ac:dyDescent="0.2">
      <c r="A92" s="482"/>
      <c r="B92" s="253" t="str">
        <f t="shared" si="10"/>
        <v/>
      </c>
      <c r="C92" s="198"/>
      <c r="D92" s="199" t="str">
        <f t="shared" si="11"/>
        <v/>
      </c>
      <c r="E92" s="198"/>
      <c r="F92" s="200"/>
      <c r="G92" s="60"/>
      <c r="H92" s="208"/>
      <c r="I92" s="61"/>
      <c r="J92" s="61"/>
      <c r="K92" s="61"/>
      <c r="L92" s="61"/>
      <c r="M92" s="61"/>
      <c r="N92" s="61"/>
      <c r="O92" s="61"/>
      <c r="P92" s="61"/>
      <c r="Q92" s="61"/>
      <c r="R92" s="61"/>
      <c r="S92" s="201"/>
    </row>
    <row r="93" spans="1:19" s="26" customFormat="1" ht="12.6" customHeight="1" x14ac:dyDescent="0.2">
      <c r="A93" s="481"/>
      <c r="B93" s="222" t="str">
        <f t="shared" si="10"/>
        <v/>
      </c>
      <c r="C93" s="198"/>
      <c r="D93" s="199" t="str">
        <f t="shared" si="11"/>
        <v/>
      </c>
      <c r="E93" s="198"/>
      <c r="F93" s="200"/>
      <c r="G93" s="254"/>
      <c r="H93" s="208"/>
      <c r="I93" s="61"/>
      <c r="J93" s="61"/>
      <c r="K93" s="61"/>
      <c r="L93" s="61"/>
      <c r="M93" s="61"/>
      <c r="N93" s="61"/>
      <c r="O93" s="61"/>
      <c r="P93" s="61"/>
      <c r="Q93" s="61"/>
      <c r="R93" s="61"/>
      <c r="S93" s="201"/>
    </row>
    <row r="94" spans="1:19" s="26" customFormat="1" ht="12.6" customHeight="1" x14ac:dyDescent="0.2">
      <c r="A94" s="482"/>
      <c r="B94" s="253" t="str">
        <f t="shared" si="10"/>
        <v/>
      </c>
      <c r="C94" s="198"/>
      <c r="D94" s="199" t="str">
        <f t="shared" si="11"/>
        <v/>
      </c>
      <c r="E94" s="198"/>
      <c r="F94" s="200"/>
      <c r="G94" s="254"/>
      <c r="H94" s="202"/>
      <c r="I94" s="61"/>
      <c r="J94" s="61"/>
      <c r="K94" s="61"/>
      <c r="L94" s="61"/>
      <c r="M94" s="61"/>
      <c r="N94" s="61"/>
      <c r="O94" s="61"/>
      <c r="P94" s="61"/>
      <c r="Q94" s="61"/>
      <c r="R94" s="61"/>
      <c r="S94" s="201"/>
    </row>
    <row r="95" spans="1:19" s="26" customFormat="1" ht="12.6" customHeight="1" x14ac:dyDescent="0.2">
      <c r="A95" s="481"/>
      <c r="B95" s="222" t="str">
        <f t="shared" si="10"/>
        <v/>
      </c>
      <c r="C95" s="198"/>
      <c r="D95" s="199" t="str">
        <f t="shared" si="11"/>
        <v/>
      </c>
      <c r="E95" s="198"/>
      <c r="F95" s="200"/>
      <c r="G95" s="60"/>
      <c r="H95" s="208"/>
      <c r="I95" s="61"/>
      <c r="J95" s="61"/>
      <c r="K95" s="61"/>
      <c r="L95" s="61"/>
      <c r="M95" s="61"/>
      <c r="N95" s="61"/>
      <c r="O95" s="61"/>
      <c r="P95" s="61"/>
      <c r="Q95" s="61"/>
      <c r="R95" s="61"/>
      <c r="S95" s="201"/>
    </row>
    <row r="96" spans="1:19" s="26" customFormat="1" ht="12.6" customHeight="1" x14ac:dyDescent="0.2">
      <c r="A96" s="482"/>
      <c r="B96" s="253" t="str">
        <f t="shared" si="10"/>
        <v/>
      </c>
      <c r="C96" s="198"/>
      <c r="D96" s="199" t="str">
        <f t="shared" si="11"/>
        <v/>
      </c>
      <c r="E96" s="198"/>
      <c r="F96" s="200"/>
      <c r="G96" s="254"/>
      <c r="H96" s="208"/>
      <c r="I96" s="61"/>
      <c r="J96" s="61"/>
      <c r="K96" s="61"/>
      <c r="L96" s="61"/>
      <c r="M96" s="61"/>
      <c r="N96" s="61"/>
      <c r="O96" s="61"/>
      <c r="P96" s="61"/>
      <c r="Q96" s="61"/>
      <c r="R96" s="61"/>
      <c r="S96" s="201"/>
    </row>
    <row r="97" spans="1:22" s="26" customFormat="1" ht="12.6" customHeight="1" x14ac:dyDescent="0.2">
      <c r="A97" s="481"/>
      <c r="B97" s="222" t="str">
        <f t="shared" si="10"/>
        <v/>
      </c>
      <c r="C97" s="198"/>
      <c r="D97" s="199" t="str">
        <f t="shared" si="11"/>
        <v/>
      </c>
      <c r="E97" s="198"/>
      <c r="F97" s="200"/>
      <c r="G97" s="254"/>
      <c r="H97" s="202"/>
      <c r="I97" s="61"/>
      <c r="J97" s="61"/>
      <c r="K97" s="61"/>
      <c r="L97" s="61"/>
      <c r="M97" s="61"/>
      <c r="N97" s="61"/>
      <c r="O97" s="61"/>
      <c r="P97" s="61"/>
      <c r="Q97" s="61"/>
      <c r="R97" s="61"/>
      <c r="S97" s="201"/>
    </row>
    <row r="98" spans="1:22" s="26" customFormat="1" ht="12.6" customHeight="1" x14ac:dyDescent="0.2">
      <c r="A98" s="481"/>
      <c r="B98" s="222" t="str">
        <f t="shared" si="10"/>
        <v/>
      </c>
      <c r="C98" s="198"/>
      <c r="D98" s="199" t="str">
        <f t="shared" si="11"/>
        <v/>
      </c>
      <c r="E98" s="198"/>
      <c r="F98" s="200"/>
      <c r="G98" s="254"/>
      <c r="H98" s="208"/>
      <c r="I98" s="61"/>
      <c r="J98" s="61"/>
      <c r="K98" s="61"/>
      <c r="L98" s="61"/>
      <c r="M98" s="61"/>
      <c r="N98" s="61"/>
      <c r="O98" s="61"/>
      <c r="P98" s="61"/>
      <c r="Q98" s="61"/>
      <c r="R98" s="61"/>
      <c r="S98" s="201"/>
    </row>
    <row r="99" spans="1:22" s="26" customFormat="1" ht="12.6" customHeight="1" x14ac:dyDescent="0.2">
      <c r="A99" s="481"/>
      <c r="B99" s="222" t="str">
        <f t="shared" si="10"/>
        <v/>
      </c>
      <c r="C99" s="198"/>
      <c r="D99" s="199" t="str">
        <f t="shared" si="11"/>
        <v/>
      </c>
      <c r="E99" s="198"/>
      <c r="F99" s="200"/>
      <c r="G99" s="254"/>
      <c r="H99" s="208"/>
      <c r="I99" s="61"/>
      <c r="J99" s="61"/>
      <c r="K99" s="61"/>
      <c r="L99" s="61"/>
      <c r="M99" s="61"/>
      <c r="N99" s="61"/>
      <c r="O99" s="61"/>
      <c r="P99" s="61"/>
      <c r="Q99" s="61"/>
      <c r="R99" s="61"/>
      <c r="S99" s="201"/>
    </row>
    <row r="100" spans="1:22" s="26" customFormat="1" ht="12.6" customHeight="1" thickBot="1" x14ac:dyDescent="0.25">
      <c r="A100" s="481"/>
      <c r="B100" s="222" t="str">
        <f t="shared" si="10"/>
        <v/>
      </c>
      <c r="C100" s="204"/>
      <c r="D100" s="199" t="str">
        <f t="shared" si="11"/>
        <v/>
      </c>
      <c r="E100" s="204"/>
      <c r="F100" s="205"/>
      <c r="G100" s="203"/>
      <c r="H100" s="208"/>
      <c r="I100" s="62"/>
      <c r="J100" s="62"/>
      <c r="K100" s="62"/>
      <c r="L100" s="62"/>
      <c r="M100" s="62"/>
      <c r="N100" s="62"/>
      <c r="O100" s="62"/>
      <c r="P100" s="62"/>
      <c r="Q100" s="62"/>
      <c r="R100" s="62"/>
      <c r="S100" s="206"/>
    </row>
    <row r="101" spans="1:22" s="26" customFormat="1" ht="13.5" thickTop="1" x14ac:dyDescent="0.2">
      <c r="A101" s="983" t="s">
        <v>119</v>
      </c>
      <c r="B101" s="984"/>
      <c r="C101" s="985"/>
      <c r="D101" s="985"/>
      <c r="E101" s="985"/>
      <c r="F101" s="985"/>
      <c r="G101" s="985"/>
      <c r="H101" s="985"/>
      <c r="I101" s="163" t="str">
        <f t="shared" ref="I101:R101" si="12">IF(SUM(I65:I100)&gt;0,SUM(I65:I100),"")</f>
        <v/>
      </c>
      <c r="J101" s="163" t="str">
        <f t="shared" si="12"/>
        <v/>
      </c>
      <c r="K101" s="163" t="str">
        <f t="shared" si="12"/>
        <v/>
      </c>
      <c r="L101" s="163" t="str">
        <f t="shared" si="12"/>
        <v/>
      </c>
      <c r="M101" s="163" t="str">
        <f t="shared" si="12"/>
        <v/>
      </c>
      <c r="N101" s="969" t="str">
        <f t="shared" si="12"/>
        <v/>
      </c>
      <c r="O101" s="969" t="str">
        <f t="shared" si="12"/>
        <v/>
      </c>
      <c r="P101" s="969" t="str">
        <f t="shared" si="12"/>
        <v/>
      </c>
      <c r="Q101" s="969" t="str">
        <f t="shared" si="12"/>
        <v/>
      </c>
      <c r="R101" s="977" t="str">
        <f t="shared" si="12"/>
        <v/>
      </c>
      <c r="S101" s="971"/>
    </row>
    <row r="102" spans="1:22" s="26" customFormat="1" x14ac:dyDescent="0.2">
      <c r="A102" s="993" t="s">
        <v>118</v>
      </c>
      <c r="B102" s="994"/>
      <c r="C102" s="994"/>
      <c r="D102" s="994"/>
      <c r="E102" s="994"/>
      <c r="F102" s="995"/>
      <c r="G102" s="995"/>
      <c r="H102" s="995"/>
      <c r="I102" s="982" t="str">
        <f>IF(SUM(I65:I100,J65:J100,K65:K100)&gt;0,SUM(I65:I100,J65:J100,K65:K100),"")</f>
        <v/>
      </c>
      <c r="J102" s="982"/>
      <c r="K102" s="1002"/>
      <c r="L102" s="982" t="str">
        <f>IF(SUM(L65:L100,M65:M100)&gt;0,SUM(L65:L100,M65:M100),"")</f>
        <v/>
      </c>
      <c r="M102" s="982"/>
      <c r="N102" s="970"/>
      <c r="O102" s="970"/>
      <c r="P102" s="970"/>
      <c r="Q102" s="970"/>
      <c r="R102" s="978"/>
      <c r="S102" s="972"/>
      <c r="V102" s="96"/>
    </row>
    <row r="103" spans="1:22" s="26" customFormat="1" x14ac:dyDescent="0.2">
      <c r="A103" s="993" t="s">
        <v>125</v>
      </c>
      <c r="B103" s="994"/>
      <c r="C103" s="994"/>
      <c r="D103" s="994"/>
      <c r="E103" s="994"/>
      <c r="F103" s="995"/>
      <c r="G103" s="995"/>
      <c r="H103" s="995"/>
      <c r="I103" s="982" t="str">
        <f>I47</f>
        <v/>
      </c>
      <c r="J103" s="982"/>
      <c r="K103" s="1002"/>
      <c r="L103" s="982" t="str">
        <f>L47</f>
        <v/>
      </c>
      <c r="M103" s="982"/>
      <c r="N103" s="164" t="str">
        <f>N46</f>
        <v/>
      </c>
      <c r="O103" s="164" t="str">
        <f>O46</f>
        <v/>
      </c>
      <c r="P103" s="164" t="str">
        <f>P46</f>
        <v/>
      </c>
      <c r="Q103" s="164" t="str">
        <f>Q46</f>
        <v/>
      </c>
      <c r="R103" s="165" t="str">
        <f>R46</f>
        <v/>
      </c>
      <c r="S103" s="972"/>
      <c r="V103" s="96"/>
    </row>
    <row r="104" spans="1:22" s="26" customFormat="1" x14ac:dyDescent="0.2">
      <c r="A104" s="993" t="s">
        <v>126</v>
      </c>
      <c r="B104" s="994"/>
      <c r="C104" s="994"/>
      <c r="D104" s="994"/>
      <c r="E104" s="994"/>
      <c r="F104" s="995"/>
      <c r="G104" s="995"/>
      <c r="H104" s="995"/>
      <c r="I104" s="982" t="str">
        <f>IF(SUM(I102:I103)=0,"",SUM(I102:I103))</f>
        <v/>
      </c>
      <c r="J104" s="982" t="str">
        <f t="shared" ref="J104:M104" si="13">IF(SUM(J102:J103)=0,"",SUM(J102:J103))</f>
        <v/>
      </c>
      <c r="K104" s="1002" t="str">
        <f t="shared" si="13"/>
        <v/>
      </c>
      <c r="L104" s="982" t="str">
        <f t="shared" si="13"/>
        <v/>
      </c>
      <c r="M104" s="982" t="str">
        <f t="shared" si="13"/>
        <v/>
      </c>
      <c r="N104" s="166" t="str">
        <f>IF(SUM(N101:N103)=0,"",SUM(N101:N103))</f>
        <v/>
      </c>
      <c r="O104" s="166" t="str">
        <f t="shared" ref="O104:R104" si="14">IF(SUM(O101:O103)=0,"",SUM(O101:O103))</f>
        <v/>
      </c>
      <c r="P104" s="166" t="str">
        <f t="shared" si="14"/>
        <v/>
      </c>
      <c r="Q104" s="166" t="str">
        <f t="shared" si="14"/>
        <v/>
      </c>
      <c r="R104" s="427" t="str">
        <f t="shared" si="14"/>
        <v/>
      </c>
      <c r="S104" s="972"/>
      <c r="V104" s="96"/>
    </row>
    <row r="105" spans="1:22" s="26" customFormat="1" ht="13.5" thickBot="1" x14ac:dyDescent="0.25">
      <c r="A105" s="996" t="s">
        <v>117</v>
      </c>
      <c r="B105" s="901"/>
      <c r="C105" s="901"/>
      <c r="D105" s="901"/>
      <c r="E105" s="901"/>
      <c r="F105" s="960"/>
      <c r="G105" s="960"/>
      <c r="H105" s="960"/>
      <c r="I105" s="1000"/>
      <c r="J105" s="1001"/>
      <c r="K105" s="1008"/>
      <c r="L105" s="1000"/>
      <c r="M105" s="1008"/>
      <c r="N105" s="142"/>
      <c r="O105" s="142"/>
      <c r="P105" s="142"/>
      <c r="Q105" s="142"/>
      <c r="R105" s="143"/>
      <c r="S105" s="972"/>
    </row>
    <row r="106" spans="1:22" s="210" customFormat="1" ht="11.25" x14ac:dyDescent="0.2">
      <c r="A106" s="323" t="s">
        <v>115</v>
      </c>
      <c r="B106" s="323"/>
      <c r="C106" s="323"/>
      <c r="D106" s="209"/>
      <c r="E106" s="209"/>
      <c r="F106" s="323"/>
      <c r="G106" s="209"/>
      <c r="H106" s="209"/>
      <c r="I106" s="323"/>
      <c r="J106" s="323"/>
      <c r="K106" s="323"/>
      <c r="L106" s="323"/>
      <c r="M106" s="323"/>
      <c r="N106" s="209"/>
      <c r="O106" s="209"/>
      <c r="P106" s="209"/>
      <c r="Q106" s="209"/>
      <c r="R106" s="209"/>
      <c r="S106" s="323"/>
    </row>
    <row r="107" spans="1:22" s="210" customFormat="1" ht="11.25" x14ac:dyDescent="0.2">
      <c r="A107" s="209" t="s">
        <v>116</v>
      </c>
      <c r="B107" s="209"/>
      <c r="C107" s="209"/>
      <c r="D107" s="323"/>
      <c r="E107" s="209"/>
      <c r="F107" s="323"/>
      <c r="G107" s="209"/>
      <c r="H107" s="209"/>
      <c r="I107" s="323"/>
      <c r="J107" s="323"/>
      <c r="K107" s="323"/>
      <c r="L107" s="323"/>
      <c r="M107" s="323"/>
      <c r="N107" s="209"/>
      <c r="O107" s="209"/>
      <c r="P107" s="209"/>
      <c r="Q107" s="209"/>
      <c r="R107" s="209"/>
      <c r="S107" s="209"/>
    </row>
    <row r="108" spans="1:22" x14ac:dyDescent="0.2">
      <c r="A108" s="29"/>
      <c r="B108" s="29"/>
      <c r="C108" s="29"/>
      <c r="D108" s="29"/>
      <c r="E108" s="81"/>
      <c r="F108" s="7"/>
      <c r="G108" s="29"/>
      <c r="H108" s="209"/>
      <c r="I108" s="47"/>
      <c r="J108" s="47"/>
      <c r="K108" s="47"/>
      <c r="L108" s="47"/>
      <c r="M108" s="47"/>
      <c r="N108" s="47"/>
      <c r="O108" s="47"/>
      <c r="P108" s="47"/>
      <c r="Q108" s="47"/>
      <c r="R108" s="10"/>
      <c r="S108" s="10"/>
    </row>
    <row r="109" spans="1:22" s="26" customFormat="1" x14ac:dyDescent="0.2">
      <c r="E109" s="81" t="s">
        <v>46</v>
      </c>
      <c r="F109" s="7"/>
      <c r="H109" s="210"/>
    </row>
    <row r="110" spans="1:22" s="26" customFormat="1" x14ac:dyDescent="0.2">
      <c r="E110" s="82"/>
      <c r="F110" s="8" t="s">
        <v>47</v>
      </c>
      <c r="H110" s="210"/>
    </row>
    <row r="111" spans="1:22" s="26" customFormat="1" x14ac:dyDescent="0.2">
      <c r="E111" s="83"/>
      <c r="F111" s="8" t="s">
        <v>48</v>
      </c>
      <c r="H111" s="210"/>
    </row>
    <row r="112" spans="1:22" s="26" customFormat="1" x14ac:dyDescent="0.2">
      <c r="E112" s="85"/>
      <c r="F112" s="8" t="s">
        <v>49</v>
      </c>
      <c r="H112" s="210"/>
    </row>
    <row r="113" spans="1:26" x14ac:dyDescent="0.2">
      <c r="A113" s="29"/>
      <c r="B113" s="29"/>
      <c r="C113" s="29"/>
      <c r="D113" s="29"/>
      <c r="E113" s="7"/>
      <c r="F113" s="7"/>
      <c r="G113" s="29"/>
      <c r="H113" s="209"/>
      <c r="I113" s="47"/>
      <c r="J113" s="47"/>
      <c r="K113" s="47"/>
      <c r="L113" s="47"/>
      <c r="M113" s="47"/>
      <c r="N113" s="47"/>
      <c r="O113" s="47"/>
      <c r="P113" s="47"/>
      <c r="Q113" s="47"/>
      <c r="R113" s="10"/>
      <c r="S113" s="10"/>
    </row>
    <row r="114" spans="1:26" s="26" customFormat="1" ht="23.25" x14ac:dyDescent="0.35">
      <c r="A114" s="598" t="s">
        <v>7</v>
      </c>
      <c r="B114" s="981"/>
      <c r="C114" s="981"/>
      <c r="D114" s="981"/>
      <c r="E114" s="981"/>
      <c r="F114" s="981"/>
      <c r="G114" s="981"/>
      <c r="H114" s="981"/>
      <c r="I114" s="981"/>
      <c r="J114" s="981"/>
      <c r="K114" s="981"/>
      <c r="L114" s="981"/>
      <c r="M114" s="981"/>
      <c r="N114" s="981"/>
      <c r="O114" s="981"/>
      <c r="P114" s="981"/>
      <c r="Q114" s="981"/>
      <c r="R114" s="981"/>
      <c r="S114" s="981"/>
    </row>
    <row r="115" spans="1:26" s="26" customFormat="1" ht="35.1" customHeight="1" thickBot="1" x14ac:dyDescent="0.25">
      <c r="A115" s="600" t="s">
        <v>124</v>
      </c>
      <c r="B115" s="600"/>
      <c r="C115" s="600"/>
      <c r="D115" s="600"/>
      <c r="E115" s="600"/>
      <c r="F115" s="600"/>
      <c r="G115" s="600"/>
      <c r="H115" s="600"/>
      <c r="I115" s="600"/>
      <c r="J115" s="600"/>
      <c r="K115" s="600"/>
      <c r="L115" s="600"/>
      <c r="M115" s="600"/>
      <c r="N115" s="600"/>
      <c r="O115" s="600"/>
      <c r="P115" s="600"/>
      <c r="Q115" s="600"/>
      <c r="R115" s="600"/>
      <c r="S115" s="600"/>
    </row>
    <row r="116" spans="1:26" s="26" customFormat="1" ht="12.75" customHeight="1" x14ac:dyDescent="0.2">
      <c r="A116" s="865" t="s">
        <v>92</v>
      </c>
      <c r="B116" s="887" t="s">
        <v>99</v>
      </c>
      <c r="C116" s="1003" t="str">
        <f>C59</f>
        <v>STATION TO STATION</v>
      </c>
      <c r="D116" s="1004"/>
      <c r="E116" s="1004"/>
      <c r="F116" s="997" t="s">
        <v>9</v>
      </c>
      <c r="G116" s="890" t="s">
        <v>114</v>
      </c>
      <c r="H116" s="991" t="s">
        <v>111</v>
      </c>
      <c r="I116" s="690" t="str">
        <f t="shared" ref="I116:M116" si="15">IF(I$3="","",I$3)</f>
        <v>Schedule A</v>
      </c>
      <c r="J116" s="719" t="str">
        <f t="shared" si="15"/>
        <v/>
      </c>
      <c r="K116" s="720" t="str">
        <f t="shared" si="15"/>
        <v/>
      </c>
      <c r="L116" s="690" t="str">
        <f t="shared" si="15"/>
        <v>Schedule A</v>
      </c>
      <c r="M116" s="719" t="str">
        <f t="shared" si="15"/>
        <v/>
      </c>
      <c r="N116" s="425" t="str">
        <f>IF(N$3="","",N$3)</f>
        <v>Schedule A</v>
      </c>
      <c r="O116" s="425" t="str">
        <f t="shared" ref="O116:R116" si="16">IF(O$3="","",O$3)</f>
        <v>Schedule A</v>
      </c>
      <c r="P116" s="425" t="str">
        <f t="shared" si="16"/>
        <v>Schedule A</v>
      </c>
      <c r="Q116" s="425" t="str">
        <f t="shared" si="16"/>
        <v>Schedule A</v>
      </c>
      <c r="R116" s="484" t="str">
        <f t="shared" si="16"/>
        <v/>
      </c>
      <c r="S116" s="683" t="s">
        <v>5</v>
      </c>
      <c r="V116" s="41"/>
      <c r="W116" s="41"/>
    </row>
    <row r="117" spans="1:26" s="26" customFormat="1" x14ac:dyDescent="0.2">
      <c r="A117" s="866"/>
      <c r="B117" s="888"/>
      <c r="C117" s="841"/>
      <c r="D117" s="1005"/>
      <c r="E117" s="1005"/>
      <c r="F117" s="998"/>
      <c r="G117" s="847"/>
      <c r="H117" s="992"/>
      <c r="I117" s="986" t="str">
        <f t="shared" ref="I117:M117" si="17">IF(I$4="","",I$4)</f>
        <v>Pay Item</v>
      </c>
      <c r="J117" s="987" t="str">
        <f t="shared" si="17"/>
        <v/>
      </c>
      <c r="K117" s="988" t="str">
        <f t="shared" si="17"/>
        <v/>
      </c>
      <c r="L117" s="986" t="str">
        <f t="shared" si="17"/>
        <v>Pay Item</v>
      </c>
      <c r="M117" s="987" t="str">
        <f t="shared" si="17"/>
        <v/>
      </c>
      <c r="N117" s="426" t="str">
        <f>IF(N$4="","",N$4)</f>
        <v>Pay Item</v>
      </c>
      <c r="O117" s="426" t="str">
        <f t="shared" ref="O117:R117" si="18">IF(O$4="","",O$4)</f>
        <v>Pay Item</v>
      </c>
      <c r="P117" s="426" t="str">
        <f t="shared" si="18"/>
        <v>Pay Item</v>
      </c>
      <c r="Q117" s="426" t="str">
        <f t="shared" si="18"/>
        <v>Pay Item</v>
      </c>
      <c r="R117" s="426" t="str">
        <f t="shared" si="18"/>
        <v/>
      </c>
      <c r="S117" s="620"/>
      <c r="V117" s="41"/>
      <c r="W117" s="41"/>
    </row>
    <row r="118" spans="1:26" s="26" customFormat="1" x14ac:dyDescent="0.2">
      <c r="A118" s="866"/>
      <c r="B118" s="888"/>
      <c r="C118" s="841"/>
      <c r="D118" s="1005"/>
      <c r="E118" s="1005"/>
      <c r="F118" s="998"/>
      <c r="G118" s="847"/>
      <c r="H118" s="992"/>
      <c r="I118" s="986">
        <f t="shared" ref="I118:M118" si="19">IF(I$5="","",I$5)</f>
        <v>634010100</v>
      </c>
      <c r="J118" s="987" t="str">
        <f t="shared" si="19"/>
        <v/>
      </c>
      <c r="K118" s="988" t="str">
        <f t="shared" si="19"/>
        <v/>
      </c>
      <c r="L118" s="986">
        <f t="shared" si="19"/>
        <v>634010200</v>
      </c>
      <c r="M118" s="987" t="str">
        <f t="shared" si="19"/>
        <v/>
      </c>
      <c r="N118" s="426">
        <f>IF(N$5="","",N$5)</f>
        <v>634050100</v>
      </c>
      <c r="O118" s="426">
        <f t="shared" ref="O118:R118" si="20">IF(O$5="","",O$5)</f>
        <v>634050650</v>
      </c>
      <c r="P118" s="426">
        <f t="shared" si="20"/>
        <v>634050850</v>
      </c>
      <c r="Q118" s="426">
        <f t="shared" si="20"/>
        <v>634060000</v>
      </c>
      <c r="R118" s="426" t="str">
        <f t="shared" si="20"/>
        <v/>
      </c>
      <c r="S118" s="620"/>
      <c r="V118" s="41"/>
    </row>
    <row r="119" spans="1:26" s="26" customFormat="1" ht="60" customHeight="1" x14ac:dyDescent="0.2">
      <c r="A119" s="866"/>
      <c r="B119" s="888"/>
      <c r="C119" s="841"/>
      <c r="D119" s="1005"/>
      <c r="E119" s="1005"/>
      <c r="F119" s="998"/>
      <c r="G119" s="847"/>
      <c r="H119" s="992"/>
      <c r="I119" s="841" t="str">
        <f>IF(I118&gt;0,(VLOOKUP(LEFT(I118,5)&amp;"-"&amp;RIGHT(I118,4),'[2]FP14 Pay Items'!$A$2:$E$6000,4,FALSE)),"")</f>
        <v>PAVEMENT MARKINGS, TYPE A, SOLID</v>
      </c>
      <c r="J119" s="989"/>
      <c r="K119" s="860"/>
      <c r="L119" s="841" t="str">
        <f>IF(L118&gt;0,(VLOOKUP(LEFT(L118,5)&amp;"-"&amp;RIGHT(L118,4),'[2]FP14 Pay Items'!$A$2:$E$6000,4,FALSE)),"")</f>
        <v>PAVEMENT MARKINGS, TYPE A, BROKEN</v>
      </c>
      <c r="M119" s="989"/>
      <c r="N119" s="590" t="str">
        <f>IFERROR(IF(N118&gt;0,(VLOOKUP(LEFT(N118,5)&amp;"-"&amp;RIGHT(N118,4),'[2]FP14 Pay Items'!$A$2:$E$6000,4,FALSE)),""),"")</f>
        <v>PAVEMENT MARKINGS, TYPE A, TURN ARROW</v>
      </c>
      <c r="O119" s="590" t="str">
        <f>IFERROR(IF(O118&gt;0,(VLOOKUP(LEFT(O118,5)&amp;"-"&amp;RIGHT(O118,4),'[2]FP14 Pay Items'!$A$2:$E$6000,4,FALSE)),""),"")</f>
        <v>PAVEMENT MARKINGS, TYPE B, "ONLY" WORD MESSAGE</v>
      </c>
      <c r="P119" s="590" t="str">
        <f>IFERROR(IF(P118&gt;0,(VLOOKUP(LEFT(P118,5)&amp;"-"&amp;RIGHT(P118,4),'[2]FP14 Pay Items'!$A$2:$E$6000,4,FALSE)),""),"")</f>
        <v>PAVEMENT MARKINGS, TYPE B, ACCESSIBILITY SYMBOL</v>
      </c>
      <c r="Q119" s="590" t="str">
        <f>IFERROR(IF(Q118&gt;0,(VLOOKUP(LEFT(Q118,5)&amp;"-"&amp;RIGHT(Q118,4),'[2]FP14 Pay Items'!$A$2:$E$6000,4,FALSE)),""),"")</f>
        <v>RAISED PAVEMENT MARKER</v>
      </c>
      <c r="R119" s="325" t="str">
        <f>IFERROR(IF(R118&gt;0,(VLOOKUP(LEFT(R118,5)&amp;"-"&amp;RIGHT(R118,4),'[2]FP14 Pay Items'!$A$2:$E$6000,4,FALSE)),""),"")</f>
        <v/>
      </c>
      <c r="S119" s="620"/>
    </row>
    <row r="120" spans="1:26" s="26" customFormat="1" x14ac:dyDescent="0.2">
      <c r="A120" s="866"/>
      <c r="B120" s="888"/>
      <c r="C120" s="841"/>
      <c r="D120" s="1005"/>
      <c r="E120" s="1005"/>
      <c r="F120" s="998"/>
      <c r="G120" s="847"/>
      <c r="H120" s="992"/>
      <c r="I120" s="979" t="str">
        <f>IF(I118&gt;0,(VLOOKUP(LEFT(I118,5)&amp;"-"&amp;RIGHT(I118,4),'[2]FP14 Pay Items'!$A$2:$E$4705,5,TRUE)),"")</f>
        <v>LNFT</v>
      </c>
      <c r="J120" s="980"/>
      <c r="K120" s="990"/>
      <c r="L120" s="979" t="str">
        <f>IF(L118&gt;0,(VLOOKUP(LEFT(L118,5)&amp;"-"&amp;RIGHT(L118,4),'[2]FP14 Pay Items'!$A$2:$E$4705,5,TRUE)),"")</f>
        <v>LNFT</v>
      </c>
      <c r="M120" s="980"/>
      <c r="N120" s="486" t="str">
        <f>IFERROR(IF(N118&gt;0,(VLOOKUP(LEFT(N118,5)&amp;"-"&amp;RIGHT(N118,4),'[2]FP14 Pay Items'!$A$2:$E$4705,5,TRUE)),""),"")</f>
        <v>EACH</v>
      </c>
      <c r="O120" s="486" t="str">
        <f>IFERROR(IF(O118&gt;0,(VLOOKUP(LEFT(O118,5)&amp;"-"&amp;RIGHT(O118,4),'[2]FP14 Pay Items'!$A$2:$E$4705,5,TRUE)),""),"")</f>
        <v>EACH</v>
      </c>
      <c r="P120" s="486" t="str">
        <f>IFERROR(IF(P118&gt;0,(VLOOKUP(LEFT(P118,5)&amp;"-"&amp;RIGHT(P118,4),'[2]FP14 Pay Items'!$A$2:$E$4705,5,TRUE)),""),"")</f>
        <v>EACH</v>
      </c>
      <c r="Q120" s="486" t="str">
        <f>IFERROR(IF(Q118&gt;0,(VLOOKUP(LEFT(Q118,5)&amp;"-"&amp;RIGHT(Q118,4),'[2]FP14 Pay Items'!$A$2:$E$4705,5,TRUE)),""),"")</f>
        <v>EACH</v>
      </c>
      <c r="R120" s="486" t="str">
        <f>IFERROR(IF(R118&gt;0,(VLOOKUP(LEFT(R118,5)&amp;"-"&amp;RIGHT(R118,4),'[2]FP14 Pay Items'!$A$2:$E$4705,5,TRUE)),""),"")</f>
        <v/>
      </c>
      <c r="S120" s="620"/>
    </row>
    <row r="121" spans="1:26" s="26" customFormat="1" ht="13.5" customHeight="1" thickBot="1" x14ac:dyDescent="0.25">
      <c r="A121" s="867"/>
      <c r="B121" s="889"/>
      <c r="C121" s="1006"/>
      <c r="D121" s="1007"/>
      <c r="E121" s="1007"/>
      <c r="F121" s="999"/>
      <c r="G121" s="192" t="s">
        <v>98</v>
      </c>
      <c r="H121" s="992"/>
      <c r="I121" s="596" t="str">
        <f>IF(I8&lt;&gt;"",I8,"")</f>
        <v>White</v>
      </c>
      <c r="J121" s="596" t="str">
        <f t="shared" ref="J121:R121" si="21">IF(J8&lt;&gt;"",J8,"")</f>
        <v>Yellow</v>
      </c>
      <c r="K121" s="596" t="str">
        <f t="shared" si="21"/>
        <v>Blue</v>
      </c>
      <c r="L121" s="596" t="str">
        <f t="shared" si="21"/>
        <v>White</v>
      </c>
      <c r="M121" s="596" t="str">
        <f t="shared" si="21"/>
        <v>Yellow</v>
      </c>
      <c r="N121" s="597" t="str">
        <f t="shared" si="21"/>
        <v>White</v>
      </c>
      <c r="O121" s="597" t="str">
        <f t="shared" si="21"/>
        <v>White</v>
      </c>
      <c r="P121" s="597" t="str">
        <f t="shared" si="21"/>
        <v>Blue</v>
      </c>
      <c r="Q121" s="597" t="str">
        <f t="shared" si="21"/>
        <v/>
      </c>
      <c r="R121" s="597" t="str">
        <f t="shared" si="21"/>
        <v/>
      </c>
      <c r="S121" s="620"/>
    </row>
    <row r="122" spans="1:26" s="26" customFormat="1" ht="12.6" customHeight="1" thickTop="1" x14ac:dyDescent="0.2">
      <c r="A122" s="480"/>
      <c r="B122" s="213" t="str">
        <f t="shared" ref="B122:B157" si="22">IFERROR(VLOOKUP($A122,Project_Info,2,FALSE),"")</f>
        <v/>
      </c>
      <c r="C122" s="194"/>
      <c r="D122" s="199" t="str">
        <f>IF(E122&gt;0,"to","")</f>
        <v/>
      </c>
      <c r="E122" s="194"/>
      <c r="F122" s="195"/>
      <c r="G122" s="193"/>
      <c r="H122" s="193"/>
      <c r="I122" s="207">
        <f>IF($C$3="MILE TO MILE",($E122-$C122)*5280*($G122/4)*(IF($H122="D",2,1)),($E122-$C122)*($G122/4)*(IF($H122="D",2,1)))</f>
        <v>0</v>
      </c>
      <c r="J122" s="430"/>
      <c r="K122" s="196"/>
      <c r="L122" s="196"/>
      <c r="M122" s="196"/>
      <c r="N122" s="196"/>
      <c r="O122" s="196"/>
      <c r="P122" s="196"/>
      <c r="Q122" s="196"/>
      <c r="R122" s="196"/>
      <c r="S122" s="197"/>
    </row>
    <row r="123" spans="1:26" s="26" customFormat="1" ht="12.6" customHeight="1" x14ac:dyDescent="0.2">
      <c r="A123" s="481"/>
      <c r="B123" s="222" t="str">
        <f t="shared" si="22"/>
        <v/>
      </c>
      <c r="C123" s="198"/>
      <c r="D123" s="199" t="str">
        <f>IF(E123&gt;0,"to","")</f>
        <v/>
      </c>
      <c r="E123" s="198"/>
      <c r="F123" s="200"/>
      <c r="G123" s="254"/>
      <c r="H123" s="208"/>
      <c r="I123" s="61"/>
      <c r="J123" s="61"/>
      <c r="K123" s="61"/>
      <c r="L123" s="61"/>
      <c r="M123" s="61"/>
      <c r="N123" s="61"/>
      <c r="O123" s="61"/>
      <c r="P123" s="61"/>
      <c r="Q123" s="61"/>
      <c r="R123" s="61"/>
      <c r="S123" s="201"/>
      <c r="V123" s="137"/>
      <c r="Y123" s="41"/>
      <c r="Z123" s="41"/>
    </row>
    <row r="124" spans="1:26" s="26" customFormat="1" ht="12.6" customHeight="1" x14ac:dyDescent="0.2">
      <c r="A124" s="481"/>
      <c r="B124" s="222" t="str">
        <f t="shared" si="22"/>
        <v/>
      </c>
      <c r="C124" s="198"/>
      <c r="D124" s="199" t="str">
        <f t="shared" ref="D124:D157" si="23">IF(E124&gt;0,"to","")</f>
        <v/>
      </c>
      <c r="E124" s="198"/>
      <c r="F124" s="200"/>
      <c r="G124" s="254"/>
      <c r="H124" s="208"/>
      <c r="I124" s="61"/>
      <c r="J124" s="61"/>
      <c r="K124" s="61"/>
      <c r="L124" s="61"/>
      <c r="M124" s="61"/>
      <c r="N124" s="61"/>
      <c r="O124" s="61"/>
      <c r="P124" s="61"/>
      <c r="Q124" s="61"/>
      <c r="R124" s="61"/>
      <c r="S124" s="201"/>
      <c r="V124" s="137"/>
      <c r="Y124" s="41"/>
      <c r="Z124" s="41"/>
    </row>
    <row r="125" spans="1:26" s="26" customFormat="1" ht="12.6" customHeight="1" x14ac:dyDescent="0.2">
      <c r="A125" s="482"/>
      <c r="B125" s="253" t="str">
        <f t="shared" si="22"/>
        <v/>
      </c>
      <c r="C125" s="198"/>
      <c r="D125" s="199" t="str">
        <f t="shared" si="23"/>
        <v/>
      </c>
      <c r="E125" s="198"/>
      <c r="F125" s="200"/>
      <c r="G125" s="60"/>
      <c r="H125" s="202"/>
      <c r="I125" s="61"/>
      <c r="J125" s="61"/>
      <c r="K125" s="61"/>
      <c r="L125" s="61"/>
      <c r="M125" s="61"/>
      <c r="N125" s="61"/>
      <c r="O125" s="61"/>
      <c r="P125" s="61"/>
      <c r="Q125" s="61"/>
      <c r="R125" s="61"/>
      <c r="S125" s="201"/>
      <c r="V125" s="137"/>
      <c r="Y125" s="41"/>
    </row>
    <row r="126" spans="1:26" s="26" customFormat="1" ht="12.6" customHeight="1" x14ac:dyDescent="0.2">
      <c r="A126" s="481"/>
      <c r="B126" s="222" t="str">
        <f t="shared" si="22"/>
        <v/>
      </c>
      <c r="C126" s="198"/>
      <c r="D126" s="199" t="str">
        <f t="shared" si="23"/>
        <v/>
      </c>
      <c r="E126" s="198"/>
      <c r="F126" s="200"/>
      <c r="G126" s="254"/>
      <c r="H126" s="208"/>
      <c r="I126" s="61"/>
      <c r="J126" s="61"/>
      <c r="K126" s="61"/>
      <c r="L126" s="61"/>
      <c r="M126" s="61"/>
      <c r="N126" s="61"/>
      <c r="O126" s="61"/>
      <c r="P126" s="61"/>
      <c r="Q126" s="61"/>
      <c r="R126" s="61"/>
      <c r="S126" s="201"/>
      <c r="V126" s="137"/>
    </row>
    <row r="127" spans="1:26" s="26" customFormat="1" ht="12.6" customHeight="1" x14ac:dyDescent="0.2">
      <c r="A127" s="481"/>
      <c r="B127" s="222" t="str">
        <f t="shared" si="22"/>
        <v/>
      </c>
      <c r="C127" s="198"/>
      <c r="D127" s="199" t="str">
        <f t="shared" si="23"/>
        <v/>
      </c>
      <c r="E127" s="198"/>
      <c r="F127" s="200"/>
      <c r="G127" s="254"/>
      <c r="H127" s="208"/>
      <c r="I127" s="61"/>
      <c r="J127" s="61"/>
      <c r="K127" s="61"/>
      <c r="L127" s="61"/>
      <c r="M127" s="61"/>
      <c r="N127" s="61"/>
      <c r="O127" s="61"/>
      <c r="P127" s="61"/>
      <c r="Q127" s="61"/>
      <c r="R127" s="61"/>
      <c r="S127" s="201"/>
      <c r="V127" s="137"/>
    </row>
    <row r="128" spans="1:26" s="26" customFormat="1" ht="12.6" customHeight="1" x14ac:dyDescent="0.2">
      <c r="A128" s="482"/>
      <c r="B128" s="253" t="str">
        <f t="shared" si="22"/>
        <v/>
      </c>
      <c r="C128" s="198"/>
      <c r="D128" s="199" t="str">
        <f t="shared" si="23"/>
        <v/>
      </c>
      <c r="E128" s="198"/>
      <c r="F128" s="200"/>
      <c r="G128" s="254"/>
      <c r="H128" s="202"/>
      <c r="I128" s="61"/>
      <c r="J128" s="61"/>
      <c r="K128" s="61"/>
      <c r="L128" s="61"/>
      <c r="M128" s="61"/>
      <c r="N128" s="61"/>
      <c r="O128" s="61"/>
      <c r="P128" s="61"/>
      <c r="Q128" s="61"/>
      <c r="R128" s="61"/>
      <c r="S128" s="201"/>
      <c r="V128" s="137"/>
    </row>
    <row r="129" spans="1:22" s="26" customFormat="1" ht="12.6" customHeight="1" x14ac:dyDescent="0.2">
      <c r="A129" s="481"/>
      <c r="B129" s="222" t="str">
        <f t="shared" si="22"/>
        <v/>
      </c>
      <c r="C129" s="198"/>
      <c r="D129" s="199" t="str">
        <f t="shared" si="23"/>
        <v/>
      </c>
      <c r="E129" s="198"/>
      <c r="F129" s="200"/>
      <c r="G129" s="60"/>
      <c r="H129" s="208"/>
      <c r="I129" s="61"/>
      <c r="J129" s="61"/>
      <c r="K129" s="61"/>
      <c r="L129" s="61"/>
      <c r="M129" s="61"/>
      <c r="N129" s="61"/>
      <c r="O129" s="61"/>
      <c r="P129" s="61"/>
      <c r="Q129" s="61"/>
      <c r="R129" s="61"/>
      <c r="S129" s="201"/>
      <c r="V129" s="137"/>
    </row>
    <row r="130" spans="1:22" s="26" customFormat="1" ht="12.6" customHeight="1" x14ac:dyDescent="0.2">
      <c r="A130" s="482"/>
      <c r="B130" s="253" t="str">
        <f t="shared" si="22"/>
        <v/>
      </c>
      <c r="C130" s="198"/>
      <c r="D130" s="199" t="str">
        <f t="shared" si="23"/>
        <v/>
      </c>
      <c r="E130" s="198"/>
      <c r="F130" s="200"/>
      <c r="G130" s="254"/>
      <c r="H130" s="208"/>
      <c r="I130" s="61"/>
      <c r="J130" s="61"/>
      <c r="K130" s="61"/>
      <c r="L130" s="61"/>
      <c r="M130" s="61"/>
      <c r="N130" s="61"/>
      <c r="O130" s="61"/>
      <c r="P130" s="61"/>
      <c r="Q130" s="61"/>
      <c r="R130" s="61"/>
      <c r="S130" s="201"/>
    </row>
    <row r="131" spans="1:22" s="26" customFormat="1" ht="12.6" customHeight="1" x14ac:dyDescent="0.2">
      <c r="A131" s="481"/>
      <c r="B131" s="222" t="str">
        <f t="shared" si="22"/>
        <v/>
      </c>
      <c r="C131" s="198"/>
      <c r="D131" s="199" t="str">
        <f t="shared" si="23"/>
        <v/>
      </c>
      <c r="E131" s="198"/>
      <c r="F131" s="200"/>
      <c r="G131" s="254"/>
      <c r="H131" s="202"/>
      <c r="I131" s="61"/>
      <c r="J131" s="61"/>
      <c r="K131" s="61"/>
      <c r="L131" s="61"/>
      <c r="M131" s="61"/>
      <c r="N131" s="61"/>
      <c r="O131" s="61"/>
      <c r="P131" s="61"/>
      <c r="Q131" s="61"/>
      <c r="R131" s="61"/>
      <c r="S131" s="201"/>
    </row>
    <row r="132" spans="1:22" s="26" customFormat="1" ht="12.6" customHeight="1" x14ac:dyDescent="0.2">
      <c r="A132" s="482"/>
      <c r="B132" s="253" t="str">
        <f t="shared" si="22"/>
        <v/>
      </c>
      <c r="C132" s="198"/>
      <c r="D132" s="199" t="str">
        <f t="shared" si="23"/>
        <v/>
      </c>
      <c r="E132" s="198"/>
      <c r="F132" s="200"/>
      <c r="G132" s="60"/>
      <c r="H132" s="208"/>
      <c r="I132" s="61"/>
      <c r="J132" s="61"/>
      <c r="K132" s="61"/>
      <c r="L132" s="61"/>
      <c r="M132" s="61"/>
      <c r="N132" s="61"/>
      <c r="O132" s="61"/>
      <c r="P132" s="61"/>
      <c r="Q132" s="61"/>
      <c r="R132" s="61"/>
      <c r="S132" s="201"/>
    </row>
    <row r="133" spans="1:22" s="26" customFormat="1" ht="12.6" customHeight="1" x14ac:dyDescent="0.2">
      <c r="A133" s="481"/>
      <c r="B133" s="222" t="str">
        <f t="shared" si="22"/>
        <v/>
      </c>
      <c r="C133" s="198"/>
      <c r="D133" s="199" t="str">
        <f t="shared" si="23"/>
        <v/>
      </c>
      <c r="E133" s="198"/>
      <c r="F133" s="200"/>
      <c r="G133" s="254"/>
      <c r="H133" s="208"/>
      <c r="I133" s="61"/>
      <c r="J133" s="61"/>
      <c r="K133" s="61"/>
      <c r="L133" s="61"/>
      <c r="M133" s="61"/>
      <c r="N133" s="61"/>
      <c r="O133" s="61"/>
      <c r="P133" s="61"/>
      <c r="Q133" s="61"/>
      <c r="R133" s="61"/>
      <c r="S133" s="201"/>
    </row>
    <row r="134" spans="1:22" s="26" customFormat="1" ht="12.6" customHeight="1" x14ac:dyDescent="0.2">
      <c r="A134" s="482"/>
      <c r="B134" s="253" t="str">
        <f t="shared" si="22"/>
        <v/>
      </c>
      <c r="C134" s="198"/>
      <c r="D134" s="199" t="str">
        <f t="shared" si="23"/>
        <v/>
      </c>
      <c r="E134" s="198"/>
      <c r="F134" s="200"/>
      <c r="G134" s="254"/>
      <c r="H134" s="202"/>
      <c r="I134" s="61"/>
      <c r="J134" s="61"/>
      <c r="K134" s="61"/>
      <c r="L134" s="61"/>
      <c r="M134" s="61"/>
      <c r="N134" s="61"/>
      <c r="O134" s="61"/>
      <c r="P134" s="61"/>
      <c r="Q134" s="61"/>
      <c r="R134" s="61"/>
      <c r="S134" s="201"/>
    </row>
    <row r="135" spans="1:22" s="26" customFormat="1" ht="12.6" customHeight="1" x14ac:dyDescent="0.2">
      <c r="A135" s="481"/>
      <c r="B135" s="222" t="str">
        <f t="shared" si="22"/>
        <v/>
      </c>
      <c r="C135" s="198"/>
      <c r="D135" s="199" t="str">
        <f t="shared" si="23"/>
        <v/>
      </c>
      <c r="E135" s="198"/>
      <c r="F135" s="200"/>
      <c r="G135" s="60"/>
      <c r="H135" s="208"/>
      <c r="I135" s="61"/>
      <c r="J135" s="61"/>
      <c r="K135" s="61"/>
      <c r="L135" s="61"/>
      <c r="M135" s="61"/>
      <c r="N135" s="61"/>
      <c r="O135" s="61"/>
      <c r="P135" s="61"/>
      <c r="Q135" s="61"/>
      <c r="R135" s="61"/>
      <c r="S135" s="201"/>
    </row>
    <row r="136" spans="1:22" s="26" customFormat="1" ht="12.6" customHeight="1" x14ac:dyDescent="0.2">
      <c r="A136" s="482"/>
      <c r="B136" s="253" t="str">
        <f t="shared" si="22"/>
        <v/>
      </c>
      <c r="C136" s="198"/>
      <c r="D136" s="199" t="str">
        <f t="shared" si="23"/>
        <v/>
      </c>
      <c r="E136" s="198"/>
      <c r="F136" s="200"/>
      <c r="G136" s="254"/>
      <c r="H136" s="208"/>
      <c r="I136" s="61"/>
      <c r="J136" s="61"/>
      <c r="K136" s="61"/>
      <c r="L136" s="61"/>
      <c r="M136" s="61"/>
      <c r="N136" s="61"/>
      <c r="O136" s="61"/>
      <c r="P136" s="61"/>
      <c r="Q136" s="61"/>
      <c r="R136" s="61"/>
      <c r="S136" s="201"/>
    </row>
    <row r="137" spans="1:22" s="26" customFormat="1" ht="12.6" customHeight="1" x14ac:dyDescent="0.2">
      <c r="A137" s="481"/>
      <c r="B137" s="222" t="str">
        <f t="shared" si="22"/>
        <v/>
      </c>
      <c r="C137" s="198"/>
      <c r="D137" s="199" t="str">
        <f t="shared" si="23"/>
        <v/>
      </c>
      <c r="E137" s="198"/>
      <c r="F137" s="200"/>
      <c r="G137" s="254"/>
      <c r="H137" s="202"/>
      <c r="I137" s="61"/>
      <c r="J137" s="61"/>
      <c r="K137" s="61"/>
      <c r="L137" s="61"/>
      <c r="M137" s="61"/>
      <c r="N137" s="61"/>
      <c r="O137" s="61"/>
      <c r="P137" s="61"/>
      <c r="Q137" s="61"/>
      <c r="R137" s="61"/>
      <c r="S137" s="201"/>
    </row>
    <row r="138" spans="1:22" s="26" customFormat="1" ht="12.6" customHeight="1" x14ac:dyDescent="0.2">
      <c r="A138" s="482"/>
      <c r="B138" s="253" t="str">
        <f t="shared" si="22"/>
        <v/>
      </c>
      <c r="C138" s="198"/>
      <c r="D138" s="199" t="str">
        <f t="shared" si="23"/>
        <v/>
      </c>
      <c r="E138" s="198"/>
      <c r="F138" s="200"/>
      <c r="G138" s="60"/>
      <c r="H138" s="208"/>
      <c r="I138" s="61"/>
      <c r="J138" s="61"/>
      <c r="K138" s="61"/>
      <c r="L138" s="61"/>
      <c r="M138" s="61"/>
      <c r="N138" s="61"/>
      <c r="O138" s="61"/>
      <c r="P138" s="61"/>
      <c r="Q138" s="61"/>
      <c r="R138" s="61"/>
      <c r="S138" s="201"/>
    </row>
    <row r="139" spans="1:22" s="26" customFormat="1" ht="12.6" customHeight="1" x14ac:dyDescent="0.2">
      <c r="A139" s="481"/>
      <c r="B139" s="222" t="str">
        <f t="shared" si="22"/>
        <v/>
      </c>
      <c r="C139" s="198"/>
      <c r="D139" s="199" t="str">
        <f t="shared" si="23"/>
        <v/>
      </c>
      <c r="E139" s="198"/>
      <c r="F139" s="200"/>
      <c r="G139" s="254"/>
      <c r="H139" s="208"/>
      <c r="I139" s="61"/>
      <c r="J139" s="61"/>
      <c r="K139" s="61"/>
      <c r="L139" s="61"/>
      <c r="M139" s="61"/>
      <c r="N139" s="61"/>
      <c r="O139" s="61"/>
      <c r="P139" s="61"/>
      <c r="Q139" s="61"/>
      <c r="R139" s="61"/>
      <c r="S139" s="201"/>
    </row>
    <row r="140" spans="1:22" s="26" customFormat="1" ht="12.6" customHeight="1" x14ac:dyDescent="0.2">
      <c r="A140" s="482"/>
      <c r="B140" s="253" t="str">
        <f t="shared" si="22"/>
        <v/>
      </c>
      <c r="C140" s="198"/>
      <c r="D140" s="199" t="str">
        <f t="shared" si="23"/>
        <v/>
      </c>
      <c r="E140" s="198"/>
      <c r="F140" s="200"/>
      <c r="G140" s="254"/>
      <c r="H140" s="202"/>
      <c r="I140" s="61"/>
      <c r="J140" s="61"/>
      <c r="K140" s="61"/>
      <c r="L140" s="61"/>
      <c r="M140" s="61"/>
      <c r="N140" s="61"/>
      <c r="O140" s="61"/>
      <c r="P140" s="61"/>
      <c r="Q140" s="61"/>
      <c r="R140" s="61"/>
      <c r="S140" s="201"/>
    </row>
    <row r="141" spans="1:22" s="26" customFormat="1" ht="12.6" customHeight="1" x14ac:dyDescent="0.2">
      <c r="A141" s="481"/>
      <c r="B141" s="222" t="str">
        <f t="shared" si="22"/>
        <v/>
      </c>
      <c r="C141" s="198"/>
      <c r="D141" s="199" t="str">
        <f t="shared" si="23"/>
        <v/>
      </c>
      <c r="E141" s="198"/>
      <c r="F141" s="200"/>
      <c r="G141" s="60"/>
      <c r="H141" s="208"/>
      <c r="I141" s="61"/>
      <c r="J141" s="61"/>
      <c r="K141" s="61"/>
      <c r="L141" s="61"/>
      <c r="M141" s="61"/>
      <c r="N141" s="61"/>
      <c r="O141" s="61"/>
      <c r="P141" s="61"/>
      <c r="Q141" s="61"/>
      <c r="R141" s="61"/>
      <c r="S141" s="201"/>
    </row>
    <row r="142" spans="1:22" s="26" customFormat="1" ht="12.6" customHeight="1" x14ac:dyDescent="0.2">
      <c r="A142" s="482"/>
      <c r="B142" s="253" t="str">
        <f t="shared" si="22"/>
        <v/>
      </c>
      <c r="C142" s="198"/>
      <c r="D142" s="199" t="str">
        <f t="shared" si="23"/>
        <v/>
      </c>
      <c r="E142" s="198"/>
      <c r="F142" s="200"/>
      <c r="G142" s="254"/>
      <c r="H142" s="208"/>
      <c r="I142" s="61"/>
      <c r="J142" s="61"/>
      <c r="K142" s="61"/>
      <c r="L142" s="61"/>
      <c r="M142" s="61"/>
      <c r="N142" s="61"/>
      <c r="O142" s="61"/>
      <c r="P142" s="61"/>
      <c r="Q142" s="61"/>
      <c r="R142" s="61"/>
      <c r="S142" s="201"/>
    </row>
    <row r="143" spans="1:22" s="26" customFormat="1" ht="12.6" customHeight="1" x14ac:dyDescent="0.2">
      <c r="A143" s="481"/>
      <c r="B143" s="222" t="str">
        <f t="shared" si="22"/>
        <v/>
      </c>
      <c r="C143" s="198"/>
      <c r="D143" s="199" t="str">
        <f t="shared" si="23"/>
        <v/>
      </c>
      <c r="E143" s="198"/>
      <c r="F143" s="200"/>
      <c r="G143" s="254"/>
      <c r="H143" s="202"/>
      <c r="I143" s="61"/>
      <c r="J143" s="61"/>
      <c r="K143" s="61"/>
      <c r="L143" s="61"/>
      <c r="M143" s="61"/>
      <c r="N143" s="61"/>
      <c r="O143" s="61"/>
      <c r="P143" s="61"/>
      <c r="Q143" s="61"/>
      <c r="R143" s="61"/>
      <c r="S143" s="201"/>
    </row>
    <row r="144" spans="1:22" s="26" customFormat="1" ht="12.6" customHeight="1" x14ac:dyDescent="0.2">
      <c r="A144" s="482"/>
      <c r="B144" s="253" t="str">
        <f t="shared" si="22"/>
        <v/>
      </c>
      <c r="C144" s="198"/>
      <c r="D144" s="199" t="str">
        <f t="shared" si="23"/>
        <v/>
      </c>
      <c r="E144" s="198"/>
      <c r="F144" s="200"/>
      <c r="G144" s="60"/>
      <c r="H144" s="208"/>
      <c r="I144" s="61"/>
      <c r="J144" s="61"/>
      <c r="K144" s="61"/>
      <c r="L144" s="61"/>
      <c r="M144" s="61"/>
      <c r="N144" s="61"/>
      <c r="O144" s="61"/>
      <c r="P144" s="61"/>
      <c r="Q144" s="61"/>
      <c r="R144" s="61"/>
      <c r="S144" s="201"/>
    </row>
    <row r="145" spans="1:22" s="26" customFormat="1" ht="12.6" customHeight="1" x14ac:dyDescent="0.2">
      <c r="A145" s="481"/>
      <c r="B145" s="222" t="str">
        <f t="shared" si="22"/>
        <v/>
      </c>
      <c r="C145" s="198"/>
      <c r="D145" s="199" t="str">
        <f t="shared" si="23"/>
        <v/>
      </c>
      <c r="E145" s="198"/>
      <c r="F145" s="200"/>
      <c r="G145" s="254"/>
      <c r="H145" s="208"/>
      <c r="I145" s="61"/>
      <c r="J145" s="61"/>
      <c r="K145" s="61"/>
      <c r="L145" s="61"/>
      <c r="M145" s="61"/>
      <c r="N145" s="61"/>
      <c r="O145" s="61"/>
      <c r="P145" s="61"/>
      <c r="Q145" s="61"/>
      <c r="R145" s="61"/>
      <c r="S145" s="201"/>
    </row>
    <row r="146" spans="1:22" s="26" customFormat="1" ht="12.6" customHeight="1" x14ac:dyDescent="0.2">
      <c r="A146" s="482"/>
      <c r="B146" s="253" t="str">
        <f t="shared" si="22"/>
        <v/>
      </c>
      <c r="C146" s="198"/>
      <c r="D146" s="199" t="str">
        <f t="shared" si="23"/>
        <v/>
      </c>
      <c r="E146" s="198"/>
      <c r="F146" s="200"/>
      <c r="G146" s="254"/>
      <c r="H146" s="202"/>
      <c r="I146" s="61"/>
      <c r="J146" s="61"/>
      <c r="K146" s="61"/>
      <c r="L146" s="61"/>
      <c r="M146" s="61"/>
      <c r="N146" s="61"/>
      <c r="O146" s="61"/>
      <c r="P146" s="61"/>
      <c r="Q146" s="61"/>
      <c r="R146" s="61"/>
      <c r="S146" s="201"/>
    </row>
    <row r="147" spans="1:22" s="26" customFormat="1" ht="12.6" customHeight="1" x14ac:dyDescent="0.2">
      <c r="A147" s="482"/>
      <c r="B147" s="253" t="str">
        <f t="shared" si="22"/>
        <v/>
      </c>
      <c r="C147" s="198"/>
      <c r="D147" s="199" t="str">
        <f t="shared" si="23"/>
        <v/>
      </c>
      <c r="E147" s="198"/>
      <c r="F147" s="200"/>
      <c r="G147" s="254"/>
      <c r="H147" s="208"/>
      <c r="I147" s="61"/>
      <c r="J147" s="61"/>
      <c r="K147" s="61"/>
      <c r="L147" s="61"/>
      <c r="M147" s="61"/>
      <c r="N147" s="61"/>
      <c r="O147" s="61"/>
      <c r="P147" s="61"/>
      <c r="Q147" s="61"/>
      <c r="R147" s="61"/>
      <c r="S147" s="201"/>
    </row>
    <row r="148" spans="1:22" s="26" customFormat="1" ht="12.6" customHeight="1" x14ac:dyDescent="0.2">
      <c r="A148" s="481"/>
      <c r="B148" s="222" t="str">
        <f t="shared" si="22"/>
        <v/>
      </c>
      <c r="C148" s="198"/>
      <c r="D148" s="199" t="str">
        <f t="shared" si="23"/>
        <v/>
      </c>
      <c r="E148" s="198"/>
      <c r="F148" s="200"/>
      <c r="G148" s="254"/>
      <c r="H148" s="202"/>
      <c r="I148" s="61"/>
      <c r="J148" s="61"/>
      <c r="K148" s="61"/>
      <c r="L148" s="61"/>
      <c r="M148" s="61"/>
      <c r="N148" s="61"/>
      <c r="O148" s="61"/>
      <c r="P148" s="61"/>
      <c r="Q148" s="61"/>
      <c r="R148" s="61"/>
      <c r="S148" s="201"/>
    </row>
    <row r="149" spans="1:22" s="26" customFormat="1" ht="12.6" customHeight="1" x14ac:dyDescent="0.2">
      <c r="A149" s="482"/>
      <c r="B149" s="253" t="str">
        <f t="shared" si="22"/>
        <v/>
      </c>
      <c r="C149" s="198"/>
      <c r="D149" s="199" t="str">
        <f t="shared" si="23"/>
        <v/>
      </c>
      <c r="E149" s="198"/>
      <c r="F149" s="200"/>
      <c r="G149" s="60"/>
      <c r="H149" s="208"/>
      <c r="I149" s="61"/>
      <c r="J149" s="61"/>
      <c r="K149" s="61"/>
      <c r="L149" s="61"/>
      <c r="M149" s="61"/>
      <c r="N149" s="61"/>
      <c r="O149" s="61"/>
      <c r="P149" s="61"/>
      <c r="Q149" s="61"/>
      <c r="R149" s="61"/>
      <c r="S149" s="201"/>
    </row>
    <row r="150" spans="1:22" s="26" customFormat="1" ht="12.6" customHeight="1" x14ac:dyDescent="0.2">
      <c r="A150" s="481"/>
      <c r="B150" s="222" t="str">
        <f t="shared" si="22"/>
        <v/>
      </c>
      <c r="C150" s="198"/>
      <c r="D150" s="199" t="str">
        <f t="shared" si="23"/>
        <v/>
      </c>
      <c r="E150" s="198"/>
      <c r="F150" s="200"/>
      <c r="G150" s="254"/>
      <c r="H150" s="208"/>
      <c r="I150" s="61"/>
      <c r="J150" s="61"/>
      <c r="K150" s="61"/>
      <c r="L150" s="61"/>
      <c r="M150" s="61"/>
      <c r="N150" s="61"/>
      <c r="O150" s="61"/>
      <c r="P150" s="61"/>
      <c r="Q150" s="61"/>
      <c r="R150" s="61"/>
      <c r="S150" s="201"/>
    </row>
    <row r="151" spans="1:22" s="26" customFormat="1" ht="12.6" customHeight="1" x14ac:dyDescent="0.2">
      <c r="A151" s="482"/>
      <c r="B151" s="253" t="str">
        <f t="shared" si="22"/>
        <v/>
      </c>
      <c r="C151" s="198"/>
      <c r="D151" s="199" t="str">
        <f t="shared" si="23"/>
        <v/>
      </c>
      <c r="E151" s="198"/>
      <c r="F151" s="200"/>
      <c r="G151" s="254"/>
      <c r="H151" s="202"/>
      <c r="I151" s="61"/>
      <c r="J151" s="61"/>
      <c r="K151" s="61"/>
      <c r="L151" s="61"/>
      <c r="M151" s="61"/>
      <c r="N151" s="61"/>
      <c r="O151" s="61"/>
      <c r="P151" s="61"/>
      <c r="Q151" s="61"/>
      <c r="R151" s="61"/>
      <c r="S151" s="201"/>
    </row>
    <row r="152" spans="1:22" s="26" customFormat="1" ht="12.6" customHeight="1" x14ac:dyDescent="0.2">
      <c r="A152" s="481"/>
      <c r="B152" s="222" t="str">
        <f t="shared" si="22"/>
        <v/>
      </c>
      <c r="C152" s="198"/>
      <c r="D152" s="199" t="str">
        <f t="shared" si="23"/>
        <v/>
      </c>
      <c r="E152" s="198"/>
      <c r="F152" s="200"/>
      <c r="G152" s="60"/>
      <c r="H152" s="208"/>
      <c r="I152" s="61"/>
      <c r="J152" s="61"/>
      <c r="K152" s="61"/>
      <c r="L152" s="61"/>
      <c r="M152" s="61"/>
      <c r="N152" s="61"/>
      <c r="O152" s="61"/>
      <c r="P152" s="61"/>
      <c r="Q152" s="61"/>
      <c r="R152" s="61"/>
      <c r="S152" s="201"/>
    </row>
    <row r="153" spans="1:22" s="26" customFormat="1" ht="12.6" customHeight="1" x14ac:dyDescent="0.2">
      <c r="A153" s="482"/>
      <c r="B153" s="253" t="str">
        <f t="shared" si="22"/>
        <v/>
      </c>
      <c r="C153" s="198"/>
      <c r="D153" s="199" t="str">
        <f t="shared" si="23"/>
        <v/>
      </c>
      <c r="E153" s="198"/>
      <c r="F153" s="200"/>
      <c r="G153" s="254"/>
      <c r="H153" s="208"/>
      <c r="I153" s="61"/>
      <c r="J153" s="61"/>
      <c r="K153" s="61"/>
      <c r="L153" s="61"/>
      <c r="M153" s="61"/>
      <c r="N153" s="61"/>
      <c r="O153" s="61"/>
      <c r="P153" s="61"/>
      <c r="Q153" s="61"/>
      <c r="R153" s="61"/>
      <c r="S153" s="201"/>
    </row>
    <row r="154" spans="1:22" s="26" customFormat="1" ht="12.6" customHeight="1" x14ac:dyDescent="0.2">
      <c r="A154" s="481"/>
      <c r="B154" s="222" t="str">
        <f t="shared" si="22"/>
        <v/>
      </c>
      <c r="C154" s="198"/>
      <c r="D154" s="199" t="str">
        <f t="shared" si="23"/>
        <v/>
      </c>
      <c r="E154" s="198"/>
      <c r="F154" s="200"/>
      <c r="G154" s="254"/>
      <c r="H154" s="202"/>
      <c r="I154" s="61"/>
      <c r="J154" s="61"/>
      <c r="K154" s="61"/>
      <c r="L154" s="61"/>
      <c r="M154" s="61"/>
      <c r="N154" s="61"/>
      <c r="O154" s="61"/>
      <c r="P154" s="61"/>
      <c r="Q154" s="61"/>
      <c r="R154" s="61"/>
      <c r="S154" s="201"/>
    </row>
    <row r="155" spans="1:22" s="26" customFormat="1" ht="12.6" customHeight="1" x14ac:dyDescent="0.2">
      <c r="A155" s="481"/>
      <c r="B155" s="222" t="str">
        <f t="shared" si="22"/>
        <v/>
      </c>
      <c r="C155" s="198"/>
      <c r="D155" s="199" t="str">
        <f t="shared" si="23"/>
        <v/>
      </c>
      <c r="E155" s="198"/>
      <c r="F155" s="200"/>
      <c r="G155" s="254"/>
      <c r="H155" s="208"/>
      <c r="I155" s="61"/>
      <c r="J155" s="61"/>
      <c r="K155" s="61"/>
      <c r="L155" s="61"/>
      <c r="M155" s="61"/>
      <c r="N155" s="61"/>
      <c r="O155" s="61"/>
      <c r="P155" s="61"/>
      <c r="Q155" s="61"/>
      <c r="R155" s="61"/>
      <c r="S155" s="201"/>
    </row>
    <row r="156" spans="1:22" s="26" customFormat="1" ht="12.6" customHeight="1" x14ac:dyDescent="0.2">
      <c r="A156" s="481"/>
      <c r="B156" s="222" t="str">
        <f t="shared" si="22"/>
        <v/>
      </c>
      <c r="C156" s="198"/>
      <c r="D156" s="199" t="str">
        <f t="shared" si="23"/>
        <v/>
      </c>
      <c r="E156" s="198"/>
      <c r="F156" s="200"/>
      <c r="G156" s="254"/>
      <c r="H156" s="208"/>
      <c r="I156" s="61"/>
      <c r="J156" s="61"/>
      <c r="K156" s="61"/>
      <c r="L156" s="61"/>
      <c r="M156" s="61"/>
      <c r="N156" s="61"/>
      <c r="O156" s="61"/>
      <c r="P156" s="61"/>
      <c r="Q156" s="61"/>
      <c r="R156" s="61"/>
      <c r="S156" s="201"/>
    </row>
    <row r="157" spans="1:22" s="26" customFormat="1" ht="12.6" customHeight="1" thickBot="1" x14ac:dyDescent="0.25">
      <c r="A157" s="481"/>
      <c r="B157" s="222" t="str">
        <f t="shared" si="22"/>
        <v/>
      </c>
      <c r="C157" s="204"/>
      <c r="D157" s="199" t="str">
        <f t="shared" si="23"/>
        <v/>
      </c>
      <c r="E157" s="204"/>
      <c r="F157" s="205"/>
      <c r="G157" s="203"/>
      <c r="H157" s="208"/>
      <c r="I157" s="62"/>
      <c r="J157" s="62"/>
      <c r="K157" s="62"/>
      <c r="L157" s="62"/>
      <c r="M157" s="62"/>
      <c r="N157" s="62"/>
      <c r="O157" s="62"/>
      <c r="P157" s="62"/>
      <c r="Q157" s="62"/>
      <c r="R157" s="62"/>
      <c r="S157" s="206"/>
    </row>
    <row r="158" spans="1:22" s="26" customFormat="1" ht="13.5" thickTop="1" x14ac:dyDescent="0.2">
      <c r="A158" s="983" t="s">
        <v>119</v>
      </c>
      <c r="B158" s="984"/>
      <c r="C158" s="985"/>
      <c r="D158" s="985"/>
      <c r="E158" s="985"/>
      <c r="F158" s="985"/>
      <c r="G158" s="985"/>
      <c r="H158" s="985"/>
      <c r="I158" s="163" t="str">
        <f t="shared" ref="I158:R158" si="24">IF(SUM(I122:I157)&gt;0,SUM(I122:I157),"")</f>
        <v/>
      </c>
      <c r="J158" s="163" t="str">
        <f t="shared" si="24"/>
        <v/>
      </c>
      <c r="K158" s="163" t="str">
        <f t="shared" si="24"/>
        <v/>
      </c>
      <c r="L158" s="163" t="str">
        <f t="shared" si="24"/>
        <v/>
      </c>
      <c r="M158" s="163" t="str">
        <f t="shared" si="24"/>
        <v/>
      </c>
      <c r="N158" s="969" t="str">
        <f t="shared" si="24"/>
        <v/>
      </c>
      <c r="O158" s="969" t="str">
        <f t="shared" si="24"/>
        <v/>
      </c>
      <c r="P158" s="969" t="str">
        <f t="shared" si="24"/>
        <v/>
      </c>
      <c r="Q158" s="969" t="str">
        <f t="shared" si="24"/>
        <v/>
      </c>
      <c r="R158" s="977" t="str">
        <f t="shared" si="24"/>
        <v/>
      </c>
      <c r="S158" s="971"/>
    </row>
    <row r="159" spans="1:22" s="26" customFormat="1" x14ac:dyDescent="0.2">
      <c r="A159" s="993" t="s">
        <v>118</v>
      </c>
      <c r="B159" s="994"/>
      <c r="C159" s="994"/>
      <c r="D159" s="994"/>
      <c r="E159" s="994"/>
      <c r="F159" s="995"/>
      <c r="G159" s="995"/>
      <c r="H159" s="995"/>
      <c r="I159" s="982" t="str">
        <f>IF(SUM(I122:I157,J122:J157,K122:K157)&gt;0,SUM(I122:I157,J122:J157,K122:K157),"")</f>
        <v/>
      </c>
      <c r="J159" s="982"/>
      <c r="K159" s="1002"/>
      <c r="L159" s="982" t="str">
        <f>IF(SUM(L122:L157,M122:M157)&gt;0,SUM(L122:L157,M122:M157),"")</f>
        <v/>
      </c>
      <c r="M159" s="982"/>
      <c r="N159" s="970"/>
      <c r="O159" s="970"/>
      <c r="P159" s="970"/>
      <c r="Q159" s="970"/>
      <c r="R159" s="978"/>
      <c r="S159" s="972"/>
      <c r="V159" s="96"/>
    </row>
    <row r="160" spans="1:22" s="26" customFormat="1" x14ac:dyDescent="0.2">
      <c r="A160" s="993" t="s">
        <v>45</v>
      </c>
      <c r="B160" s="994"/>
      <c r="C160" s="994"/>
      <c r="D160" s="994"/>
      <c r="E160" s="994"/>
      <c r="F160" s="995"/>
      <c r="G160" s="995"/>
      <c r="H160" s="995"/>
      <c r="I160" s="982" t="str">
        <f>I104</f>
        <v/>
      </c>
      <c r="J160" s="982"/>
      <c r="K160" s="1002"/>
      <c r="L160" s="982" t="str">
        <f>L104</f>
        <v/>
      </c>
      <c r="M160" s="982"/>
      <c r="N160" s="164" t="str">
        <f>N104</f>
        <v/>
      </c>
      <c r="O160" s="164" t="str">
        <f t="shared" ref="O160:R160" si="25">O104</f>
        <v/>
      </c>
      <c r="P160" s="164" t="str">
        <f t="shared" si="25"/>
        <v/>
      </c>
      <c r="Q160" s="164" t="str">
        <f t="shared" si="25"/>
        <v/>
      </c>
      <c r="R160" s="165" t="str">
        <f t="shared" si="25"/>
        <v/>
      </c>
      <c r="S160" s="972"/>
      <c r="V160" s="96"/>
    </row>
    <row r="161" spans="1:22" s="26" customFormat="1" x14ac:dyDescent="0.2">
      <c r="A161" s="993" t="s">
        <v>126</v>
      </c>
      <c r="B161" s="994"/>
      <c r="C161" s="994"/>
      <c r="D161" s="994"/>
      <c r="E161" s="994"/>
      <c r="F161" s="995"/>
      <c r="G161" s="995"/>
      <c r="H161" s="995"/>
      <c r="I161" s="982" t="str">
        <f>IF(SUM(I159:I160)=0,"",SUM(I159:I160))</f>
        <v/>
      </c>
      <c r="J161" s="982" t="str">
        <f t="shared" ref="J161" si="26">IF(SUM(J159:J160)=0,"",SUM(J159:J160))</f>
        <v/>
      </c>
      <c r="K161" s="1002" t="str">
        <f t="shared" ref="K161" si="27">IF(SUM(K159:K160)=0,"",SUM(K159:K160))</f>
        <v/>
      </c>
      <c r="L161" s="982" t="str">
        <f t="shared" ref="L161" si="28">IF(SUM(L159:L160)=0,"",SUM(L159:L160))</f>
        <v/>
      </c>
      <c r="M161" s="982" t="str">
        <f t="shared" ref="M161" si="29">IF(SUM(M159:M160)=0,"",SUM(M159:M160))</f>
        <v/>
      </c>
      <c r="N161" s="166" t="str">
        <f>IF(SUM(N158:N160)=0,"",SUM(N158:N160))</f>
        <v/>
      </c>
      <c r="O161" s="166" t="str">
        <f t="shared" ref="O161" si="30">IF(SUM(O158:O160)=0,"",SUM(O158:O160))</f>
        <v/>
      </c>
      <c r="P161" s="166" t="str">
        <f t="shared" ref="P161" si="31">IF(SUM(P158:P160)=0,"",SUM(P158:P160))</f>
        <v/>
      </c>
      <c r="Q161" s="166" t="str">
        <f t="shared" ref="Q161" si="32">IF(SUM(Q158:Q160)=0,"",SUM(Q158:Q160))</f>
        <v/>
      </c>
      <c r="R161" s="427" t="str">
        <f t="shared" ref="R161" si="33">IF(SUM(R158:R160)=0,"",SUM(R158:R160))</f>
        <v/>
      </c>
      <c r="S161" s="972"/>
      <c r="V161" s="96"/>
    </row>
    <row r="162" spans="1:22" s="26" customFormat="1" ht="13.5" thickBot="1" x14ac:dyDescent="0.25">
      <c r="A162" s="996" t="s">
        <v>117</v>
      </c>
      <c r="B162" s="901"/>
      <c r="C162" s="901"/>
      <c r="D162" s="901"/>
      <c r="E162" s="901"/>
      <c r="F162" s="960"/>
      <c r="G162" s="960"/>
      <c r="H162" s="960"/>
      <c r="I162" s="1000"/>
      <c r="J162" s="1001"/>
      <c r="K162" s="1008"/>
      <c r="L162" s="1000"/>
      <c r="M162" s="1008"/>
      <c r="N162" s="142"/>
      <c r="O162" s="142"/>
      <c r="P162" s="142"/>
      <c r="Q162" s="142"/>
      <c r="R162" s="143"/>
      <c r="S162" s="972"/>
    </row>
    <row r="163" spans="1:22" s="210" customFormat="1" ht="11.25" x14ac:dyDescent="0.2">
      <c r="A163" s="323" t="s">
        <v>115</v>
      </c>
      <c r="B163" s="323"/>
      <c r="C163" s="323"/>
      <c r="D163" s="209"/>
      <c r="E163" s="209"/>
      <c r="F163" s="323"/>
      <c r="G163" s="209"/>
      <c r="H163" s="209"/>
      <c r="I163" s="323"/>
      <c r="J163" s="323"/>
      <c r="K163" s="323"/>
      <c r="L163" s="323"/>
      <c r="M163" s="323"/>
      <c r="N163" s="209"/>
      <c r="O163" s="209"/>
      <c r="P163" s="209"/>
      <c r="Q163" s="209"/>
      <c r="R163" s="209"/>
      <c r="S163" s="323"/>
    </row>
    <row r="164" spans="1:22" s="210" customFormat="1" ht="11.25" x14ac:dyDescent="0.2">
      <c r="A164" s="209" t="s">
        <v>116</v>
      </c>
      <c r="B164" s="209"/>
      <c r="C164" s="209"/>
      <c r="D164" s="323"/>
      <c r="E164" s="209"/>
      <c r="F164" s="323"/>
      <c r="G164" s="209"/>
      <c r="H164" s="209"/>
      <c r="I164" s="323"/>
      <c r="J164" s="323"/>
      <c r="K164" s="323"/>
      <c r="L164" s="323"/>
      <c r="M164" s="323"/>
      <c r="N164" s="209"/>
      <c r="O164" s="209"/>
      <c r="P164" s="209"/>
      <c r="Q164" s="209"/>
      <c r="R164" s="209"/>
      <c r="S164" s="209"/>
    </row>
    <row r="165" spans="1:22" x14ac:dyDescent="0.2">
      <c r="A165" s="29"/>
      <c r="B165" s="29"/>
      <c r="C165" s="29"/>
      <c r="D165" s="29"/>
      <c r="E165" s="7"/>
      <c r="F165" s="7"/>
      <c r="G165" s="29"/>
      <c r="H165" s="209"/>
      <c r="I165" s="47"/>
      <c r="J165" s="47"/>
      <c r="K165" s="47"/>
      <c r="L165" s="47"/>
      <c r="M165" s="47"/>
      <c r="N165" s="47"/>
      <c r="O165" s="47"/>
      <c r="P165" s="47"/>
      <c r="Q165" s="47"/>
      <c r="R165" s="10"/>
      <c r="S165" s="10"/>
    </row>
    <row r="167" spans="1:22" x14ac:dyDescent="0.2">
      <c r="E167" s="81" t="s">
        <v>46</v>
      </c>
      <c r="F167" s="7"/>
    </row>
    <row r="168" spans="1:22" x14ac:dyDescent="0.2">
      <c r="E168" s="82"/>
      <c r="F168" s="8" t="s">
        <v>47</v>
      </c>
    </row>
    <row r="169" spans="1:22" x14ac:dyDescent="0.2">
      <c r="E169" s="83"/>
      <c r="F169" s="8" t="s">
        <v>48</v>
      </c>
    </row>
    <row r="170" spans="1:22" x14ac:dyDescent="0.2">
      <c r="E170" s="85"/>
      <c r="F170" s="8" t="s">
        <v>49</v>
      </c>
    </row>
  </sheetData>
  <sheetProtection sheet="1" formatColumns="0" formatRows="0" insertColumns="0" insertRows="0" deleteColumns="0" deleteRows="0"/>
  <mergeCells count="108">
    <mergeCell ref="I48:K48"/>
    <mergeCell ref="A162:H162"/>
    <mergeCell ref="I162:K162"/>
    <mergeCell ref="L162:M162"/>
    <mergeCell ref="L119:M119"/>
    <mergeCell ref="I120:K120"/>
    <mergeCell ref="L120:M120"/>
    <mergeCell ref="I161:K161"/>
    <mergeCell ref="L161:M161"/>
    <mergeCell ref="A158:H158"/>
    <mergeCell ref="A161:H161"/>
    <mergeCell ref="I119:K119"/>
    <mergeCell ref="I160:K160"/>
    <mergeCell ref="L160:M160"/>
    <mergeCell ref="A102:H102"/>
    <mergeCell ref="I102:K102"/>
    <mergeCell ref="L102:M102"/>
    <mergeCell ref="A105:H105"/>
    <mergeCell ref="I105:K105"/>
    <mergeCell ref="L105:M105"/>
    <mergeCell ref="H116:H121"/>
    <mergeCell ref="A114:S114"/>
    <mergeCell ref="A104:H104"/>
    <mergeCell ref="I104:K104"/>
    <mergeCell ref="S158:S162"/>
    <mergeCell ref="A159:H159"/>
    <mergeCell ref="I159:K159"/>
    <mergeCell ref="L159:M159"/>
    <mergeCell ref="A160:H160"/>
    <mergeCell ref="I60:K60"/>
    <mergeCell ref="L60:M60"/>
    <mergeCell ref="Q158:Q159"/>
    <mergeCell ref="R158:R159"/>
    <mergeCell ref="L104:M104"/>
    <mergeCell ref="S116:S121"/>
    <mergeCell ref="I117:K117"/>
    <mergeCell ref="L117:M117"/>
    <mergeCell ref="I118:K118"/>
    <mergeCell ref="L118:M118"/>
    <mergeCell ref="P158:P159"/>
    <mergeCell ref="N158:N159"/>
    <mergeCell ref="O158:O159"/>
    <mergeCell ref="A58:S58"/>
    <mergeCell ref="A59:A64"/>
    <mergeCell ref="B59:B64"/>
    <mergeCell ref="C59:E64"/>
    <mergeCell ref="F59:F64"/>
    <mergeCell ref="G59:G63"/>
    <mergeCell ref="H59:H64"/>
    <mergeCell ref="A115:S115"/>
    <mergeCell ref="A116:A121"/>
    <mergeCell ref="B116:B121"/>
    <mergeCell ref="C116:E121"/>
    <mergeCell ref="F116:F121"/>
    <mergeCell ref="G116:G120"/>
    <mergeCell ref="I116:K116"/>
    <mergeCell ref="L116:M116"/>
    <mergeCell ref="N101:N102"/>
    <mergeCell ref="A103:H103"/>
    <mergeCell ref="I103:K103"/>
    <mergeCell ref="A1:S1"/>
    <mergeCell ref="H3:H8"/>
    <mergeCell ref="A47:H47"/>
    <mergeCell ref="A48:H48"/>
    <mergeCell ref="Q46:Q47"/>
    <mergeCell ref="A2:S2"/>
    <mergeCell ref="S3:S8"/>
    <mergeCell ref="I3:K3"/>
    <mergeCell ref="I7:K7"/>
    <mergeCell ref="I6:K6"/>
    <mergeCell ref="I5:K5"/>
    <mergeCell ref="L3:M3"/>
    <mergeCell ref="L5:M5"/>
    <mergeCell ref="L6:M6"/>
    <mergeCell ref="L7:M7"/>
    <mergeCell ref="F3:F8"/>
    <mergeCell ref="O46:O47"/>
    <mergeCell ref="A3:A8"/>
    <mergeCell ref="B3:B8"/>
    <mergeCell ref="G3:G7"/>
    <mergeCell ref="L47:M47"/>
    <mergeCell ref="L48:M48"/>
    <mergeCell ref="A46:H46"/>
    <mergeCell ref="I47:K47"/>
    <mergeCell ref="P46:P47"/>
    <mergeCell ref="N46:N47"/>
    <mergeCell ref="S46:S48"/>
    <mergeCell ref="I4:K4"/>
    <mergeCell ref="L4:M4"/>
    <mergeCell ref="C3:E8"/>
    <mergeCell ref="O101:O102"/>
    <mergeCell ref="P101:P102"/>
    <mergeCell ref="Q101:Q102"/>
    <mergeCell ref="R101:R102"/>
    <mergeCell ref="S101:S105"/>
    <mergeCell ref="S59:S64"/>
    <mergeCell ref="R46:R47"/>
    <mergeCell ref="L63:M63"/>
    <mergeCell ref="A57:S57"/>
    <mergeCell ref="L103:M103"/>
    <mergeCell ref="I59:K59"/>
    <mergeCell ref="L59:M59"/>
    <mergeCell ref="A101:H101"/>
    <mergeCell ref="I61:K61"/>
    <mergeCell ref="L61:M61"/>
    <mergeCell ref="I62:K62"/>
    <mergeCell ref="L62:M62"/>
    <mergeCell ref="I63:K63"/>
  </mergeCells>
  <phoneticPr fontId="0" type="noConversion"/>
  <conditionalFormatting sqref="S176:S209 S9:S56 S105:S108 S165 S113 S65:S102 S122:S159">
    <cfRule type="expression" dxfId="154" priority="267" stopIfTrue="1">
      <formula>IF(#REF!=0,TRUE(),FALSE())</formula>
    </cfRule>
  </conditionalFormatting>
  <conditionalFormatting sqref="S9:S45 S65:S100 S122:S157">
    <cfRule type="expression" dxfId="153" priority="266" stopIfTrue="1">
      <formula>IF(#REF!=0,TRUE(),FALSE())</formula>
    </cfRule>
  </conditionalFormatting>
  <conditionalFormatting sqref="I48 K48">
    <cfRule type="expression" dxfId="152" priority="224">
      <formula>AND(I48&gt;0,I48&lt;I47)=TRUE</formula>
    </cfRule>
  </conditionalFormatting>
  <conditionalFormatting sqref="I48 K48">
    <cfRule type="expression" dxfId="151" priority="543">
      <formula>AND(I48=0,I$5&gt;0,SUM(I46:K46)&gt;0)=TRUE</formula>
    </cfRule>
  </conditionalFormatting>
  <conditionalFormatting sqref="J48">
    <cfRule type="expression" dxfId="150" priority="173">
      <formula>AND(J48&gt;0,J48&lt;J47)=TRUE</formula>
    </cfRule>
  </conditionalFormatting>
  <conditionalFormatting sqref="J48 L48">
    <cfRule type="expression" dxfId="149" priority="172">
      <formula>AND(J48=0,J$5&gt;0,SUM(J46:K46)&gt;0)=TRUE</formula>
    </cfRule>
  </conditionalFormatting>
  <conditionalFormatting sqref="L48">
    <cfRule type="expression" dxfId="148" priority="158">
      <formula>AND(L48&gt;0,L48&lt;L47)=TRUE</formula>
    </cfRule>
  </conditionalFormatting>
  <conditionalFormatting sqref="M48">
    <cfRule type="expression" dxfId="147" priority="152">
      <formula>AND(M48&gt;0,M48&lt;M47)=TRUE</formula>
    </cfRule>
  </conditionalFormatting>
  <conditionalFormatting sqref="F176:F214">
    <cfRule type="expression" dxfId="146" priority="570" stopIfTrue="1">
      <formula>IF(#REF!=0,TRUE(),FALSE())</formula>
    </cfRule>
  </conditionalFormatting>
  <conditionalFormatting sqref="C9:C45 E9:E45 C65:C100 E65:E100 C122:C157 E122:E157">
    <cfRule type="expression" dxfId="145" priority="121">
      <formula>$C$3="MILE TO MILE"</formula>
    </cfRule>
  </conditionalFormatting>
  <conditionalFormatting sqref="M48">
    <cfRule type="expression" dxfId="144" priority="836">
      <formula>AND(M48=0,M$5&gt;0,SUM(M46:M46)&gt;0)=TRUE</formula>
    </cfRule>
  </conditionalFormatting>
  <conditionalFormatting sqref="P48:R48">
    <cfRule type="expression" dxfId="143" priority="1004">
      <formula>AND(P48&gt;0,P48&lt;P46)=TRUE</formula>
    </cfRule>
    <cfRule type="expression" dxfId="142" priority="1005">
      <formula>AND(P48=0,P5&gt;0,SUM(P9:P45)&gt;0)=TRUE</formula>
    </cfRule>
  </conditionalFormatting>
  <conditionalFormatting sqref="N48:O48">
    <cfRule type="expression" dxfId="141" priority="1011">
      <formula>AND(N48&gt;0,N48&lt;N46)=TRUE</formula>
    </cfRule>
    <cfRule type="expression" dxfId="140" priority="1012">
      <formula>AND(N48=0,N5&gt;0,SUM(N9:N45)&gt;0)=TRUE</formula>
    </cfRule>
  </conditionalFormatting>
  <conditionalFormatting sqref="S103">
    <cfRule type="expression" dxfId="139" priority="45" stopIfTrue="1">
      <formula>IF(#REF!=0,TRUE(),FALSE())</formula>
    </cfRule>
  </conditionalFormatting>
  <conditionalFormatting sqref="S162:S164">
    <cfRule type="expression" dxfId="138" priority="43" stopIfTrue="1">
      <formula>IF(#REF!=0,TRUE(),FALSE())</formula>
    </cfRule>
  </conditionalFormatting>
  <conditionalFormatting sqref="I162 K162">
    <cfRule type="expression" dxfId="137" priority="35">
      <formula>AND(I162&gt;0,I162&lt;I161)=TRUE</formula>
    </cfRule>
  </conditionalFormatting>
  <conditionalFormatting sqref="J162 L162">
    <cfRule type="expression" dxfId="136" priority="33">
      <formula>AND(J162&gt;0,J162&lt;J161)=TRUE</formula>
    </cfRule>
  </conditionalFormatting>
  <conditionalFormatting sqref="L162">
    <cfRule type="expression" dxfId="135" priority="31">
      <formula>AND(L162&gt;0,L162&lt;L159)=TRUE</formula>
    </cfRule>
  </conditionalFormatting>
  <conditionalFormatting sqref="M162">
    <cfRule type="expression" dxfId="134" priority="30">
      <formula>AND(M162&gt;0,M162&lt;M159)=TRUE</formula>
    </cfRule>
  </conditionalFormatting>
  <conditionalFormatting sqref="S160">
    <cfRule type="expression" dxfId="133" priority="24">
      <formula>IF(#REF!=0,TRUE(),FALSE())</formula>
    </cfRule>
  </conditionalFormatting>
  <conditionalFormatting sqref="L162">
    <cfRule type="expression" dxfId="132" priority="22">
      <formula>AND(L$105&gt;0,L$105&lt;L$103)=TRUE</formula>
    </cfRule>
  </conditionalFormatting>
  <conditionalFormatting sqref="S104">
    <cfRule type="expression" dxfId="131" priority="15" stopIfTrue="1">
      <formula>IF(#REF!=0,TRUE(),FALSE())</formula>
    </cfRule>
  </conditionalFormatting>
  <conditionalFormatting sqref="S161">
    <cfRule type="expression" dxfId="130" priority="13" stopIfTrue="1">
      <formula>IF(#REF!=0,TRUE(),FALSE())</formula>
    </cfRule>
  </conditionalFormatting>
  <conditionalFormatting sqref="N162:R162">
    <cfRule type="expression" dxfId="129" priority="2">
      <formula>AND(N$162=0,SUM(N$158:N$160)&gt;0)=TRUE</formula>
    </cfRule>
    <cfRule type="expression" dxfId="128" priority="12">
      <formula>AND(N$162&gt;0,N$162&lt;N$161)=TRUE</formula>
    </cfRule>
  </conditionalFormatting>
  <conditionalFormatting sqref="A2:S163">
    <cfRule type="expression" dxfId="127" priority="1109">
      <formula>$V$47=TRUE</formula>
    </cfRule>
  </conditionalFormatting>
  <conditionalFormatting sqref="I105:R105">
    <cfRule type="expression" dxfId="126" priority="68">
      <formula>AND(I$105&gt;0,I$105&lt;I$104)=TRUE</formula>
    </cfRule>
  </conditionalFormatting>
  <conditionalFormatting sqref="I105:K105">
    <cfRule type="expression" dxfId="125" priority="7">
      <formula>AND($I$105=0,SUM($I$102:$K$103)&gt;0)=TRUE</formula>
    </cfRule>
  </conditionalFormatting>
  <conditionalFormatting sqref="L105:M105">
    <cfRule type="expression" dxfId="124" priority="6">
      <formula>AND($L$105=0,SUM($L$102:$M$103)&gt;0)=TRUE</formula>
    </cfRule>
  </conditionalFormatting>
  <conditionalFormatting sqref="N105:R105">
    <cfRule type="expression" dxfId="123" priority="5">
      <formula>AND(N$105=0,SUM(N$101:N$103)&gt;0)=TRUE</formula>
    </cfRule>
  </conditionalFormatting>
  <conditionalFormatting sqref="I162:K162">
    <cfRule type="expression" dxfId="122" priority="4">
      <formula>AND($I$162=0,SUM($I$159:$K$160)&gt;0)=TRUE</formula>
    </cfRule>
  </conditionalFormatting>
  <conditionalFormatting sqref="L162:M162">
    <cfRule type="expression" dxfId="121" priority="3">
      <formula>AND($L$162=0,SUM($L$159:$M$160)&gt;0)=TRUE</formula>
    </cfRule>
  </conditionalFormatting>
  <conditionalFormatting sqref="C3:E8">
    <cfRule type="expression" dxfId="120" priority="1">
      <formula>$C$3=""</formula>
    </cfRule>
  </conditionalFormatting>
  <dataValidations xWindow="951" yWindow="628" count="7">
    <dataValidation type="list" allowBlank="1" showInputMessage="1" showErrorMessage="1" sqref="I4:S4 I117:S117 I60:S60" xr:uid="{00000000-0002-0000-0700-000000000000}">
      <formula1>$V$3:$V$5</formula1>
    </dataValidation>
    <dataValidation type="list" allowBlank="1" showInputMessage="1" showErrorMessage="1" sqref="C3:E8" xr:uid="{9DD34FEF-9DEB-4CB1-AEB9-592EFFF97BEE}">
      <formula1>$W$3:$W$4</formula1>
    </dataValidation>
    <dataValidation type="list" allowBlank="1" showInputMessage="1" showErrorMessage="1" sqref="I3:T3 I116:T116 I59:T59" xr:uid="{00000000-0002-0000-0700-000001000000}">
      <formula1>$V$9:$V$16</formula1>
    </dataValidation>
    <dataValidation type="list" allowBlank="1" showInputMessage="1" showErrorMessage="1" sqref="G9:G45 G122:G157 G65:G100" xr:uid="{56AB84BD-98DF-48EB-A97E-4232F0C8C6ED}">
      <formula1>$X$10:$X$14</formula1>
    </dataValidation>
    <dataValidation type="list" allowBlank="1" showInputMessage="1" showErrorMessage="1" sqref="F9:F45 F122:F157 F65:F100" xr:uid="{025D26F1-7F46-412A-88F9-F87D1B3F9182}">
      <formula1>$Y$10:$Y$12</formula1>
    </dataValidation>
    <dataValidation type="list" operator="greaterThan" allowBlank="1" showInputMessage="1" showErrorMessage="1" prompt="D = double_x000a_S = single" sqref="H9:H45 H122:H157 H65:H100" xr:uid="{4B489DE7-3242-4A50-B184-0A8F383E48C5}">
      <formula1>$Z$10:$Z$12</formula1>
    </dataValidation>
    <dataValidation type="list" allowBlank="1" showInputMessage="1" showErrorMessage="1" prompt="Choose Pavement Marking Color" sqref="I8:R8 N64:R64 N121:R121" xr:uid="{17726884-4930-458F-9F4C-4D28A6D251E2}">
      <formula1>$AA$10:$AA$14</formula1>
    </dataValidation>
  </dataValidations>
  <pageMargins left="0.75" right="0.75" top="1" bottom="1" header="0.5" footer="0.5"/>
  <pageSetup paperSize="12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print="0" autoFill="0" autoLine="0" autoPict="0">
                <anchor moveWithCells="1">
                  <from>
                    <xdr:col>17</xdr:col>
                    <xdr:colOff>342900</xdr:colOff>
                    <xdr:row>51</xdr:row>
                    <xdr:rowOff>123825</xdr:rowOff>
                  </from>
                  <to>
                    <xdr:col>18</xdr:col>
                    <xdr:colOff>1343025</xdr:colOff>
                    <xdr:row>53</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41FE4-02CD-4742-9840-3DE5315EBBE2}">
  <sheetPr>
    <tabColor rgb="FFFFFF00"/>
  </sheetPr>
  <dimension ref="A1:T203"/>
  <sheetViews>
    <sheetView showGridLines="0" tabSelected="1" zoomScale="85" zoomScaleNormal="85" zoomScalePageLayoutView="70" workbookViewId="0">
      <selection activeCell="Y28" sqref="Y28"/>
    </sheetView>
  </sheetViews>
  <sheetFormatPr defaultColWidth="8.5703125" defaultRowHeight="12.75" x14ac:dyDescent="0.2"/>
  <cols>
    <col min="1" max="1" width="3.5703125" style="515" customWidth="1"/>
    <col min="2" max="2" width="5.5703125" style="515" customWidth="1"/>
    <col min="3" max="3" width="20.5703125" style="515" customWidth="1"/>
    <col min="4" max="5" width="7.5703125" style="515" customWidth="1"/>
    <col min="6" max="6" width="35.5703125" style="515" customWidth="1"/>
    <col min="7" max="8" width="4.140625" style="515" customWidth="1"/>
    <col min="9" max="9" width="5.5703125" style="515" customWidth="1"/>
    <col min="10" max="10" width="26.42578125" style="515" customWidth="1"/>
    <col min="11" max="11" width="4.140625" style="515" customWidth="1"/>
    <col min="12" max="14" width="15.42578125" style="515" customWidth="1"/>
    <col min="15" max="15" width="11.28515625" style="515" customWidth="1"/>
    <col min="16" max="16" width="34.5703125" style="515" customWidth="1"/>
    <col min="17" max="17" width="8.5703125" style="515"/>
    <col min="18" max="18" width="8.5703125" style="515" hidden="1" customWidth="1"/>
    <col min="19" max="19" width="9.140625" style="515" hidden="1" customWidth="1"/>
    <col min="20" max="20" width="8.5703125" style="515" hidden="1" customWidth="1"/>
    <col min="21" max="16384" width="8.5703125" style="515"/>
  </cols>
  <sheetData>
    <row r="1" spans="1:16" ht="23.25" x14ac:dyDescent="0.35">
      <c r="B1" s="1026" t="s">
        <v>33</v>
      </c>
      <c r="C1" s="1026"/>
      <c r="D1" s="1026"/>
      <c r="E1" s="1026"/>
      <c r="F1" s="1026"/>
      <c r="G1" s="1026"/>
      <c r="H1" s="1026"/>
      <c r="I1" s="1026"/>
      <c r="J1" s="1026"/>
      <c r="K1" s="1026"/>
      <c r="L1" s="1026"/>
      <c r="M1" s="1026"/>
      <c r="N1" s="1026"/>
      <c r="O1" s="1026"/>
      <c r="P1" s="1026"/>
    </row>
    <row r="2" spans="1:16" ht="30" customHeight="1" thickBot="1" x14ac:dyDescent="0.25">
      <c r="B2" s="1027" t="s">
        <v>141</v>
      </c>
      <c r="C2" s="1027"/>
      <c r="D2" s="1027"/>
      <c r="E2" s="1027"/>
      <c r="F2" s="1027"/>
      <c r="G2" s="1027"/>
      <c r="H2" s="1027"/>
      <c r="I2" s="1027"/>
      <c r="J2" s="1027"/>
      <c r="K2" s="1027"/>
      <c r="L2" s="1027"/>
      <c r="M2" s="1027"/>
      <c r="N2" s="1027"/>
      <c r="O2" s="1027"/>
      <c r="P2" s="1027"/>
    </row>
    <row r="3" spans="1:16" ht="12.75" customHeight="1" x14ac:dyDescent="0.2">
      <c r="A3" s="1052" t="s">
        <v>144</v>
      </c>
      <c r="B3" s="517"/>
      <c r="C3" s="517"/>
      <c r="D3" s="517"/>
      <c r="E3" s="518"/>
      <c r="F3" s="517"/>
      <c r="G3" s="1075" t="s">
        <v>22</v>
      </c>
      <c r="H3" s="1076"/>
      <c r="I3" s="1077"/>
      <c r="J3" s="1079" t="s">
        <v>23</v>
      </c>
      <c r="K3" s="1055" t="s">
        <v>24</v>
      </c>
      <c r="L3" s="520" t="s">
        <v>85</v>
      </c>
      <c r="M3" s="520" t="s">
        <v>86</v>
      </c>
      <c r="N3" s="520" t="s">
        <v>87</v>
      </c>
      <c r="O3" s="1079" t="s">
        <v>25</v>
      </c>
      <c r="P3" s="521"/>
    </row>
    <row r="4" spans="1:16" ht="12.75" customHeight="1" x14ac:dyDescent="0.2">
      <c r="A4" s="1053"/>
      <c r="B4" s="1012" t="s">
        <v>92</v>
      </c>
      <c r="C4" s="1058" t="s">
        <v>99</v>
      </c>
      <c r="D4" s="1060" t="s">
        <v>43</v>
      </c>
      <c r="E4" s="1062" t="s">
        <v>20</v>
      </c>
      <c r="F4" s="1058" t="s">
        <v>21</v>
      </c>
      <c r="G4" s="1064"/>
      <c r="H4" s="1078"/>
      <c r="I4" s="1065"/>
      <c r="J4" s="1062"/>
      <c r="K4" s="1056"/>
      <c r="L4" s="522" t="s">
        <v>0</v>
      </c>
      <c r="M4" s="522" t="s">
        <v>0</v>
      </c>
      <c r="N4" s="522" t="s">
        <v>0</v>
      </c>
      <c r="O4" s="1062"/>
      <c r="P4" s="1015" t="s">
        <v>5</v>
      </c>
    </row>
    <row r="5" spans="1:16" x14ac:dyDescent="0.2">
      <c r="A5" s="1053"/>
      <c r="B5" s="1012"/>
      <c r="C5" s="1058"/>
      <c r="D5" s="1060"/>
      <c r="E5" s="1062"/>
      <c r="F5" s="1058"/>
      <c r="G5" s="1066"/>
      <c r="H5" s="1067"/>
      <c r="I5" s="1068"/>
      <c r="J5" s="1062"/>
      <c r="K5" s="1056"/>
      <c r="L5" s="523">
        <v>635041000</v>
      </c>
      <c r="M5" s="523">
        <v>635041000</v>
      </c>
      <c r="N5" s="523">
        <v>635041000</v>
      </c>
      <c r="O5" s="1062"/>
      <c r="P5" s="1015"/>
    </row>
    <row r="6" spans="1:16" ht="50.1" customHeight="1" x14ac:dyDescent="0.2">
      <c r="A6" s="1053"/>
      <c r="B6" s="1012"/>
      <c r="C6" s="1058"/>
      <c r="D6" s="1060"/>
      <c r="E6" s="1062"/>
      <c r="F6" s="1058"/>
      <c r="G6" s="524" t="s">
        <v>26</v>
      </c>
      <c r="H6" s="524" t="s">
        <v>27</v>
      </c>
      <c r="I6" s="524" t="s">
        <v>28</v>
      </c>
      <c r="J6" s="1062"/>
      <c r="K6" s="1056"/>
      <c r="L6" s="584" t="str">
        <f>IF(L5&gt;0,(VLOOKUP(LEFT(L5,5)&amp;"-"&amp;RIGHT(L5,4),'[2]FP14 Pay Items'!$A$2:$E$6000,4,FALSE)),"")</f>
        <v>TEMPORARY TRAFFIC CONTROL, CONSTRUCTION SIGN</v>
      </c>
      <c r="M6" s="584" t="str">
        <f>IF(M5&gt;0,(VLOOKUP(LEFT(M5,5)&amp;"-"&amp;RIGHT(M5,4),'[2]FP14 Pay Items'!$A$2:$E$6000,4,FALSE)),"")</f>
        <v>TEMPORARY TRAFFIC CONTROL, CONSTRUCTION SIGN</v>
      </c>
      <c r="N6" s="584" t="str">
        <f>IF(N5&gt;0,(VLOOKUP(LEFT(N5,5)&amp;"-"&amp;RIGHT(N5,4),'[2]FP14 Pay Items'!$A$2:$E$6000,4,FALSE)),"")</f>
        <v>TEMPORARY TRAFFIC CONTROL, CONSTRUCTION SIGN</v>
      </c>
      <c r="O6" s="1062"/>
      <c r="P6" s="1015"/>
    </row>
    <row r="7" spans="1:16" ht="13.5" thickBot="1" x14ac:dyDescent="0.25">
      <c r="A7" s="1054"/>
      <c r="B7" s="1013"/>
      <c r="C7" s="1059"/>
      <c r="D7" s="1061"/>
      <c r="E7" s="1063"/>
      <c r="F7" s="1059"/>
      <c r="G7" s="525" t="s">
        <v>29</v>
      </c>
      <c r="H7" s="525" t="s">
        <v>29</v>
      </c>
      <c r="I7" s="525" t="s">
        <v>30</v>
      </c>
      <c r="J7" s="1063"/>
      <c r="K7" s="1057"/>
      <c r="L7" s="526" t="str">
        <f>IF(L5&gt;0,(VLOOKUP(LEFT(L5,5)&amp;"-"&amp;RIGHT(L5,4),'[2]FP14 Pay Items'!$A$2:$E$4705,5,TRUE)),"")</f>
        <v>SQFT</v>
      </c>
      <c r="M7" s="526" t="str">
        <f>IF(M5&gt;0,(VLOOKUP(LEFT(M5,5)&amp;"-"&amp;RIGHT(M5,4),'[2]FP14 Pay Items'!$A$2:$E$4705,5,TRUE)),"")</f>
        <v>SQFT</v>
      </c>
      <c r="N7" s="526" t="str">
        <f>IF(N5&gt;0,(VLOOKUP(LEFT(N5,5)&amp;"-"&amp;RIGHT(N5,4),'[2]FP14 Pay Items'!$A$2:$E$4705,5,TRUE)),"")</f>
        <v>SQFT</v>
      </c>
      <c r="O7" s="525" t="s">
        <v>166</v>
      </c>
      <c r="P7" s="1016"/>
    </row>
    <row r="8" spans="1:16" s="536" customFormat="1" ht="12.6" customHeight="1" thickTop="1" x14ac:dyDescent="0.2">
      <c r="A8" s="527"/>
      <c r="B8" s="527"/>
      <c r="C8" s="528" t="s">
        <v>167</v>
      </c>
      <c r="D8" s="527"/>
      <c r="E8" s="529"/>
      <c r="F8" s="530"/>
      <c r="G8" s="529"/>
      <c r="H8" s="529"/>
      <c r="I8" s="531" t="str">
        <f>IF(AND(G8&gt;0,H8&gt;0)=TRUE,G8*H8/144,"")</f>
        <v/>
      </c>
      <c r="J8" s="532"/>
      <c r="K8" s="533"/>
      <c r="L8" s="534" t="str">
        <f>IFERROR(IF(RIGHT($L$3,1)=$A8, ($I8*$K8),""),"")</f>
        <v/>
      </c>
      <c r="M8" s="534" t="str">
        <f>IFERROR(IF(RIGHT($M$3,1)=$A8, ($I8*$K8),""),"")</f>
        <v/>
      </c>
      <c r="N8" s="534" t="str">
        <f>IFERROR(IF(RIGHT($N$3,1)=$A8, ($I8*$K8),""),"")</f>
        <v/>
      </c>
      <c r="O8" s="533"/>
      <c r="P8" s="535"/>
    </row>
    <row r="9" spans="1:16" s="536" customFormat="1" ht="12.6" customHeight="1" x14ac:dyDescent="0.2">
      <c r="A9" s="537"/>
      <c r="B9" s="537"/>
      <c r="C9" s="538" t="s">
        <v>167</v>
      </c>
      <c r="D9" s="537"/>
      <c r="E9" s="539"/>
      <c r="F9" s="540"/>
      <c r="G9" s="541"/>
      <c r="H9" s="539"/>
      <c r="I9" s="542" t="str">
        <f t="shared" ref="I9:I46" si="0">IF(AND(G9&gt;0,H9&gt;0)=TRUE,G9*H9/144,"")</f>
        <v/>
      </c>
      <c r="J9" s="540"/>
      <c r="K9" s="543"/>
      <c r="L9" s="544" t="str">
        <f t="shared" ref="L9:L46" si="1">IFERROR(IF(RIGHT($L$3,1)=$A9, ($I9*$K9),""),"")</f>
        <v/>
      </c>
      <c r="M9" s="544" t="str">
        <f t="shared" ref="M9:M46" si="2">IFERROR(IF(RIGHT($M$3,1)=$A9, ($I9*$K9),""),"")</f>
        <v/>
      </c>
      <c r="N9" s="544" t="str">
        <f t="shared" ref="N9:N46" si="3">IFERROR(IF(RIGHT($N$3,1)=$A9, ($I9*$K9),""),"")</f>
        <v/>
      </c>
      <c r="O9" s="545"/>
      <c r="P9" s="546"/>
    </row>
    <row r="10" spans="1:16" s="536" customFormat="1" ht="12.6" customHeight="1" x14ac:dyDescent="0.2">
      <c r="A10" s="537"/>
      <c r="B10" s="537"/>
      <c r="C10" s="538" t="s">
        <v>167</v>
      </c>
      <c r="D10" s="537"/>
      <c r="E10" s="539"/>
      <c r="F10" s="540"/>
      <c r="G10" s="541"/>
      <c r="H10" s="539"/>
      <c r="I10" s="542" t="str">
        <f t="shared" si="0"/>
        <v/>
      </c>
      <c r="J10" s="540"/>
      <c r="K10" s="543"/>
      <c r="L10" s="544" t="str">
        <f t="shared" si="1"/>
        <v/>
      </c>
      <c r="M10" s="544" t="str">
        <f t="shared" si="2"/>
        <v/>
      </c>
      <c r="N10" s="544" t="str">
        <f t="shared" si="3"/>
        <v/>
      </c>
      <c r="O10" s="545"/>
      <c r="P10" s="546"/>
    </row>
    <row r="11" spans="1:16" s="536" customFormat="1" ht="12.6" customHeight="1" x14ac:dyDescent="0.2">
      <c r="A11" s="537"/>
      <c r="B11" s="537"/>
      <c r="C11" s="538" t="s">
        <v>167</v>
      </c>
      <c r="D11" s="537"/>
      <c r="E11" s="539"/>
      <c r="F11" s="540"/>
      <c r="G11" s="541"/>
      <c r="H11" s="539"/>
      <c r="I11" s="542" t="str">
        <f t="shared" si="0"/>
        <v/>
      </c>
      <c r="J11" s="540"/>
      <c r="K11" s="543"/>
      <c r="L11" s="544" t="str">
        <f t="shared" si="1"/>
        <v/>
      </c>
      <c r="M11" s="544" t="str">
        <f t="shared" si="2"/>
        <v/>
      </c>
      <c r="N11" s="544" t="str">
        <f t="shared" si="3"/>
        <v/>
      </c>
      <c r="O11" s="545"/>
      <c r="P11" s="546"/>
    </row>
    <row r="12" spans="1:16" s="536" customFormat="1" ht="12.6" customHeight="1" x14ac:dyDescent="0.2">
      <c r="A12" s="537"/>
      <c r="B12" s="537"/>
      <c r="C12" s="538" t="s">
        <v>167</v>
      </c>
      <c r="D12" s="537"/>
      <c r="E12" s="539"/>
      <c r="F12" s="540"/>
      <c r="G12" s="541"/>
      <c r="H12" s="539"/>
      <c r="I12" s="542" t="str">
        <f t="shared" si="0"/>
        <v/>
      </c>
      <c r="J12" s="540"/>
      <c r="K12" s="543"/>
      <c r="L12" s="544" t="str">
        <f t="shared" si="1"/>
        <v/>
      </c>
      <c r="M12" s="544" t="str">
        <f t="shared" si="2"/>
        <v/>
      </c>
      <c r="N12" s="544" t="str">
        <f t="shared" si="3"/>
        <v/>
      </c>
      <c r="O12" s="545"/>
      <c r="P12" s="546"/>
    </row>
    <row r="13" spans="1:16" s="536" customFormat="1" ht="12.6" customHeight="1" x14ac:dyDescent="0.2">
      <c r="A13" s="537"/>
      <c r="B13" s="537"/>
      <c r="C13" s="538" t="s">
        <v>167</v>
      </c>
      <c r="D13" s="537"/>
      <c r="E13" s="539"/>
      <c r="F13" s="540"/>
      <c r="G13" s="541"/>
      <c r="H13" s="539"/>
      <c r="I13" s="542" t="str">
        <f t="shared" si="0"/>
        <v/>
      </c>
      <c r="J13" s="540"/>
      <c r="K13" s="543"/>
      <c r="L13" s="544" t="str">
        <f t="shared" si="1"/>
        <v/>
      </c>
      <c r="M13" s="544" t="str">
        <f t="shared" si="2"/>
        <v/>
      </c>
      <c r="N13" s="544" t="str">
        <f t="shared" si="3"/>
        <v/>
      </c>
      <c r="O13" s="545"/>
      <c r="P13" s="546"/>
    </row>
    <row r="14" spans="1:16" s="536" customFormat="1" ht="12.6" customHeight="1" x14ac:dyDescent="0.2">
      <c r="A14" s="537"/>
      <c r="B14" s="537"/>
      <c r="C14" s="538" t="s">
        <v>167</v>
      </c>
      <c r="D14" s="537"/>
      <c r="E14" s="539"/>
      <c r="F14" s="540"/>
      <c r="G14" s="541"/>
      <c r="H14" s="539"/>
      <c r="I14" s="542" t="str">
        <f t="shared" si="0"/>
        <v/>
      </c>
      <c r="J14" s="540"/>
      <c r="K14" s="543"/>
      <c r="L14" s="544" t="str">
        <f t="shared" si="1"/>
        <v/>
      </c>
      <c r="M14" s="544" t="str">
        <f t="shared" si="2"/>
        <v/>
      </c>
      <c r="N14" s="544" t="str">
        <f t="shared" si="3"/>
        <v/>
      </c>
      <c r="O14" s="545"/>
      <c r="P14" s="546"/>
    </row>
    <row r="15" spans="1:16" s="536" customFormat="1" ht="12.6" customHeight="1" x14ac:dyDescent="0.2">
      <c r="A15" s="537"/>
      <c r="B15" s="537"/>
      <c r="C15" s="538" t="s">
        <v>167</v>
      </c>
      <c r="D15" s="537"/>
      <c r="E15" s="539"/>
      <c r="F15" s="540"/>
      <c r="G15" s="541"/>
      <c r="H15" s="539"/>
      <c r="I15" s="542" t="str">
        <f t="shared" si="0"/>
        <v/>
      </c>
      <c r="J15" s="540"/>
      <c r="K15" s="543"/>
      <c r="L15" s="544" t="str">
        <f t="shared" si="1"/>
        <v/>
      </c>
      <c r="M15" s="544" t="str">
        <f t="shared" si="2"/>
        <v/>
      </c>
      <c r="N15" s="544" t="str">
        <f t="shared" si="3"/>
        <v/>
      </c>
      <c r="O15" s="545"/>
      <c r="P15" s="546"/>
    </row>
    <row r="16" spans="1:16" s="536" customFormat="1" ht="12.6" customHeight="1" x14ac:dyDescent="0.2">
      <c r="A16" s="537"/>
      <c r="B16" s="537"/>
      <c r="C16" s="538" t="s">
        <v>167</v>
      </c>
      <c r="D16" s="537"/>
      <c r="E16" s="539"/>
      <c r="F16" s="540"/>
      <c r="G16" s="541"/>
      <c r="H16" s="539"/>
      <c r="I16" s="542" t="str">
        <f t="shared" si="0"/>
        <v/>
      </c>
      <c r="J16" s="540"/>
      <c r="K16" s="543"/>
      <c r="L16" s="544" t="str">
        <f t="shared" si="1"/>
        <v/>
      </c>
      <c r="M16" s="544" t="str">
        <f t="shared" si="2"/>
        <v/>
      </c>
      <c r="N16" s="544" t="str">
        <f t="shared" si="3"/>
        <v/>
      </c>
      <c r="O16" s="545"/>
      <c r="P16" s="546"/>
    </row>
    <row r="17" spans="1:16" s="536" customFormat="1" ht="12.6" customHeight="1" x14ac:dyDescent="0.2">
      <c r="A17" s="537"/>
      <c r="B17" s="537"/>
      <c r="C17" s="538" t="s">
        <v>167</v>
      </c>
      <c r="D17" s="537"/>
      <c r="E17" s="539"/>
      <c r="F17" s="540"/>
      <c r="G17" s="541"/>
      <c r="H17" s="539"/>
      <c r="I17" s="542" t="str">
        <f t="shared" si="0"/>
        <v/>
      </c>
      <c r="J17" s="540"/>
      <c r="K17" s="543"/>
      <c r="L17" s="544" t="str">
        <f t="shared" si="1"/>
        <v/>
      </c>
      <c r="M17" s="544" t="str">
        <f t="shared" si="2"/>
        <v/>
      </c>
      <c r="N17" s="544" t="str">
        <f t="shared" si="3"/>
        <v/>
      </c>
      <c r="O17" s="545"/>
      <c r="P17" s="546"/>
    </row>
    <row r="18" spans="1:16" s="536" customFormat="1" ht="12.6" customHeight="1" x14ac:dyDescent="0.2">
      <c r="A18" s="537"/>
      <c r="B18" s="537"/>
      <c r="C18" s="538" t="s">
        <v>167</v>
      </c>
      <c r="D18" s="537"/>
      <c r="E18" s="539"/>
      <c r="F18" s="540"/>
      <c r="G18" s="541"/>
      <c r="H18" s="539"/>
      <c r="I18" s="542" t="str">
        <f t="shared" si="0"/>
        <v/>
      </c>
      <c r="J18" s="540"/>
      <c r="K18" s="543"/>
      <c r="L18" s="544" t="str">
        <f t="shared" si="1"/>
        <v/>
      </c>
      <c r="M18" s="544" t="str">
        <f t="shared" si="2"/>
        <v/>
      </c>
      <c r="N18" s="544" t="str">
        <f t="shared" si="3"/>
        <v/>
      </c>
      <c r="O18" s="545"/>
      <c r="P18" s="546"/>
    </row>
    <row r="19" spans="1:16" s="536" customFormat="1" ht="12.6" customHeight="1" x14ac:dyDescent="0.2">
      <c r="A19" s="537"/>
      <c r="B19" s="537"/>
      <c r="C19" s="538" t="s">
        <v>167</v>
      </c>
      <c r="D19" s="537"/>
      <c r="E19" s="539"/>
      <c r="F19" s="540"/>
      <c r="G19" s="541"/>
      <c r="H19" s="539"/>
      <c r="I19" s="542" t="str">
        <f t="shared" si="0"/>
        <v/>
      </c>
      <c r="J19" s="540"/>
      <c r="K19" s="543"/>
      <c r="L19" s="544" t="str">
        <f t="shared" si="1"/>
        <v/>
      </c>
      <c r="M19" s="544" t="str">
        <f t="shared" si="2"/>
        <v/>
      </c>
      <c r="N19" s="544" t="str">
        <f t="shared" si="3"/>
        <v/>
      </c>
      <c r="O19" s="545"/>
      <c r="P19" s="546"/>
    </row>
    <row r="20" spans="1:16" s="536" customFormat="1" ht="12.6" customHeight="1" x14ac:dyDescent="0.2">
      <c r="A20" s="537"/>
      <c r="B20" s="537"/>
      <c r="C20" s="538" t="s">
        <v>167</v>
      </c>
      <c r="D20" s="537"/>
      <c r="E20" s="539"/>
      <c r="F20" s="540"/>
      <c r="G20" s="541"/>
      <c r="H20" s="539"/>
      <c r="I20" s="542" t="str">
        <f t="shared" si="0"/>
        <v/>
      </c>
      <c r="J20" s="540"/>
      <c r="K20" s="543"/>
      <c r="L20" s="544" t="str">
        <f t="shared" si="1"/>
        <v/>
      </c>
      <c r="M20" s="544" t="str">
        <f t="shared" si="2"/>
        <v/>
      </c>
      <c r="N20" s="544" t="str">
        <f t="shared" si="3"/>
        <v/>
      </c>
      <c r="O20" s="545"/>
      <c r="P20" s="546"/>
    </row>
    <row r="21" spans="1:16" s="536" customFormat="1" ht="12.6" customHeight="1" x14ac:dyDescent="0.2">
      <c r="A21" s="537"/>
      <c r="B21" s="537"/>
      <c r="C21" s="538" t="s">
        <v>167</v>
      </c>
      <c r="D21" s="537"/>
      <c r="E21" s="539"/>
      <c r="F21" s="540"/>
      <c r="G21" s="541"/>
      <c r="H21" s="539"/>
      <c r="I21" s="542" t="str">
        <f t="shared" si="0"/>
        <v/>
      </c>
      <c r="J21" s="540"/>
      <c r="K21" s="543"/>
      <c r="L21" s="544" t="str">
        <f t="shared" si="1"/>
        <v/>
      </c>
      <c r="M21" s="544" t="str">
        <f t="shared" si="2"/>
        <v/>
      </c>
      <c r="N21" s="544" t="str">
        <f t="shared" si="3"/>
        <v/>
      </c>
      <c r="O21" s="545"/>
      <c r="P21" s="546"/>
    </row>
    <row r="22" spans="1:16" s="536" customFormat="1" ht="12.6" customHeight="1" x14ac:dyDescent="0.2">
      <c r="A22" s="537"/>
      <c r="B22" s="537"/>
      <c r="C22" s="538" t="s">
        <v>167</v>
      </c>
      <c r="D22" s="537"/>
      <c r="E22" s="539"/>
      <c r="F22" s="540"/>
      <c r="G22" s="541"/>
      <c r="H22" s="539"/>
      <c r="I22" s="542" t="str">
        <f t="shared" si="0"/>
        <v/>
      </c>
      <c r="J22" s="540"/>
      <c r="K22" s="543"/>
      <c r="L22" s="544" t="str">
        <f t="shared" si="1"/>
        <v/>
      </c>
      <c r="M22" s="544" t="str">
        <f t="shared" si="2"/>
        <v/>
      </c>
      <c r="N22" s="544" t="str">
        <f t="shared" si="3"/>
        <v/>
      </c>
      <c r="O22" s="545"/>
      <c r="P22" s="546"/>
    </row>
    <row r="23" spans="1:16" s="536" customFormat="1" ht="12.6" customHeight="1" x14ac:dyDescent="0.2">
      <c r="A23" s="537"/>
      <c r="B23" s="537"/>
      <c r="C23" s="538" t="s">
        <v>167</v>
      </c>
      <c r="D23" s="537"/>
      <c r="E23" s="539"/>
      <c r="F23" s="540"/>
      <c r="G23" s="541"/>
      <c r="H23" s="539"/>
      <c r="I23" s="542" t="str">
        <f t="shared" si="0"/>
        <v/>
      </c>
      <c r="J23" s="540"/>
      <c r="K23" s="543"/>
      <c r="L23" s="544" t="str">
        <f t="shared" si="1"/>
        <v/>
      </c>
      <c r="M23" s="544" t="str">
        <f t="shared" si="2"/>
        <v/>
      </c>
      <c r="N23" s="544" t="str">
        <f t="shared" si="3"/>
        <v/>
      </c>
      <c r="O23" s="545"/>
      <c r="P23" s="546"/>
    </row>
    <row r="24" spans="1:16" s="536" customFormat="1" ht="12.6" customHeight="1" x14ac:dyDescent="0.2">
      <c r="A24" s="537"/>
      <c r="B24" s="537"/>
      <c r="C24" s="538" t="s">
        <v>167</v>
      </c>
      <c r="D24" s="537"/>
      <c r="E24" s="539"/>
      <c r="F24" s="540"/>
      <c r="G24" s="541"/>
      <c r="H24" s="539"/>
      <c r="I24" s="542" t="str">
        <f t="shared" si="0"/>
        <v/>
      </c>
      <c r="J24" s="540"/>
      <c r="K24" s="543"/>
      <c r="L24" s="544" t="str">
        <f t="shared" si="1"/>
        <v/>
      </c>
      <c r="M24" s="544" t="str">
        <f t="shared" si="2"/>
        <v/>
      </c>
      <c r="N24" s="544" t="str">
        <f t="shared" si="3"/>
        <v/>
      </c>
      <c r="O24" s="545"/>
      <c r="P24" s="546"/>
    </row>
    <row r="25" spans="1:16" s="536" customFormat="1" ht="12.6" customHeight="1" x14ac:dyDescent="0.2">
      <c r="A25" s="537"/>
      <c r="B25" s="537"/>
      <c r="C25" s="538" t="s">
        <v>167</v>
      </c>
      <c r="D25" s="537"/>
      <c r="E25" s="539"/>
      <c r="F25" s="540"/>
      <c r="G25" s="541"/>
      <c r="H25" s="539"/>
      <c r="I25" s="542" t="str">
        <f t="shared" si="0"/>
        <v/>
      </c>
      <c r="J25" s="540"/>
      <c r="K25" s="543"/>
      <c r="L25" s="544" t="str">
        <f t="shared" si="1"/>
        <v/>
      </c>
      <c r="M25" s="544" t="str">
        <f t="shared" si="2"/>
        <v/>
      </c>
      <c r="N25" s="544" t="str">
        <f t="shared" si="3"/>
        <v/>
      </c>
      <c r="O25" s="545"/>
      <c r="P25" s="546"/>
    </row>
    <row r="26" spans="1:16" s="536" customFormat="1" ht="12.6" customHeight="1" x14ac:dyDescent="0.2">
      <c r="A26" s="537"/>
      <c r="B26" s="537"/>
      <c r="C26" s="538" t="s">
        <v>167</v>
      </c>
      <c r="D26" s="537"/>
      <c r="E26" s="539"/>
      <c r="F26" s="540"/>
      <c r="G26" s="541"/>
      <c r="H26" s="539"/>
      <c r="I26" s="542" t="str">
        <f t="shared" si="0"/>
        <v/>
      </c>
      <c r="J26" s="540"/>
      <c r="K26" s="543"/>
      <c r="L26" s="544" t="str">
        <f t="shared" si="1"/>
        <v/>
      </c>
      <c r="M26" s="544" t="str">
        <f t="shared" si="2"/>
        <v/>
      </c>
      <c r="N26" s="544" t="str">
        <f t="shared" si="3"/>
        <v/>
      </c>
      <c r="O26" s="545"/>
      <c r="P26" s="546"/>
    </row>
    <row r="27" spans="1:16" s="536" customFormat="1" ht="12.6" customHeight="1" x14ac:dyDescent="0.2">
      <c r="A27" s="537"/>
      <c r="B27" s="537"/>
      <c r="C27" s="538" t="s">
        <v>167</v>
      </c>
      <c r="D27" s="537"/>
      <c r="E27" s="539"/>
      <c r="F27" s="540"/>
      <c r="G27" s="541"/>
      <c r="H27" s="539"/>
      <c r="I27" s="542" t="str">
        <f t="shared" si="0"/>
        <v/>
      </c>
      <c r="J27" s="540"/>
      <c r="K27" s="543"/>
      <c r="L27" s="544" t="str">
        <f t="shared" si="1"/>
        <v/>
      </c>
      <c r="M27" s="544" t="str">
        <f t="shared" si="2"/>
        <v/>
      </c>
      <c r="N27" s="544" t="str">
        <f t="shared" si="3"/>
        <v/>
      </c>
      <c r="O27" s="545"/>
      <c r="P27" s="546"/>
    </row>
    <row r="28" spans="1:16" s="536" customFormat="1" ht="12.6" customHeight="1" x14ac:dyDescent="0.2">
      <c r="A28" s="537"/>
      <c r="B28" s="537"/>
      <c r="C28" s="538" t="s">
        <v>167</v>
      </c>
      <c r="D28" s="537"/>
      <c r="E28" s="539"/>
      <c r="F28" s="540"/>
      <c r="G28" s="541"/>
      <c r="H28" s="539"/>
      <c r="I28" s="542" t="str">
        <f t="shared" si="0"/>
        <v/>
      </c>
      <c r="J28" s="540"/>
      <c r="K28" s="543"/>
      <c r="L28" s="544" t="str">
        <f t="shared" si="1"/>
        <v/>
      </c>
      <c r="M28" s="544" t="str">
        <f t="shared" si="2"/>
        <v/>
      </c>
      <c r="N28" s="544" t="str">
        <f t="shared" si="3"/>
        <v/>
      </c>
      <c r="O28" s="545"/>
      <c r="P28" s="546"/>
    </row>
    <row r="29" spans="1:16" s="536" customFormat="1" ht="12.6" customHeight="1" x14ac:dyDescent="0.2">
      <c r="A29" s="537"/>
      <c r="B29" s="537"/>
      <c r="C29" s="538" t="s">
        <v>167</v>
      </c>
      <c r="D29" s="537"/>
      <c r="E29" s="539"/>
      <c r="F29" s="540"/>
      <c r="G29" s="541"/>
      <c r="H29" s="539"/>
      <c r="I29" s="542" t="str">
        <f t="shared" si="0"/>
        <v/>
      </c>
      <c r="J29" s="540"/>
      <c r="K29" s="543"/>
      <c r="L29" s="544" t="str">
        <f t="shared" si="1"/>
        <v/>
      </c>
      <c r="M29" s="544" t="str">
        <f t="shared" si="2"/>
        <v/>
      </c>
      <c r="N29" s="544" t="str">
        <f t="shared" si="3"/>
        <v/>
      </c>
      <c r="O29" s="545"/>
      <c r="P29" s="546"/>
    </row>
    <row r="30" spans="1:16" s="536" customFormat="1" ht="12.6" customHeight="1" x14ac:dyDescent="0.2">
      <c r="A30" s="537"/>
      <c r="B30" s="537"/>
      <c r="C30" s="538" t="s">
        <v>167</v>
      </c>
      <c r="D30" s="537"/>
      <c r="E30" s="539"/>
      <c r="F30" s="540"/>
      <c r="G30" s="541"/>
      <c r="H30" s="539"/>
      <c r="I30" s="542" t="str">
        <f t="shared" si="0"/>
        <v/>
      </c>
      <c r="J30" s="540"/>
      <c r="K30" s="543"/>
      <c r="L30" s="544" t="str">
        <f t="shared" si="1"/>
        <v/>
      </c>
      <c r="M30" s="544" t="str">
        <f t="shared" si="2"/>
        <v/>
      </c>
      <c r="N30" s="544" t="str">
        <f t="shared" si="3"/>
        <v/>
      </c>
      <c r="O30" s="545"/>
      <c r="P30" s="546"/>
    </row>
    <row r="31" spans="1:16" s="536" customFormat="1" ht="12.6" customHeight="1" x14ac:dyDescent="0.2">
      <c r="A31" s="537"/>
      <c r="B31" s="537"/>
      <c r="C31" s="538" t="s">
        <v>167</v>
      </c>
      <c r="D31" s="537"/>
      <c r="E31" s="539"/>
      <c r="F31" s="540"/>
      <c r="G31" s="541"/>
      <c r="H31" s="539"/>
      <c r="I31" s="542" t="str">
        <f t="shared" si="0"/>
        <v/>
      </c>
      <c r="J31" s="540"/>
      <c r="K31" s="543"/>
      <c r="L31" s="544" t="str">
        <f t="shared" si="1"/>
        <v/>
      </c>
      <c r="M31" s="544" t="str">
        <f t="shared" si="2"/>
        <v/>
      </c>
      <c r="N31" s="544" t="str">
        <f t="shared" si="3"/>
        <v/>
      </c>
      <c r="O31" s="545"/>
      <c r="P31" s="546"/>
    </row>
    <row r="32" spans="1:16" s="536" customFormat="1" ht="12.6" customHeight="1" x14ac:dyDescent="0.2">
      <c r="A32" s="537"/>
      <c r="B32" s="537"/>
      <c r="C32" s="538" t="s">
        <v>167</v>
      </c>
      <c r="D32" s="537"/>
      <c r="E32" s="539"/>
      <c r="F32" s="540"/>
      <c r="G32" s="541"/>
      <c r="H32" s="539"/>
      <c r="I32" s="542" t="str">
        <f t="shared" si="0"/>
        <v/>
      </c>
      <c r="J32" s="540"/>
      <c r="K32" s="543"/>
      <c r="L32" s="544" t="str">
        <f t="shared" si="1"/>
        <v/>
      </c>
      <c r="M32" s="544" t="str">
        <f t="shared" si="2"/>
        <v/>
      </c>
      <c r="N32" s="544" t="str">
        <f t="shared" si="3"/>
        <v/>
      </c>
      <c r="O32" s="545"/>
      <c r="P32" s="546"/>
    </row>
    <row r="33" spans="1:16" s="536" customFormat="1" ht="12.6" customHeight="1" x14ac:dyDescent="0.2">
      <c r="A33" s="537"/>
      <c r="B33" s="537"/>
      <c r="C33" s="538" t="s">
        <v>167</v>
      </c>
      <c r="D33" s="537"/>
      <c r="E33" s="539"/>
      <c r="F33" s="540"/>
      <c r="G33" s="541"/>
      <c r="H33" s="539"/>
      <c r="I33" s="542" t="str">
        <f t="shared" si="0"/>
        <v/>
      </c>
      <c r="J33" s="540"/>
      <c r="K33" s="543"/>
      <c r="L33" s="544" t="str">
        <f t="shared" si="1"/>
        <v/>
      </c>
      <c r="M33" s="544" t="str">
        <f t="shared" si="2"/>
        <v/>
      </c>
      <c r="N33" s="544" t="str">
        <f t="shared" si="3"/>
        <v/>
      </c>
      <c r="O33" s="545"/>
      <c r="P33" s="546"/>
    </row>
    <row r="34" spans="1:16" s="536" customFormat="1" ht="12.6" customHeight="1" x14ac:dyDescent="0.2">
      <c r="A34" s="537"/>
      <c r="B34" s="537"/>
      <c r="C34" s="538" t="s">
        <v>167</v>
      </c>
      <c r="D34" s="537"/>
      <c r="E34" s="539"/>
      <c r="F34" s="540"/>
      <c r="G34" s="541"/>
      <c r="H34" s="539"/>
      <c r="I34" s="542" t="str">
        <f t="shared" si="0"/>
        <v/>
      </c>
      <c r="J34" s="540"/>
      <c r="K34" s="543"/>
      <c r="L34" s="544" t="str">
        <f t="shared" si="1"/>
        <v/>
      </c>
      <c r="M34" s="544" t="str">
        <f t="shared" si="2"/>
        <v/>
      </c>
      <c r="N34" s="544" t="str">
        <f t="shared" si="3"/>
        <v/>
      </c>
      <c r="O34" s="545"/>
      <c r="P34" s="546"/>
    </row>
    <row r="35" spans="1:16" s="536" customFormat="1" ht="12.6" customHeight="1" x14ac:dyDescent="0.2">
      <c r="A35" s="537"/>
      <c r="B35" s="537"/>
      <c r="C35" s="538" t="s">
        <v>167</v>
      </c>
      <c r="D35" s="537"/>
      <c r="E35" s="539"/>
      <c r="F35" s="540"/>
      <c r="G35" s="541"/>
      <c r="H35" s="539"/>
      <c r="I35" s="542" t="str">
        <f t="shared" si="0"/>
        <v/>
      </c>
      <c r="J35" s="540"/>
      <c r="K35" s="543"/>
      <c r="L35" s="544" t="str">
        <f t="shared" si="1"/>
        <v/>
      </c>
      <c r="M35" s="544" t="str">
        <f t="shared" si="2"/>
        <v/>
      </c>
      <c r="N35" s="544" t="str">
        <f t="shared" si="3"/>
        <v/>
      </c>
      <c r="O35" s="545"/>
      <c r="P35" s="546"/>
    </row>
    <row r="36" spans="1:16" s="536" customFormat="1" ht="12.6" customHeight="1" x14ac:dyDescent="0.2">
      <c r="A36" s="537"/>
      <c r="B36" s="537"/>
      <c r="C36" s="538" t="s">
        <v>167</v>
      </c>
      <c r="D36" s="537"/>
      <c r="E36" s="539"/>
      <c r="F36" s="540"/>
      <c r="G36" s="541"/>
      <c r="H36" s="539"/>
      <c r="I36" s="542" t="str">
        <f t="shared" si="0"/>
        <v/>
      </c>
      <c r="J36" s="540"/>
      <c r="K36" s="543"/>
      <c r="L36" s="544" t="str">
        <f t="shared" si="1"/>
        <v/>
      </c>
      <c r="M36" s="544" t="str">
        <f t="shared" si="2"/>
        <v/>
      </c>
      <c r="N36" s="544" t="str">
        <f t="shared" si="3"/>
        <v/>
      </c>
      <c r="O36" s="545"/>
      <c r="P36" s="546"/>
    </row>
    <row r="37" spans="1:16" s="536" customFormat="1" ht="12.6" customHeight="1" x14ac:dyDescent="0.2">
      <c r="A37" s="537"/>
      <c r="B37" s="537"/>
      <c r="C37" s="538" t="s">
        <v>167</v>
      </c>
      <c r="D37" s="537"/>
      <c r="E37" s="539"/>
      <c r="F37" s="540"/>
      <c r="G37" s="541"/>
      <c r="H37" s="539"/>
      <c r="I37" s="542" t="str">
        <f t="shared" si="0"/>
        <v/>
      </c>
      <c r="J37" s="540"/>
      <c r="K37" s="543"/>
      <c r="L37" s="544" t="str">
        <f t="shared" si="1"/>
        <v/>
      </c>
      <c r="M37" s="544" t="str">
        <f t="shared" si="2"/>
        <v/>
      </c>
      <c r="N37" s="544" t="str">
        <f t="shared" si="3"/>
        <v/>
      </c>
      <c r="O37" s="545"/>
      <c r="P37" s="546"/>
    </row>
    <row r="38" spans="1:16" s="536" customFormat="1" ht="12.6" customHeight="1" x14ac:dyDescent="0.2">
      <c r="A38" s="537"/>
      <c r="B38" s="537"/>
      <c r="C38" s="538" t="s">
        <v>167</v>
      </c>
      <c r="D38" s="537"/>
      <c r="E38" s="539"/>
      <c r="F38" s="540"/>
      <c r="G38" s="541"/>
      <c r="H38" s="539"/>
      <c r="I38" s="542" t="str">
        <f t="shared" si="0"/>
        <v/>
      </c>
      <c r="J38" s="540"/>
      <c r="K38" s="543"/>
      <c r="L38" s="544" t="str">
        <f t="shared" si="1"/>
        <v/>
      </c>
      <c r="M38" s="544" t="str">
        <f t="shared" si="2"/>
        <v/>
      </c>
      <c r="N38" s="544" t="str">
        <f t="shared" si="3"/>
        <v/>
      </c>
      <c r="O38" s="545"/>
      <c r="P38" s="546"/>
    </row>
    <row r="39" spans="1:16" s="536" customFormat="1" ht="12.6" customHeight="1" x14ac:dyDescent="0.2">
      <c r="A39" s="537"/>
      <c r="B39" s="537"/>
      <c r="C39" s="538" t="s">
        <v>167</v>
      </c>
      <c r="D39" s="537"/>
      <c r="E39" s="539"/>
      <c r="F39" s="540"/>
      <c r="G39" s="541"/>
      <c r="H39" s="539"/>
      <c r="I39" s="542" t="str">
        <f t="shared" si="0"/>
        <v/>
      </c>
      <c r="J39" s="540"/>
      <c r="K39" s="543"/>
      <c r="L39" s="544" t="str">
        <f t="shared" si="1"/>
        <v/>
      </c>
      <c r="M39" s="544" t="str">
        <f t="shared" si="2"/>
        <v/>
      </c>
      <c r="N39" s="544" t="str">
        <f t="shared" si="3"/>
        <v/>
      </c>
      <c r="O39" s="545"/>
      <c r="P39" s="546"/>
    </row>
    <row r="40" spans="1:16" s="536" customFormat="1" ht="12.6" customHeight="1" x14ac:dyDescent="0.2">
      <c r="A40" s="537"/>
      <c r="B40" s="537"/>
      <c r="C40" s="538" t="s">
        <v>167</v>
      </c>
      <c r="D40" s="537"/>
      <c r="E40" s="539"/>
      <c r="F40" s="540"/>
      <c r="G40" s="541"/>
      <c r="H40" s="539"/>
      <c r="I40" s="542" t="str">
        <f t="shared" si="0"/>
        <v/>
      </c>
      <c r="J40" s="540"/>
      <c r="K40" s="543"/>
      <c r="L40" s="544" t="str">
        <f t="shared" si="1"/>
        <v/>
      </c>
      <c r="M40" s="544" t="str">
        <f t="shared" si="2"/>
        <v/>
      </c>
      <c r="N40" s="544" t="str">
        <f t="shared" si="3"/>
        <v/>
      </c>
      <c r="O40" s="545"/>
      <c r="P40" s="546"/>
    </row>
    <row r="41" spans="1:16" s="536" customFormat="1" ht="12.6" customHeight="1" x14ac:dyDescent="0.2">
      <c r="A41" s="537"/>
      <c r="B41" s="537"/>
      <c r="C41" s="538" t="s">
        <v>167</v>
      </c>
      <c r="D41" s="537"/>
      <c r="E41" s="539"/>
      <c r="F41" s="540"/>
      <c r="G41" s="541"/>
      <c r="H41" s="539"/>
      <c r="I41" s="542" t="str">
        <f t="shared" si="0"/>
        <v/>
      </c>
      <c r="J41" s="540"/>
      <c r="K41" s="543"/>
      <c r="L41" s="544" t="str">
        <f t="shared" si="1"/>
        <v/>
      </c>
      <c r="M41" s="544" t="str">
        <f t="shared" si="2"/>
        <v/>
      </c>
      <c r="N41" s="544" t="str">
        <f t="shared" si="3"/>
        <v/>
      </c>
      <c r="O41" s="545"/>
      <c r="P41" s="546"/>
    </row>
    <row r="42" spans="1:16" s="536" customFormat="1" ht="12.6" customHeight="1" x14ac:dyDescent="0.2">
      <c r="A42" s="537"/>
      <c r="B42" s="537"/>
      <c r="C42" s="538" t="s">
        <v>167</v>
      </c>
      <c r="D42" s="537"/>
      <c r="E42" s="539"/>
      <c r="F42" s="540"/>
      <c r="G42" s="541"/>
      <c r="H42" s="539"/>
      <c r="I42" s="542" t="str">
        <f t="shared" si="0"/>
        <v/>
      </c>
      <c r="J42" s="540"/>
      <c r="K42" s="543"/>
      <c r="L42" s="544" t="str">
        <f t="shared" si="1"/>
        <v/>
      </c>
      <c r="M42" s="544" t="str">
        <f t="shared" si="2"/>
        <v/>
      </c>
      <c r="N42" s="544" t="str">
        <f t="shared" si="3"/>
        <v/>
      </c>
      <c r="O42" s="545"/>
      <c r="P42" s="546"/>
    </row>
    <row r="43" spans="1:16" s="536" customFormat="1" ht="12.6" customHeight="1" x14ac:dyDescent="0.2">
      <c r="A43" s="537"/>
      <c r="B43" s="537"/>
      <c r="C43" s="538" t="s">
        <v>167</v>
      </c>
      <c r="D43" s="537"/>
      <c r="E43" s="539"/>
      <c r="F43" s="540"/>
      <c r="G43" s="541"/>
      <c r="H43" s="539"/>
      <c r="I43" s="542" t="str">
        <f t="shared" si="0"/>
        <v/>
      </c>
      <c r="J43" s="540"/>
      <c r="K43" s="543"/>
      <c r="L43" s="544" t="str">
        <f t="shared" si="1"/>
        <v/>
      </c>
      <c r="M43" s="544" t="str">
        <f t="shared" si="2"/>
        <v/>
      </c>
      <c r="N43" s="544" t="str">
        <f t="shared" si="3"/>
        <v/>
      </c>
      <c r="O43" s="545"/>
      <c r="P43" s="546"/>
    </row>
    <row r="44" spans="1:16" s="536" customFormat="1" ht="12.6" customHeight="1" x14ac:dyDescent="0.2">
      <c r="A44" s="537"/>
      <c r="B44" s="537"/>
      <c r="C44" s="538" t="s">
        <v>167</v>
      </c>
      <c r="D44" s="537"/>
      <c r="E44" s="539"/>
      <c r="F44" s="540"/>
      <c r="G44" s="541"/>
      <c r="H44" s="539"/>
      <c r="I44" s="542" t="str">
        <f t="shared" si="0"/>
        <v/>
      </c>
      <c r="J44" s="540"/>
      <c r="K44" s="543"/>
      <c r="L44" s="544" t="str">
        <f t="shared" si="1"/>
        <v/>
      </c>
      <c r="M44" s="544" t="str">
        <f t="shared" si="2"/>
        <v/>
      </c>
      <c r="N44" s="544" t="str">
        <f t="shared" si="3"/>
        <v/>
      </c>
      <c r="O44" s="545"/>
      <c r="P44" s="546"/>
    </row>
    <row r="45" spans="1:16" s="536" customFormat="1" ht="12.6" customHeight="1" x14ac:dyDescent="0.2">
      <c r="A45" s="537"/>
      <c r="B45" s="537"/>
      <c r="C45" s="538" t="s">
        <v>167</v>
      </c>
      <c r="D45" s="537"/>
      <c r="E45" s="539"/>
      <c r="F45" s="540"/>
      <c r="G45" s="541"/>
      <c r="H45" s="539"/>
      <c r="I45" s="542" t="str">
        <f t="shared" si="0"/>
        <v/>
      </c>
      <c r="J45" s="540"/>
      <c r="K45" s="543"/>
      <c r="L45" s="544" t="str">
        <f t="shared" si="1"/>
        <v/>
      </c>
      <c r="M45" s="544" t="str">
        <f t="shared" si="2"/>
        <v/>
      </c>
      <c r="N45" s="544" t="str">
        <f t="shared" si="3"/>
        <v/>
      </c>
      <c r="O45" s="545"/>
      <c r="P45" s="546"/>
    </row>
    <row r="46" spans="1:16" s="536" customFormat="1" ht="12.6" customHeight="1" thickBot="1" x14ac:dyDescent="0.25">
      <c r="A46" s="547"/>
      <c r="B46" s="547"/>
      <c r="C46" s="548" t="s">
        <v>167</v>
      </c>
      <c r="D46" s="547"/>
      <c r="E46" s="549"/>
      <c r="F46" s="550"/>
      <c r="G46" s="551"/>
      <c r="H46" s="549"/>
      <c r="I46" s="552" t="str">
        <f t="shared" si="0"/>
        <v/>
      </c>
      <c r="J46" s="550"/>
      <c r="K46" s="553"/>
      <c r="L46" s="544" t="str">
        <f t="shared" si="1"/>
        <v/>
      </c>
      <c r="M46" s="544" t="str">
        <f t="shared" si="2"/>
        <v/>
      </c>
      <c r="N46" s="544" t="str">
        <f t="shared" si="3"/>
        <v/>
      </c>
      <c r="O46" s="545"/>
      <c r="P46" s="546"/>
    </row>
    <row r="47" spans="1:16" ht="13.5" thickTop="1" x14ac:dyDescent="0.2">
      <c r="A47" s="1039" t="s">
        <v>41</v>
      </c>
      <c r="B47" s="1040"/>
      <c r="C47" s="1040"/>
      <c r="D47" s="1040"/>
      <c r="E47" s="1040"/>
      <c r="F47" s="1040"/>
      <c r="G47" s="1040"/>
      <c r="H47" s="1040"/>
      <c r="I47" s="1040"/>
      <c r="J47" s="1040"/>
      <c r="K47" s="1041"/>
      <c r="L47" s="534">
        <f t="shared" ref="L47:M47" si="4">SUM(L8:L46)</f>
        <v>0</v>
      </c>
      <c r="M47" s="534">
        <f t="shared" si="4"/>
        <v>0</v>
      </c>
      <c r="N47" s="534">
        <f>SUM(N8:N46)</f>
        <v>0</v>
      </c>
      <c r="O47" s="554">
        <f>SUM(O8:O46)</f>
        <v>0</v>
      </c>
      <c r="P47" s="555"/>
    </row>
    <row r="48" spans="1:16" ht="15.75" thickBot="1" x14ac:dyDescent="0.25">
      <c r="A48" s="1009" t="s">
        <v>42</v>
      </c>
      <c r="B48" s="1010"/>
      <c r="C48" s="1010"/>
      <c r="D48" s="1010"/>
      <c r="E48" s="1010"/>
      <c r="F48" s="1010"/>
      <c r="G48" s="1010"/>
      <c r="H48" s="1010"/>
      <c r="I48" s="1010"/>
      <c r="J48" s="1010"/>
      <c r="K48" s="1011"/>
      <c r="L48" s="556"/>
      <c r="M48" s="556"/>
      <c r="N48" s="556"/>
      <c r="O48" s="557" t="s">
        <v>35</v>
      </c>
      <c r="P48" s="555"/>
    </row>
    <row r="49" spans="1:20" ht="8.1" customHeight="1" x14ac:dyDescent="0.2">
      <c r="A49" s="558"/>
      <c r="B49" s="558"/>
      <c r="C49" s="555"/>
      <c r="D49" s="555"/>
      <c r="E49" s="555"/>
      <c r="F49" s="555"/>
      <c r="G49" s="555"/>
      <c r="H49" s="555"/>
      <c r="I49" s="555"/>
      <c r="J49" s="555"/>
      <c r="K49" s="559"/>
      <c r="L49" s="555"/>
      <c r="M49" s="555"/>
      <c r="N49" s="555"/>
      <c r="P49" s="555"/>
    </row>
    <row r="50" spans="1:20" s="562" customFormat="1" ht="12.6" customHeight="1" x14ac:dyDescent="0.2">
      <c r="A50" s="560" t="s">
        <v>122</v>
      </c>
      <c r="B50" s="560"/>
      <c r="C50" s="561"/>
      <c r="F50" s="563"/>
      <c r="G50" s="563"/>
      <c r="H50" s="563"/>
      <c r="I50" s="563"/>
      <c r="J50" s="563"/>
      <c r="K50" s="558" t="s">
        <v>128</v>
      </c>
      <c r="L50" s="563"/>
      <c r="M50" s="563"/>
      <c r="N50" s="563"/>
      <c r="O50" s="563"/>
      <c r="P50" s="563"/>
      <c r="R50" s="564" t="s">
        <v>85</v>
      </c>
      <c r="T50" s="564" t="s">
        <v>157</v>
      </c>
    </row>
    <row r="51" spans="1:20" x14ac:dyDescent="0.2">
      <c r="A51" s="555"/>
      <c r="B51" s="555"/>
      <c r="C51" s="555"/>
      <c r="D51" s="555"/>
      <c r="E51" s="555"/>
      <c r="F51" s="555"/>
      <c r="P51" s="565"/>
      <c r="R51" s="564" t="s">
        <v>86</v>
      </c>
      <c r="T51" s="564" t="s">
        <v>158</v>
      </c>
    </row>
    <row r="52" spans="1:20" x14ac:dyDescent="0.2">
      <c r="A52" s="555"/>
      <c r="B52" s="555"/>
      <c r="C52" s="555"/>
      <c r="D52" s="555"/>
      <c r="E52" s="555"/>
      <c r="F52" s="555"/>
      <c r="P52" s="565"/>
      <c r="R52" s="564" t="s">
        <v>87</v>
      </c>
      <c r="S52" s="566" t="b">
        <v>0</v>
      </c>
      <c r="T52" s="564" t="s">
        <v>159</v>
      </c>
    </row>
    <row r="53" spans="1:20" x14ac:dyDescent="0.2">
      <c r="A53" s="555"/>
      <c r="B53" s="555"/>
      <c r="C53" s="555"/>
      <c r="D53" s="555"/>
      <c r="E53" s="555"/>
      <c r="F53" s="555"/>
      <c r="G53" s="555"/>
      <c r="H53" s="555"/>
      <c r="I53" s="555"/>
      <c r="J53" s="555"/>
      <c r="K53" s="555"/>
      <c r="L53" s="555"/>
      <c r="M53" s="555"/>
      <c r="N53" s="555"/>
      <c r="O53" s="555"/>
      <c r="P53" s="565"/>
      <c r="R53" s="564" t="s">
        <v>88</v>
      </c>
      <c r="T53" s="564" t="s">
        <v>112</v>
      </c>
    </row>
    <row r="54" spans="1:20" x14ac:dyDescent="0.2">
      <c r="A54" s="555"/>
      <c r="B54" s="555"/>
      <c r="C54" s="555"/>
      <c r="D54" s="555"/>
      <c r="E54" s="555"/>
      <c r="F54" s="555"/>
      <c r="G54" s="567" t="s">
        <v>46</v>
      </c>
      <c r="H54" s="568"/>
      <c r="I54" s="555"/>
      <c r="J54" s="555"/>
      <c r="K54" s="555"/>
      <c r="L54" s="555"/>
      <c r="M54" s="555"/>
      <c r="N54" s="555"/>
      <c r="O54" s="555"/>
      <c r="P54" s="555"/>
      <c r="R54" s="564" t="s">
        <v>89</v>
      </c>
      <c r="T54" s="564" t="s">
        <v>160</v>
      </c>
    </row>
    <row r="55" spans="1:20" x14ac:dyDescent="0.2">
      <c r="A55" s="555"/>
      <c r="B55" s="555"/>
      <c r="C55" s="555"/>
      <c r="D55" s="555"/>
      <c r="E55" s="555"/>
      <c r="F55" s="555"/>
      <c r="G55" s="569"/>
      <c r="H55" s="568" t="s">
        <v>47</v>
      </c>
      <c r="I55" s="555"/>
      <c r="J55" s="555"/>
      <c r="K55" s="555"/>
      <c r="L55" s="555"/>
      <c r="M55" s="555"/>
      <c r="N55" s="555"/>
      <c r="O55" s="555"/>
      <c r="P55" s="555"/>
      <c r="R55" s="564" t="s">
        <v>90</v>
      </c>
      <c r="T55" s="564" t="s">
        <v>161</v>
      </c>
    </row>
    <row r="56" spans="1:20" x14ac:dyDescent="0.2">
      <c r="A56" s="555"/>
      <c r="B56" s="555"/>
      <c r="C56" s="555"/>
      <c r="D56" s="555"/>
      <c r="E56" s="555"/>
      <c r="F56" s="555"/>
      <c r="G56" s="570"/>
      <c r="H56" s="568" t="s">
        <v>48</v>
      </c>
      <c r="I56" s="555"/>
      <c r="J56" s="555"/>
      <c r="K56" s="555"/>
      <c r="L56" s="555"/>
      <c r="M56" s="555"/>
      <c r="N56" s="555"/>
      <c r="O56" s="555"/>
      <c r="P56" s="555"/>
      <c r="R56" s="564" t="s">
        <v>91</v>
      </c>
      <c r="T56" s="564" t="s">
        <v>162</v>
      </c>
    </row>
    <row r="57" spans="1:20" x14ac:dyDescent="0.2">
      <c r="A57" s="555"/>
      <c r="B57" s="555"/>
      <c r="C57" s="555"/>
      <c r="D57" s="555"/>
      <c r="E57" s="555"/>
      <c r="F57" s="555"/>
      <c r="G57" s="571"/>
      <c r="H57" s="568" t="s">
        <v>49</v>
      </c>
      <c r="I57" s="555"/>
      <c r="J57" s="555"/>
      <c r="K57" s="555"/>
      <c r="L57" s="555"/>
      <c r="M57" s="555"/>
      <c r="N57" s="555"/>
      <c r="O57" s="555"/>
      <c r="P57" s="555"/>
      <c r="R57" s="564"/>
    </row>
    <row r="58" spans="1:20" x14ac:dyDescent="0.2">
      <c r="A58" s="555"/>
      <c r="B58" s="555"/>
      <c r="C58" s="555"/>
      <c r="D58" s="555"/>
      <c r="E58" s="555"/>
      <c r="F58" s="555"/>
      <c r="G58" s="555"/>
      <c r="H58" s="555"/>
      <c r="I58" s="555"/>
      <c r="J58" s="555"/>
      <c r="K58" s="555"/>
      <c r="L58" s="555"/>
      <c r="M58" s="555"/>
      <c r="N58" s="555"/>
      <c r="O58" s="555"/>
      <c r="P58" s="555"/>
      <c r="R58" s="562"/>
    </row>
    <row r="59" spans="1:20" x14ac:dyDescent="0.2">
      <c r="A59" s="555"/>
      <c r="B59" s="555"/>
      <c r="C59" s="555"/>
      <c r="D59" s="555"/>
      <c r="E59" s="555"/>
      <c r="F59" s="555"/>
      <c r="G59" s="555"/>
      <c r="H59" s="555"/>
      <c r="I59" s="555"/>
      <c r="J59" s="555"/>
      <c r="K59" s="555"/>
      <c r="L59" s="555"/>
      <c r="M59" s="555"/>
      <c r="N59" s="555"/>
      <c r="O59" s="555"/>
      <c r="P59" s="555"/>
      <c r="R59" s="562"/>
    </row>
    <row r="60" spans="1:20" x14ac:dyDescent="0.2">
      <c r="A60" s="555"/>
      <c r="B60" s="555"/>
      <c r="C60" s="555"/>
      <c r="D60" s="555"/>
      <c r="E60" s="555"/>
      <c r="F60" s="555"/>
      <c r="G60" s="555"/>
      <c r="H60" s="555"/>
      <c r="I60" s="555"/>
      <c r="J60" s="555"/>
      <c r="K60" s="555"/>
      <c r="L60" s="555"/>
      <c r="M60" s="555"/>
      <c r="N60" s="555"/>
      <c r="O60" s="555"/>
      <c r="P60" s="555"/>
    </row>
    <row r="61" spans="1:20" ht="23.25" x14ac:dyDescent="0.35">
      <c r="B61" s="1026" t="s">
        <v>32</v>
      </c>
      <c r="C61" s="1026"/>
      <c r="D61" s="1026"/>
      <c r="E61" s="1026"/>
      <c r="F61" s="1026"/>
      <c r="G61" s="1026"/>
      <c r="H61" s="1026"/>
      <c r="I61" s="1026"/>
      <c r="J61" s="1026"/>
      <c r="K61" s="1026"/>
      <c r="L61" s="1026"/>
      <c r="M61" s="1026"/>
      <c r="N61" s="1026"/>
      <c r="O61" s="1026"/>
      <c r="P61" s="1026"/>
    </row>
    <row r="62" spans="1:20" ht="30" customHeight="1" thickBot="1" x14ac:dyDescent="0.25">
      <c r="B62" s="1027" t="s">
        <v>141</v>
      </c>
      <c r="C62" s="1027"/>
      <c r="D62" s="1027"/>
      <c r="E62" s="1027"/>
      <c r="F62" s="1027"/>
      <c r="G62" s="1027"/>
      <c r="H62" s="1027"/>
      <c r="I62" s="1027"/>
      <c r="J62" s="1027"/>
      <c r="K62" s="1027"/>
      <c r="L62" s="1027"/>
      <c r="M62" s="1027"/>
      <c r="N62" s="1027"/>
      <c r="O62" s="1027"/>
      <c r="P62" s="1027"/>
    </row>
    <row r="63" spans="1:20" ht="12.75" customHeight="1" x14ac:dyDescent="0.2">
      <c r="A63" s="516"/>
      <c r="B63" s="517"/>
      <c r="C63" s="517"/>
      <c r="D63" s="517"/>
      <c r="E63" s="518"/>
      <c r="F63" s="517"/>
      <c r="G63" s="518"/>
      <c r="H63" s="518"/>
      <c r="I63" s="518"/>
      <c r="J63" s="517"/>
      <c r="K63" s="519"/>
      <c r="L63" s="572" t="str">
        <f>IF(L$3="","",L$3)</f>
        <v>Schedule A</v>
      </c>
      <c r="M63" s="572" t="str">
        <f>IF(M$3="","",M$3)</f>
        <v>Schedule B</v>
      </c>
      <c r="N63" s="572" t="str">
        <f>IF(N$3="","",N$3)</f>
        <v>Schedule C</v>
      </c>
      <c r="O63" s="518"/>
      <c r="P63" s="521"/>
    </row>
    <row r="64" spans="1:20" ht="12.75" customHeight="1" x14ac:dyDescent="0.2">
      <c r="A64" s="1012" t="s">
        <v>144</v>
      </c>
      <c r="B64" s="1012" t="s">
        <v>92</v>
      </c>
      <c r="C64" s="1028" t="s">
        <v>99</v>
      </c>
      <c r="D64" s="1030" t="s">
        <v>43</v>
      </c>
      <c r="E64" s="1014" t="s">
        <v>20</v>
      </c>
      <c r="F64" s="1028" t="s">
        <v>21</v>
      </c>
      <c r="G64" s="1033" t="s">
        <v>22</v>
      </c>
      <c r="H64" s="1034"/>
      <c r="I64" s="1035"/>
      <c r="J64" s="1014" t="s">
        <v>23</v>
      </c>
      <c r="K64" s="1012" t="s">
        <v>24</v>
      </c>
      <c r="L64" s="573" t="str">
        <f>IF(L$4="","",L$4)</f>
        <v>Pay Item</v>
      </c>
      <c r="M64" s="573" t="str">
        <f>IF(M$4="","",M$4)</f>
        <v>Pay Item</v>
      </c>
      <c r="N64" s="573" t="str">
        <f>IF(N$4="","",N$4)</f>
        <v>Pay Item</v>
      </c>
      <c r="O64" s="1014" t="s">
        <v>25</v>
      </c>
      <c r="P64" s="1015" t="s">
        <v>5</v>
      </c>
    </row>
    <row r="65" spans="1:16" x14ac:dyDescent="0.2">
      <c r="A65" s="1012"/>
      <c r="B65" s="1012"/>
      <c r="C65" s="1028"/>
      <c r="D65" s="1030"/>
      <c r="E65" s="1014"/>
      <c r="F65" s="1028"/>
      <c r="G65" s="1036"/>
      <c r="H65" s="1037"/>
      <c r="I65" s="1038"/>
      <c r="J65" s="1014"/>
      <c r="K65" s="1012"/>
      <c r="L65" s="573">
        <f>IF(L$5="","",L$5)</f>
        <v>635041000</v>
      </c>
      <c r="M65" s="573">
        <f>IF(M$5="","",M$5)</f>
        <v>635041000</v>
      </c>
      <c r="N65" s="573">
        <f>IF(N$5="","",N$5)</f>
        <v>635041000</v>
      </c>
      <c r="O65" s="1014"/>
      <c r="P65" s="1015"/>
    </row>
    <row r="66" spans="1:16" ht="50.1" customHeight="1" x14ac:dyDescent="0.2">
      <c r="A66" s="1012"/>
      <c r="B66" s="1012"/>
      <c r="C66" s="1028"/>
      <c r="D66" s="1030"/>
      <c r="E66" s="1014"/>
      <c r="F66" s="1028"/>
      <c r="G66" s="524" t="s">
        <v>26</v>
      </c>
      <c r="H66" s="524" t="s">
        <v>27</v>
      </c>
      <c r="I66" s="524" t="s">
        <v>28</v>
      </c>
      <c r="J66" s="1014"/>
      <c r="K66" s="1012"/>
      <c r="L66" s="584" t="str">
        <f>IF(L65&gt;0,(VLOOKUP(LEFT(L65,5)&amp;"-"&amp;RIGHT(L65,4),'[2]FP14 Pay Items'!$A$2:$E$6000,4,FALSE)),"")</f>
        <v>TEMPORARY TRAFFIC CONTROL, CONSTRUCTION SIGN</v>
      </c>
      <c r="M66" s="584" t="str">
        <f>IF(M65&gt;0,(VLOOKUP(LEFT(M65,5)&amp;"-"&amp;RIGHT(M65,4),'[2]FP14 Pay Items'!$A$2:$E$6000,4,FALSE)),"")</f>
        <v>TEMPORARY TRAFFIC CONTROL, CONSTRUCTION SIGN</v>
      </c>
      <c r="N66" s="584" t="str">
        <f>IF(N65&gt;0,(VLOOKUP(LEFT(N65,5)&amp;"-"&amp;RIGHT(N65,4),'[2]FP14 Pay Items'!$A$2:$E$6000,4,FALSE)),"")</f>
        <v>TEMPORARY TRAFFIC CONTROL, CONSTRUCTION SIGN</v>
      </c>
      <c r="O66" s="1014"/>
      <c r="P66" s="1015"/>
    </row>
    <row r="67" spans="1:16" ht="13.5" thickBot="1" x14ac:dyDescent="0.25">
      <c r="A67" s="1013"/>
      <c r="B67" s="1013"/>
      <c r="C67" s="1029"/>
      <c r="D67" s="1031"/>
      <c r="E67" s="1032"/>
      <c r="F67" s="1029"/>
      <c r="G67" s="525" t="s">
        <v>29</v>
      </c>
      <c r="H67" s="525" t="s">
        <v>29</v>
      </c>
      <c r="I67" s="525" t="s">
        <v>30</v>
      </c>
      <c r="J67" s="1032"/>
      <c r="K67" s="1013"/>
      <c r="L67" s="526" t="str">
        <f>IF(L65&gt;0,PROPER(VLOOKUP(LEFT(L65,5)&amp;"-"&amp;RIGHT(L65,4),'[2]FP14 Pay Items'!$A$2:$E$4705,5,TRUE)),"")</f>
        <v>Sqft</v>
      </c>
      <c r="M67" s="526" t="str">
        <f>IF(M65&gt;0,PROPER(VLOOKUP(LEFT(M65,5)&amp;"-"&amp;RIGHT(M65,4),'[2]FP14 Pay Items'!$A$2:$E$4705,5,TRUE)),"")</f>
        <v>Sqft</v>
      </c>
      <c r="N67" s="526" t="str">
        <f>IF(N65&gt;0,PROPER(VLOOKUP(LEFT(N65,5)&amp;"-"&amp;RIGHT(N65,4),'[2]FP14 Pay Items'!$A$2:$E$4705,5,TRUE)),"")</f>
        <v>Sqft</v>
      </c>
      <c r="O67" s="525" t="s">
        <v>34</v>
      </c>
      <c r="P67" s="1016"/>
    </row>
    <row r="68" spans="1:16" s="536" customFormat="1" ht="12.6" customHeight="1" thickTop="1" x14ac:dyDescent="0.2">
      <c r="A68" s="527" t="s">
        <v>158</v>
      </c>
      <c r="B68" s="527"/>
      <c r="C68" s="528" t="s">
        <v>167</v>
      </c>
      <c r="D68" s="527"/>
      <c r="E68" s="529"/>
      <c r="F68" s="530"/>
      <c r="G68" s="529">
        <v>24</v>
      </c>
      <c r="H68" s="529">
        <v>24</v>
      </c>
      <c r="I68" s="531">
        <f>IF(AND(G68&gt;0,H68&gt;0)=TRUE,G68*H68/144,"")</f>
        <v>4</v>
      </c>
      <c r="J68" s="532"/>
      <c r="K68" s="533">
        <v>2</v>
      </c>
      <c r="L68" s="534" t="str">
        <f t="shared" ref="L68:L106" si="5">IFERROR(IF(RIGHT($L$3,1)=$A68, ($I68*$K68),""),"")</f>
        <v/>
      </c>
      <c r="M68" s="534">
        <f t="shared" ref="M68:M106" si="6">IFERROR(IF(RIGHT($M$3,1)=$A68, ($I68*$K68),""),"")</f>
        <v>8</v>
      </c>
      <c r="N68" s="534" t="str">
        <f t="shared" ref="N68:N106" si="7">IFERROR(IF(RIGHT($N$3,1)=$A68, ($I68*$K68),""),"")</f>
        <v/>
      </c>
      <c r="O68" s="533"/>
      <c r="P68" s="535"/>
    </row>
    <row r="69" spans="1:16" s="536" customFormat="1" ht="12.6" customHeight="1" x14ac:dyDescent="0.2">
      <c r="A69" s="537"/>
      <c r="B69" s="537"/>
      <c r="C69" s="538" t="s">
        <v>167</v>
      </c>
      <c r="D69" s="537"/>
      <c r="E69" s="539"/>
      <c r="F69" s="540"/>
      <c r="G69" s="541"/>
      <c r="H69" s="539"/>
      <c r="I69" s="542" t="str">
        <f t="shared" ref="I69:I106" si="8">IF(AND(G69&gt;0,H69&gt;0)=TRUE,G69*H69/144,"")</f>
        <v/>
      </c>
      <c r="J69" s="540"/>
      <c r="K69" s="543"/>
      <c r="L69" s="544" t="str">
        <f t="shared" si="5"/>
        <v/>
      </c>
      <c r="M69" s="544" t="str">
        <f t="shared" si="6"/>
        <v/>
      </c>
      <c r="N69" s="544" t="str">
        <f t="shared" si="7"/>
        <v/>
      </c>
      <c r="O69" s="545"/>
      <c r="P69" s="546"/>
    </row>
    <row r="70" spans="1:16" s="536" customFormat="1" ht="12.6" customHeight="1" x14ac:dyDescent="0.2">
      <c r="A70" s="537"/>
      <c r="B70" s="537"/>
      <c r="C70" s="538" t="s">
        <v>167</v>
      </c>
      <c r="D70" s="537"/>
      <c r="E70" s="539"/>
      <c r="F70" s="540"/>
      <c r="G70" s="541"/>
      <c r="H70" s="539"/>
      <c r="I70" s="542" t="str">
        <f t="shared" si="8"/>
        <v/>
      </c>
      <c r="J70" s="540"/>
      <c r="K70" s="543"/>
      <c r="L70" s="544" t="str">
        <f t="shared" si="5"/>
        <v/>
      </c>
      <c r="M70" s="544" t="str">
        <f t="shared" si="6"/>
        <v/>
      </c>
      <c r="N70" s="544" t="str">
        <f t="shared" si="7"/>
        <v/>
      </c>
      <c r="O70" s="545"/>
      <c r="P70" s="546"/>
    </row>
    <row r="71" spans="1:16" s="536" customFormat="1" ht="12.6" customHeight="1" x14ac:dyDescent="0.2">
      <c r="A71" s="537"/>
      <c r="B71" s="537"/>
      <c r="C71" s="538" t="s">
        <v>167</v>
      </c>
      <c r="D71" s="537"/>
      <c r="E71" s="539"/>
      <c r="F71" s="540"/>
      <c r="G71" s="541"/>
      <c r="H71" s="539"/>
      <c r="I71" s="542" t="str">
        <f t="shared" si="8"/>
        <v/>
      </c>
      <c r="J71" s="540"/>
      <c r="K71" s="543"/>
      <c r="L71" s="544" t="str">
        <f t="shared" si="5"/>
        <v/>
      </c>
      <c r="M71" s="544" t="str">
        <f t="shared" si="6"/>
        <v/>
      </c>
      <c r="N71" s="544" t="str">
        <f t="shared" si="7"/>
        <v/>
      </c>
      <c r="O71" s="545"/>
      <c r="P71" s="546"/>
    </row>
    <row r="72" spans="1:16" s="536" customFormat="1" ht="12.6" customHeight="1" x14ac:dyDescent="0.2">
      <c r="A72" s="537"/>
      <c r="B72" s="537"/>
      <c r="C72" s="538" t="s">
        <v>167</v>
      </c>
      <c r="D72" s="537"/>
      <c r="E72" s="539"/>
      <c r="F72" s="540"/>
      <c r="G72" s="541"/>
      <c r="H72" s="539"/>
      <c r="I72" s="542" t="str">
        <f t="shared" si="8"/>
        <v/>
      </c>
      <c r="J72" s="540"/>
      <c r="K72" s="543"/>
      <c r="L72" s="544" t="str">
        <f t="shared" si="5"/>
        <v/>
      </c>
      <c r="M72" s="544" t="str">
        <f t="shared" si="6"/>
        <v/>
      </c>
      <c r="N72" s="544" t="str">
        <f t="shared" si="7"/>
        <v/>
      </c>
      <c r="O72" s="545"/>
      <c r="P72" s="546"/>
    </row>
    <row r="73" spans="1:16" s="536" customFormat="1" ht="12.6" customHeight="1" x14ac:dyDescent="0.2">
      <c r="A73" s="537"/>
      <c r="B73" s="537"/>
      <c r="C73" s="538" t="s">
        <v>167</v>
      </c>
      <c r="D73" s="537"/>
      <c r="E73" s="539"/>
      <c r="F73" s="540"/>
      <c r="G73" s="541"/>
      <c r="H73" s="539"/>
      <c r="I73" s="542" t="str">
        <f t="shared" si="8"/>
        <v/>
      </c>
      <c r="J73" s="540"/>
      <c r="K73" s="543"/>
      <c r="L73" s="544" t="str">
        <f t="shared" si="5"/>
        <v/>
      </c>
      <c r="M73" s="544" t="str">
        <f t="shared" si="6"/>
        <v/>
      </c>
      <c r="N73" s="544" t="str">
        <f t="shared" si="7"/>
        <v/>
      </c>
      <c r="O73" s="545"/>
      <c r="P73" s="546"/>
    </row>
    <row r="74" spans="1:16" s="536" customFormat="1" ht="12.6" customHeight="1" x14ac:dyDescent="0.2">
      <c r="A74" s="537"/>
      <c r="B74" s="537"/>
      <c r="C74" s="538" t="s">
        <v>167</v>
      </c>
      <c r="D74" s="537"/>
      <c r="E74" s="539"/>
      <c r="F74" s="540"/>
      <c r="G74" s="541"/>
      <c r="H74" s="539"/>
      <c r="I74" s="542" t="str">
        <f t="shared" si="8"/>
        <v/>
      </c>
      <c r="J74" s="540"/>
      <c r="K74" s="543"/>
      <c r="L74" s="544" t="str">
        <f t="shared" si="5"/>
        <v/>
      </c>
      <c r="M74" s="544" t="str">
        <f t="shared" si="6"/>
        <v/>
      </c>
      <c r="N74" s="544" t="str">
        <f t="shared" si="7"/>
        <v/>
      </c>
      <c r="O74" s="545"/>
      <c r="P74" s="546"/>
    </row>
    <row r="75" spans="1:16" s="536" customFormat="1" ht="12.6" customHeight="1" x14ac:dyDescent="0.2">
      <c r="A75" s="537"/>
      <c r="B75" s="537"/>
      <c r="C75" s="538" t="s">
        <v>167</v>
      </c>
      <c r="D75" s="537"/>
      <c r="E75" s="539"/>
      <c r="F75" s="540"/>
      <c r="G75" s="541"/>
      <c r="H75" s="539"/>
      <c r="I75" s="542" t="str">
        <f t="shared" si="8"/>
        <v/>
      </c>
      <c r="J75" s="540"/>
      <c r="K75" s="543"/>
      <c r="L75" s="544" t="str">
        <f t="shared" si="5"/>
        <v/>
      </c>
      <c r="M75" s="544" t="str">
        <f t="shared" si="6"/>
        <v/>
      </c>
      <c r="N75" s="544" t="str">
        <f t="shared" si="7"/>
        <v/>
      </c>
      <c r="O75" s="545"/>
      <c r="P75" s="546"/>
    </row>
    <row r="76" spans="1:16" s="536" customFormat="1" ht="12.6" customHeight="1" x14ac:dyDescent="0.2">
      <c r="A76" s="537"/>
      <c r="B76" s="537"/>
      <c r="C76" s="538" t="s">
        <v>167</v>
      </c>
      <c r="D76" s="537"/>
      <c r="E76" s="539"/>
      <c r="F76" s="540"/>
      <c r="G76" s="541"/>
      <c r="H76" s="539"/>
      <c r="I76" s="542" t="str">
        <f t="shared" si="8"/>
        <v/>
      </c>
      <c r="J76" s="540"/>
      <c r="K76" s="543"/>
      <c r="L76" s="544" t="str">
        <f t="shared" si="5"/>
        <v/>
      </c>
      <c r="M76" s="544" t="str">
        <f t="shared" si="6"/>
        <v/>
      </c>
      <c r="N76" s="544" t="str">
        <f t="shared" si="7"/>
        <v/>
      </c>
      <c r="O76" s="545"/>
      <c r="P76" s="546"/>
    </row>
    <row r="77" spans="1:16" s="536" customFormat="1" ht="12.6" customHeight="1" x14ac:dyDescent="0.2">
      <c r="A77" s="537"/>
      <c r="B77" s="537"/>
      <c r="C77" s="538" t="s">
        <v>167</v>
      </c>
      <c r="D77" s="537"/>
      <c r="E77" s="539"/>
      <c r="F77" s="540"/>
      <c r="G77" s="541"/>
      <c r="H77" s="539"/>
      <c r="I77" s="542" t="str">
        <f t="shared" si="8"/>
        <v/>
      </c>
      <c r="J77" s="540"/>
      <c r="K77" s="543"/>
      <c r="L77" s="544" t="str">
        <f t="shared" si="5"/>
        <v/>
      </c>
      <c r="M77" s="544" t="str">
        <f t="shared" si="6"/>
        <v/>
      </c>
      <c r="N77" s="544" t="str">
        <f t="shared" si="7"/>
        <v/>
      </c>
      <c r="O77" s="545"/>
      <c r="P77" s="546"/>
    </row>
    <row r="78" spans="1:16" s="536" customFormat="1" ht="12.6" customHeight="1" x14ac:dyDescent="0.2">
      <c r="A78" s="537"/>
      <c r="B78" s="537"/>
      <c r="C78" s="538" t="s">
        <v>167</v>
      </c>
      <c r="D78" s="537"/>
      <c r="E78" s="539"/>
      <c r="F78" s="540"/>
      <c r="G78" s="541"/>
      <c r="H78" s="539"/>
      <c r="I78" s="542" t="str">
        <f t="shared" si="8"/>
        <v/>
      </c>
      <c r="J78" s="540"/>
      <c r="K78" s="543"/>
      <c r="L78" s="544" t="str">
        <f t="shared" si="5"/>
        <v/>
      </c>
      <c r="M78" s="544" t="str">
        <f t="shared" si="6"/>
        <v/>
      </c>
      <c r="N78" s="544" t="str">
        <f t="shared" si="7"/>
        <v/>
      </c>
      <c r="O78" s="545"/>
      <c r="P78" s="546"/>
    </row>
    <row r="79" spans="1:16" s="536" customFormat="1" ht="12.6" customHeight="1" x14ac:dyDescent="0.2">
      <c r="A79" s="537"/>
      <c r="B79" s="537"/>
      <c r="C79" s="538" t="s">
        <v>167</v>
      </c>
      <c r="D79" s="537"/>
      <c r="E79" s="539"/>
      <c r="F79" s="540"/>
      <c r="G79" s="541"/>
      <c r="H79" s="539"/>
      <c r="I79" s="542" t="str">
        <f t="shared" si="8"/>
        <v/>
      </c>
      <c r="J79" s="540"/>
      <c r="K79" s="543"/>
      <c r="L79" s="544" t="str">
        <f t="shared" si="5"/>
        <v/>
      </c>
      <c r="M79" s="544" t="str">
        <f t="shared" si="6"/>
        <v/>
      </c>
      <c r="N79" s="544" t="str">
        <f t="shared" si="7"/>
        <v/>
      </c>
      <c r="O79" s="545"/>
      <c r="P79" s="546"/>
    </row>
    <row r="80" spans="1:16" s="536" customFormat="1" ht="12.6" customHeight="1" x14ac:dyDescent="0.2">
      <c r="A80" s="537"/>
      <c r="B80" s="537"/>
      <c r="C80" s="538" t="s">
        <v>167</v>
      </c>
      <c r="D80" s="537"/>
      <c r="E80" s="539"/>
      <c r="F80" s="540"/>
      <c r="G80" s="541"/>
      <c r="H80" s="539"/>
      <c r="I80" s="542" t="str">
        <f t="shared" si="8"/>
        <v/>
      </c>
      <c r="J80" s="540"/>
      <c r="K80" s="543"/>
      <c r="L80" s="544" t="str">
        <f t="shared" si="5"/>
        <v/>
      </c>
      <c r="M80" s="544" t="str">
        <f t="shared" si="6"/>
        <v/>
      </c>
      <c r="N80" s="544" t="str">
        <f t="shared" si="7"/>
        <v/>
      </c>
      <c r="O80" s="545"/>
      <c r="P80" s="546"/>
    </row>
    <row r="81" spans="1:16" s="536" customFormat="1" ht="12.6" customHeight="1" x14ac:dyDescent="0.2">
      <c r="A81" s="537"/>
      <c r="B81" s="537"/>
      <c r="C81" s="538" t="s">
        <v>167</v>
      </c>
      <c r="D81" s="537"/>
      <c r="E81" s="539"/>
      <c r="F81" s="540"/>
      <c r="G81" s="541"/>
      <c r="H81" s="539"/>
      <c r="I81" s="542" t="str">
        <f t="shared" si="8"/>
        <v/>
      </c>
      <c r="J81" s="540"/>
      <c r="K81" s="543"/>
      <c r="L81" s="544" t="str">
        <f t="shared" si="5"/>
        <v/>
      </c>
      <c r="M81" s="544" t="str">
        <f t="shared" si="6"/>
        <v/>
      </c>
      <c r="N81" s="544" t="str">
        <f t="shared" si="7"/>
        <v/>
      </c>
      <c r="O81" s="545"/>
      <c r="P81" s="546"/>
    </row>
    <row r="82" spans="1:16" s="536" customFormat="1" ht="12.6" customHeight="1" x14ac:dyDescent="0.2">
      <c r="A82" s="537"/>
      <c r="B82" s="537"/>
      <c r="C82" s="538" t="s">
        <v>167</v>
      </c>
      <c r="D82" s="537"/>
      <c r="E82" s="539"/>
      <c r="F82" s="540"/>
      <c r="G82" s="541"/>
      <c r="H82" s="539"/>
      <c r="I82" s="542" t="str">
        <f t="shared" si="8"/>
        <v/>
      </c>
      <c r="J82" s="540"/>
      <c r="K82" s="543"/>
      <c r="L82" s="544" t="str">
        <f t="shared" si="5"/>
        <v/>
      </c>
      <c r="M82" s="544" t="str">
        <f t="shared" si="6"/>
        <v/>
      </c>
      <c r="N82" s="544" t="str">
        <f t="shared" si="7"/>
        <v/>
      </c>
      <c r="O82" s="545"/>
      <c r="P82" s="546"/>
    </row>
    <row r="83" spans="1:16" s="536" customFormat="1" ht="12.6" customHeight="1" x14ac:dyDescent="0.2">
      <c r="A83" s="537"/>
      <c r="B83" s="537"/>
      <c r="C83" s="538" t="s">
        <v>167</v>
      </c>
      <c r="D83" s="537"/>
      <c r="E83" s="539"/>
      <c r="F83" s="540"/>
      <c r="G83" s="541"/>
      <c r="H83" s="539"/>
      <c r="I83" s="542" t="str">
        <f t="shared" si="8"/>
        <v/>
      </c>
      <c r="J83" s="540"/>
      <c r="K83" s="543"/>
      <c r="L83" s="544" t="str">
        <f t="shared" si="5"/>
        <v/>
      </c>
      <c r="M83" s="544" t="str">
        <f t="shared" si="6"/>
        <v/>
      </c>
      <c r="N83" s="544" t="str">
        <f t="shared" si="7"/>
        <v/>
      </c>
      <c r="O83" s="545"/>
      <c r="P83" s="546"/>
    </row>
    <row r="84" spans="1:16" s="536" customFormat="1" ht="12.6" customHeight="1" x14ac:dyDescent="0.2">
      <c r="A84" s="537"/>
      <c r="B84" s="537"/>
      <c r="C84" s="538" t="s">
        <v>167</v>
      </c>
      <c r="D84" s="537"/>
      <c r="E84" s="539"/>
      <c r="F84" s="540"/>
      <c r="G84" s="541"/>
      <c r="H84" s="539"/>
      <c r="I84" s="542" t="str">
        <f t="shared" si="8"/>
        <v/>
      </c>
      <c r="J84" s="540"/>
      <c r="K84" s="543"/>
      <c r="L84" s="544" t="str">
        <f t="shared" si="5"/>
        <v/>
      </c>
      <c r="M84" s="544" t="str">
        <f t="shared" si="6"/>
        <v/>
      </c>
      <c r="N84" s="544" t="str">
        <f t="shared" si="7"/>
        <v/>
      </c>
      <c r="O84" s="545"/>
      <c r="P84" s="546"/>
    </row>
    <row r="85" spans="1:16" s="536" customFormat="1" ht="12.6" customHeight="1" x14ac:dyDescent="0.2">
      <c r="A85" s="537"/>
      <c r="B85" s="537"/>
      <c r="C85" s="538" t="s">
        <v>167</v>
      </c>
      <c r="D85" s="537"/>
      <c r="E85" s="539"/>
      <c r="F85" s="540"/>
      <c r="G85" s="541"/>
      <c r="H85" s="539"/>
      <c r="I85" s="542" t="str">
        <f t="shared" si="8"/>
        <v/>
      </c>
      <c r="J85" s="540"/>
      <c r="K85" s="543"/>
      <c r="L85" s="544" t="str">
        <f t="shared" si="5"/>
        <v/>
      </c>
      <c r="M85" s="544" t="str">
        <f t="shared" si="6"/>
        <v/>
      </c>
      <c r="N85" s="544" t="str">
        <f t="shared" si="7"/>
        <v/>
      </c>
      <c r="O85" s="545"/>
      <c r="P85" s="546"/>
    </row>
    <row r="86" spans="1:16" s="536" customFormat="1" ht="12.6" customHeight="1" x14ac:dyDescent="0.2">
      <c r="A86" s="537"/>
      <c r="B86" s="537"/>
      <c r="C86" s="538" t="s">
        <v>167</v>
      </c>
      <c r="D86" s="537"/>
      <c r="E86" s="539"/>
      <c r="F86" s="540"/>
      <c r="G86" s="541"/>
      <c r="H86" s="539"/>
      <c r="I86" s="542" t="str">
        <f t="shared" si="8"/>
        <v/>
      </c>
      <c r="J86" s="540"/>
      <c r="K86" s="543"/>
      <c r="L86" s="544" t="str">
        <f t="shared" si="5"/>
        <v/>
      </c>
      <c r="M86" s="544" t="str">
        <f t="shared" si="6"/>
        <v/>
      </c>
      <c r="N86" s="544" t="str">
        <f t="shared" si="7"/>
        <v/>
      </c>
      <c r="O86" s="545"/>
      <c r="P86" s="546"/>
    </row>
    <row r="87" spans="1:16" s="536" customFormat="1" ht="12.6" customHeight="1" x14ac:dyDescent="0.2">
      <c r="A87" s="537"/>
      <c r="B87" s="537"/>
      <c r="C87" s="538" t="s">
        <v>167</v>
      </c>
      <c r="D87" s="537"/>
      <c r="E87" s="539"/>
      <c r="F87" s="540"/>
      <c r="G87" s="541"/>
      <c r="H87" s="539"/>
      <c r="I87" s="542" t="str">
        <f t="shared" si="8"/>
        <v/>
      </c>
      <c r="J87" s="540"/>
      <c r="K87" s="543"/>
      <c r="L87" s="544" t="str">
        <f t="shared" si="5"/>
        <v/>
      </c>
      <c r="M87" s="544" t="str">
        <f t="shared" si="6"/>
        <v/>
      </c>
      <c r="N87" s="544" t="str">
        <f t="shared" si="7"/>
        <v/>
      </c>
      <c r="O87" s="545"/>
      <c r="P87" s="546"/>
    </row>
    <row r="88" spans="1:16" s="536" customFormat="1" ht="12.6" customHeight="1" x14ac:dyDescent="0.2">
      <c r="A88" s="537"/>
      <c r="B88" s="537"/>
      <c r="C88" s="538" t="s">
        <v>167</v>
      </c>
      <c r="D88" s="537"/>
      <c r="E88" s="539"/>
      <c r="F88" s="540"/>
      <c r="G88" s="541"/>
      <c r="H88" s="539"/>
      <c r="I88" s="542" t="str">
        <f t="shared" si="8"/>
        <v/>
      </c>
      <c r="J88" s="540"/>
      <c r="K88" s="543"/>
      <c r="L88" s="544" t="str">
        <f t="shared" si="5"/>
        <v/>
      </c>
      <c r="M88" s="544" t="str">
        <f t="shared" si="6"/>
        <v/>
      </c>
      <c r="N88" s="544" t="str">
        <f t="shared" si="7"/>
        <v/>
      </c>
      <c r="O88" s="545"/>
      <c r="P88" s="546"/>
    </row>
    <row r="89" spans="1:16" s="536" customFormat="1" ht="12.6" customHeight="1" x14ac:dyDescent="0.2">
      <c r="A89" s="537"/>
      <c r="B89" s="537"/>
      <c r="C89" s="538" t="s">
        <v>167</v>
      </c>
      <c r="D89" s="537"/>
      <c r="E89" s="539"/>
      <c r="F89" s="540"/>
      <c r="G89" s="541"/>
      <c r="H89" s="539"/>
      <c r="I89" s="542" t="str">
        <f t="shared" si="8"/>
        <v/>
      </c>
      <c r="J89" s="540"/>
      <c r="K89" s="543"/>
      <c r="L89" s="544" t="str">
        <f t="shared" si="5"/>
        <v/>
      </c>
      <c r="M89" s="544" t="str">
        <f t="shared" si="6"/>
        <v/>
      </c>
      <c r="N89" s="544" t="str">
        <f t="shared" si="7"/>
        <v/>
      </c>
      <c r="O89" s="545"/>
      <c r="P89" s="546"/>
    </row>
    <row r="90" spans="1:16" s="536" customFormat="1" ht="12.6" customHeight="1" x14ac:dyDescent="0.2">
      <c r="A90" s="537"/>
      <c r="B90" s="537"/>
      <c r="C90" s="538" t="s">
        <v>167</v>
      </c>
      <c r="D90" s="537"/>
      <c r="E90" s="539"/>
      <c r="F90" s="540"/>
      <c r="G90" s="541"/>
      <c r="H90" s="539"/>
      <c r="I90" s="542" t="str">
        <f t="shared" si="8"/>
        <v/>
      </c>
      <c r="J90" s="540"/>
      <c r="K90" s="543"/>
      <c r="L90" s="544" t="str">
        <f t="shared" si="5"/>
        <v/>
      </c>
      <c r="M90" s="544" t="str">
        <f t="shared" si="6"/>
        <v/>
      </c>
      <c r="N90" s="544" t="str">
        <f t="shared" si="7"/>
        <v/>
      </c>
      <c r="O90" s="545"/>
      <c r="P90" s="546"/>
    </row>
    <row r="91" spans="1:16" s="536" customFormat="1" ht="12.6" customHeight="1" x14ac:dyDescent="0.2">
      <c r="A91" s="537"/>
      <c r="B91" s="537"/>
      <c r="C91" s="538" t="s">
        <v>167</v>
      </c>
      <c r="D91" s="537"/>
      <c r="E91" s="539"/>
      <c r="F91" s="540"/>
      <c r="G91" s="541"/>
      <c r="H91" s="539"/>
      <c r="I91" s="542" t="str">
        <f t="shared" si="8"/>
        <v/>
      </c>
      <c r="J91" s="540"/>
      <c r="K91" s="543"/>
      <c r="L91" s="544" t="str">
        <f t="shared" si="5"/>
        <v/>
      </c>
      <c r="M91" s="544" t="str">
        <f t="shared" si="6"/>
        <v/>
      </c>
      <c r="N91" s="544" t="str">
        <f t="shared" si="7"/>
        <v/>
      </c>
      <c r="O91" s="545"/>
      <c r="P91" s="546"/>
    </row>
    <row r="92" spans="1:16" s="536" customFormat="1" ht="12.6" customHeight="1" x14ac:dyDescent="0.2">
      <c r="A92" s="537"/>
      <c r="B92" s="537"/>
      <c r="C92" s="538" t="s">
        <v>167</v>
      </c>
      <c r="D92" s="537"/>
      <c r="E92" s="539"/>
      <c r="F92" s="540"/>
      <c r="G92" s="541"/>
      <c r="H92" s="539"/>
      <c r="I92" s="542" t="str">
        <f t="shared" si="8"/>
        <v/>
      </c>
      <c r="J92" s="540"/>
      <c r="K92" s="543"/>
      <c r="L92" s="544" t="str">
        <f t="shared" si="5"/>
        <v/>
      </c>
      <c r="M92" s="544" t="str">
        <f t="shared" si="6"/>
        <v/>
      </c>
      <c r="N92" s="544" t="str">
        <f t="shared" si="7"/>
        <v/>
      </c>
      <c r="O92" s="545"/>
      <c r="P92" s="546"/>
    </row>
    <row r="93" spans="1:16" s="536" customFormat="1" ht="12.6" customHeight="1" x14ac:dyDescent="0.2">
      <c r="A93" s="537"/>
      <c r="B93" s="537"/>
      <c r="C93" s="538" t="s">
        <v>167</v>
      </c>
      <c r="D93" s="537"/>
      <c r="E93" s="539"/>
      <c r="F93" s="540"/>
      <c r="G93" s="541"/>
      <c r="H93" s="539"/>
      <c r="I93" s="542" t="str">
        <f t="shared" si="8"/>
        <v/>
      </c>
      <c r="J93" s="540"/>
      <c r="K93" s="543"/>
      <c r="L93" s="544" t="str">
        <f t="shared" si="5"/>
        <v/>
      </c>
      <c r="M93" s="544" t="str">
        <f t="shared" si="6"/>
        <v/>
      </c>
      <c r="N93" s="544" t="str">
        <f t="shared" si="7"/>
        <v/>
      </c>
      <c r="O93" s="545"/>
      <c r="P93" s="546"/>
    </row>
    <row r="94" spans="1:16" s="536" customFormat="1" ht="12.6" customHeight="1" x14ac:dyDescent="0.2">
      <c r="A94" s="537"/>
      <c r="B94" s="537"/>
      <c r="C94" s="538" t="s">
        <v>167</v>
      </c>
      <c r="D94" s="537"/>
      <c r="E94" s="539"/>
      <c r="F94" s="540"/>
      <c r="G94" s="541"/>
      <c r="H94" s="539"/>
      <c r="I94" s="542" t="str">
        <f t="shared" si="8"/>
        <v/>
      </c>
      <c r="J94" s="540"/>
      <c r="K94" s="543"/>
      <c r="L94" s="544" t="str">
        <f t="shared" si="5"/>
        <v/>
      </c>
      <c r="M94" s="544" t="str">
        <f t="shared" si="6"/>
        <v/>
      </c>
      <c r="N94" s="544" t="str">
        <f t="shared" si="7"/>
        <v/>
      </c>
      <c r="O94" s="545"/>
      <c r="P94" s="546"/>
    </row>
    <row r="95" spans="1:16" s="536" customFormat="1" ht="12.6" customHeight="1" x14ac:dyDescent="0.2">
      <c r="A95" s="537"/>
      <c r="B95" s="537"/>
      <c r="C95" s="538" t="s">
        <v>167</v>
      </c>
      <c r="D95" s="537"/>
      <c r="E95" s="539"/>
      <c r="F95" s="540"/>
      <c r="G95" s="541"/>
      <c r="H95" s="539"/>
      <c r="I95" s="542" t="str">
        <f t="shared" si="8"/>
        <v/>
      </c>
      <c r="J95" s="540"/>
      <c r="K95" s="543"/>
      <c r="L95" s="544" t="str">
        <f t="shared" si="5"/>
        <v/>
      </c>
      <c r="M95" s="544" t="str">
        <f t="shared" si="6"/>
        <v/>
      </c>
      <c r="N95" s="544" t="str">
        <f t="shared" si="7"/>
        <v/>
      </c>
      <c r="O95" s="545"/>
      <c r="P95" s="546"/>
    </row>
    <row r="96" spans="1:16" s="536" customFormat="1" ht="12.6" customHeight="1" x14ac:dyDescent="0.2">
      <c r="A96" s="537"/>
      <c r="B96" s="537"/>
      <c r="C96" s="538" t="s">
        <v>167</v>
      </c>
      <c r="D96" s="537"/>
      <c r="E96" s="539"/>
      <c r="F96" s="540"/>
      <c r="G96" s="541"/>
      <c r="H96" s="539"/>
      <c r="I96" s="542" t="str">
        <f t="shared" si="8"/>
        <v/>
      </c>
      <c r="J96" s="540"/>
      <c r="K96" s="543"/>
      <c r="L96" s="544" t="str">
        <f t="shared" si="5"/>
        <v/>
      </c>
      <c r="M96" s="544" t="str">
        <f t="shared" si="6"/>
        <v/>
      </c>
      <c r="N96" s="544" t="str">
        <f t="shared" si="7"/>
        <v/>
      </c>
      <c r="O96" s="545"/>
      <c r="P96" s="546"/>
    </row>
    <row r="97" spans="1:16" s="536" customFormat="1" ht="12.6" customHeight="1" x14ac:dyDescent="0.2">
      <c r="A97" s="537"/>
      <c r="B97" s="537"/>
      <c r="C97" s="538" t="s">
        <v>167</v>
      </c>
      <c r="D97" s="537"/>
      <c r="E97" s="539"/>
      <c r="F97" s="540"/>
      <c r="G97" s="541"/>
      <c r="H97" s="539"/>
      <c r="I97" s="542" t="str">
        <f t="shared" si="8"/>
        <v/>
      </c>
      <c r="J97" s="540"/>
      <c r="K97" s="543"/>
      <c r="L97" s="544" t="str">
        <f t="shared" si="5"/>
        <v/>
      </c>
      <c r="M97" s="544" t="str">
        <f t="shared" si="6"/>
        <v/>
      </c>
      <c r="N97" s="544" t="str">
        <f t="shared" si="7"/>
        <v/>
      </c>
      <c r="O97" s="545"/>
      <c r="P97" s="546"/>
    </row>
    <row r="98" spans="1:16" s="536" customFormat="1" ht="12.6" customHeight="1" x14ac:dyDescent="0.2">
      <c r="A98" s="537"/>
      <c r="B98" s="537"/>
      <c r="C98" s="538" t="s">
        <v>167</v>
      </c>
      <c r="D98" s="537"/>
      <c r="E98" s="539"/>
      <c r="F98" s="540"/>
      <c r="G98" s="541"/>
      <c r="H98" s="539"/>
      <c r="I98" s="542" t="str">
        <f t="shared" si="8"/>
        <v/>
      </c>
      <c r="J98" s="540"/>
      <c r="K98" s="543"/>
      <c r="L98" s="544" t="str">
        <f t="shared" si="5"/>
        <v/>
      </c>
      <c r="M98" s="544" t="str">
        <f t="shared" si="6"/>
        <v/>
      </c>
      <c r="N98" s="544" t="str">
        <f t="shared" si="7"/>
        <v/>
      </c>
      <c r="O98" s="545"/>
      <c r="P98" s="546"/>
    </row>
    <row r="99" spans="1:16" s="536" customFormat="1" ht="12.6" customHeight="1" x14ac:dyDescent="0.2">
      <c r="A99" s="537"/>
      <c r="B99" s="537"/>
      <c r="C99" s="538" t="s">
        <v>167</v>
      </c>
      <c r="D99" s="537"/>
      <c r="E99" s="539"/>
      <c r="F99" s="540"/>
      <c r="G99" s="541"/>
      <c r="H99" s="539"/>
      <c r="I99" s="542" t="str">
        <f t="shared" si="8"/>
        <v/>
      </c>
      <c r="J99" s="540"/>
      <c r="K99" s="543"/>
      <c r="L99" s="544" t="str">
        <f t="shared" si="5"/>
        <v/>
      </c>
      <c r="M99" s="544" t="str">
        <f t="shared" si="6"/>
        <v/>
      </c>
      <c r="N99" s="544" t="str">
        <f t="shared" si="7"/>
        <v/>
      </c>
      <c r="O99" s="545"/>
      <c r="P99" s="546"/>
    </row>
    <row r="100" spans="1:16" s="536" customFormat="1" ht="12.6" customHeight="1" x14ac:dyDescent="0.2">
      <c r="A100" s="537"/>
      <c r="B100" s="537"/>
      <c r="C100" s="538" t="s">
        <v>167</v>
      </c>
      <c r="D100" s="537"/>
      <c r="E100" s="539"/>
      <c r="F100" s="540"/>
      <c r="G100" s="541"/>
      <c r="H100" s="539"/>
      <c r="I100" s="542" t="str">
        <f t="shared" si="8"/>
        <v/>
      </c>
      <c r="J100" s="540"/>
      <c r="K100" s="543"/>
      <c r="L100" s="544" t="str">
        <f t="shared" si="5"/>
        <v/>
      </c>
      <c r="M100" s="544" t="str">
        <f t="shared" si="6"/>
        <v/>
      </c>
      <c r="N100" s="544" t="str">
        <f t="shared" si="7"/>
        <v/>
      </c>
      <c r="O100" s="545"/>
      <c r="P100" s="546"/>
    </row>
    <row r="101" spans="1:16" s="536" customFormat="1" ht="12.6" customHeight="1" x14ac:dyDescent="0.2">
      <c r="A101" s="537"/>
      <c r="B101" s="537"/>
      <c r="C101" s="538" t="s">
        <v>167</v>
      </c>
      <c r="D101" s="537"/>
      <c r="E101" s="539"/>
      <c r="F101" s="540"/>
      <c r="G101" s="541"/>
      <c r="H101" s="539"/>
      <c r="I101" s="542" t="str">
        <f t="shared" si="8"/>
        <v/>
      </c>
      <c r="J101" s="540"/>
      <c r="K101" s="543"/>
      <c r="L101" s="544" t="str">
        <f t="shared" si="5"/>
        <v/>
      </c>
      <c r="M101" s="544" t="str">
        <f t="shared" si="6"/>
        <v/>
      </c>
      <c r="N101" s="544" t="str">
        <f t="shared" si="7"/>
        <v/>
      </c>
      <c r="O101" s="545"/>
      <c r="P101" s="546"/>
    </row>
    <row r="102" spans="1:16" s="536" customFormat="1" ht="12.6" customHeight="1" x14ac:dyDescent="0.2">
      <c r="A102" s="537"/>
      <c r="B102" s="537"/>
      <c r="C102" s="538" t="s">
        <v>167</v>
      </c>
      <c r="D102" s="537"/>
      <c r="E102" s="539"/>
      <c r="F102" s="540"/>
      <c r="G102" s="541"/>
      <c r="H102" s="539"/>
      <c r="I102" s="542" t="str">
        <f t="shared" si="8"/>
        <v/>
      </c>
      <c r="J102" s="540"/>
      <c r="K102" s="543"/>
      <c r="L102" s="544" t="str">
        <f t="shared" si="5"/>
        <v/>
      </c>
      <c r="M102" s="544" t="str">
        <f t="shared" si="6"/>
        <v/>
      </c>
      <c r="N102" s="544" t="str">
        <f t="shared" si="7"/>
        <v/>
      </c>
      <c r="O102" s="545"/>
      <c r="P102" s="546"/>
    </row>
    <row r="103" spans="1:16" s="536" customFormat="1" ht="12.6" customHeight="1" x14ac:dyDescent="0.2">
      <c r="A103" s="537"/>
      <c r="B103" s="537"/>
      <c r="C103" s="538" t="s">
        <v>167</v>
      </c>
      <c r="D103" s="537"/>
      <c r="E103" s="539"/>
      <c r="F103" s="540"/>
      <c r="G103" s="541"/>
      <c r="H103" s="539"/>
      <c r="I103" s="542" t="str">
        <f t="shared" si="8"/>
        <v/>
      </c>
      <c r="J103" s="540"/>
      <c r="K103" s="543"/>
      <c r="L103" s="544" t="str">
        <f t="shared" si="5"/>
        <v/>
      </c>
      <c r="M103" s="544" t="str">
        <f t="shared" si="6"/>
        <v/>
      </c>
      <c r="N103" s="544" t="str">
        <f t="shared" si="7"/>
        <v/>
      </c>
      <c r="O103" s="545"/>
      <c r="P103" s="546"/>
    </row>
    <row r="104" spans="1:16" s="536" customFormat="1" ht="12.6" customHeight="1" x14ac:dyDescent="0.2">
      <c r="A104" s="537"/>
      <c r="B104" s="537"/>
      <c r="C104" s="538" t="s">
        <v>167</v>
      </c>
      <c r="D104" s="537"/>
      <c r="E104" s="539"/>
      <c r="F104" s="540"/>
      <c r="G104" s="541"/>
      <c r="H104" s="539"/>
      <c r="I104" s="542" t="str">
        <f t="shared" si="8"/>
        <v/>
      </c>
      <c r="J104" s="540"/>
      <c r="K104" s="543"/>
      <c r="L104" s="544" t="str">
        <f t="shared" si="5"/>
        <v/>
      </c>
      <c r="M104" s="544" t="str">
        <f t="shared" si="6"/>
        <v/>
      </c>
      <c r="N104" s="544" t="str">
        <f t="shared" si="7"/>
        <v/>
      </c>
      <c r="O104" s="545"/>
      <c r="P104" s="546"/>
    </row>
    <row r="105" spans="1:16" s="536" customFormat="1" ht="12.6" customHeight="1" x14ac:dyDescent="0.2">
      <c r="A105" s="537"/>
      <c r="B105" s="537"/>
      <c r="C105" s="538" t="s">
        <v>167</v>
      </c>
      <c r="D105" s="537"/>
      <c r="E105" s="539"/>
      <c r="F105" s="540"/>
      <c r="G105" s="541"/>
      <c r="H105" s="539"/>
      <c r="I105" s="542" t="str">
        <f t="shared" si="8"/>
        <v/>
      </c>
      <c r="J105" s="540"/>
      <c r="K105" s="543"/>
      <c r="L105" s="544" t="str">
        <f t="shared" si="5"/>
        <v/>
      </c>
      <c r="M105" s="544" t="str">
        <f t="shared" si="6"/>
        <v/>
      </c>
      <c r="N105" s="544" t="str">
        <f t="shared" si="7"/>
        <v/>
      </c>
      <c r="O105" s="545"/>
      <c r="P105" s="546"/>
    </row>
    <row r="106" spans="1:16" s="536" customFormat="1" ht="12.6" customHeight="1" thickBot="1" x14ac:dyDescent="0.25">
      <c r="A106" s="537"/>
      <c r="B106" s="537"/>
      <c r="C106" s="538" t="s">
        <v>167</v>
      </c>
      <c r="D106" s="537"/>
      <c r="E106" s="539"/>
      <c r="F106" s="540"/>
      <c r="G106" s="541"/>
      <c r="H106" s="539"/>
      <c r="I106" s="542" t="str">
        <f t="shared" si="8"/>
        <v/>
      </c>
      <c r="J106" s="540"/>
      <c r="K106" s="543"/>
      <c r="L106" s="544" t="str">
        <f t="shared" si="5"/>
        <v/>
      </c>
      <c r="M106" s="544" t="str">
        <f t="shared" si="6"/>
        <v/>
      </c>
      <c r="N106" s="544" t="str">
        <f t="shared" si="7"/>
        <v/>
      </c>
      <c r="O106" s="545"/>
      <c r="P106" s="546"/>
    </row>
    <row r="107" spans="1:16" ht="13.5" thickTop="1" x14ac:dyDescent="0.2">
      <c r="A107" s="1017" t="s">
        <v>41</v>
      </c>
      <c r="B107" s="1018"/>
      <c r="C107" s="1018"/>
      <c r="D107" s="1018"/>
      <c r="E107" s="1018"/>
      <c r="F107" s="1018"/>
      <c r="G107" s="1018"/>
      <c r="H107" s="1018"/>
      <c r="I107" s="1018"/>
      <c r="J107" s="1018"/>
      <c r="K107" s="1019"/>
      <c r="L107" s="574">
        <f t="shared" ref="L107:M107" si="9">SUM(L68:L106)</f>
        <v>0</v>
      </c>
      <c r="M107" s="574">
        <f t="shared" si="9"/>
        <v>8</v>
      </c>
      <c r="N107" s="574">
        <f>SUM(N68:N106)</f>
        <v>0</v>
      </c>
      <c r="O107" s="575">
        <f>SUM(O68:O106)</f>
        <v>0</v>
      </c>
      <c r="P107" s="555"/>
    </row>
    <row r="108" spans="1:16" x14ac:dyDescent="0.2">
      <c r="A108" s="1020" t="s">
        <v>40</v>
      </c>
      <c r="B108" s="1021"/>
      <c r="C108" s="1021"/>
      <c r="D108" s="1021"/>
      <c r="E108" s="1021"/>
      <c r="F108" s="1021"/>
      <c r="G108" s="1021"/>
      <c r="H108" s="1021"/>
      <c r="I108" s="1021"/>
      <c r="J108" s="1021"/>
      <c r="K108" s="1022"/>
      <c r="L108" s="544">
        <f t="shared" ref="L108:O108" si="10">L47</f>
        <v>0</v>
      </c>
      <c r="M108" s="544">
        <f t="shared" si="10"/>
        <v>0</v>
      </c>
      <c r="N108" s="544">
        <f t="shared" si="10"/>
        <v>0</v>
      </c>
      <c r="O108" s="576">
        <f t="shared" si="10"/>
        <v>0</v>
      </c>
      <c r="P108" s="555"/>
    </row>
    <row r="109" spans="1:16" x14ac:dyDescent="0.2">
      <c r="A109" s="1023" t="s">
        <v>37</v>
      </c>
      <c r="B109" s="1024"/>
      <c r="C109" s="1024"/>
      <c r="D109" s="1024"/>
      <c r="E109" s="1024"/>
      <c r="F109" s="1024"/>
      <c r="G109" s="1024"/>
      <c r="H109" s="1024"/>
      <c r="I109" s="1024"/>
      <c r="J109" s="1024"/>
      <c r="K109" s="1025"/>
      <c r="L109" s="577">
        <f t="shared" ref="L109:O109" si="11">SUM(L107:L108)</f>
        <v>0</v>
      </c>
      <c r="M109" s="577">
        <f t="shared" si="11"/>
        <v>8</v>
      </c>
      <c r="N109" s="577">
        <f t="shared" si="11"/>
        <v>0</v>
      </c>
      <c r="O109" s="578">
        <f t="shared" si="11"/>
        <v>0</v>
      </c>
      <c r="P109" s="555"/>
    </row>
    <row r="110" spans="1:16" ht="15.75" thickBot="1" x14ac:dyDescent="0.25">
      <c r="A110" s="1009" t="s">
        <v>42</v>
      </c>
      <c r="B110" s="1010"/>
      <c r="C110" s="1010"/>
      <c r="D110" s="1010"/>
      <c r="E110" s="1010"/>
      <c r="F110" s="1010"/>
      <c r="G110" s="1010"/>
      <c r="H110" s="1010"/>
      <c r="I110" s="1010"/>
      <c r="J110" s="1010"/>
      <c r="K110" s="1011"/>
      <c r="L110" s="556"/>
      <c r="M110" s="556"/>
      <c r="N110" s="556"/>
      <c r="O110" s="557" t="s">
        <v>35</v>
      </c>
      <c r="P110" s="555"/>
    </row>
    <row r="111" spans="1:16" ht="8.1" customHeight="1" x14ac:dyDescent="0.2">
      <c r="A111" s="558"/>
      <c r="B111" s="558"/>
      <c r="C111" s="555"/>
      <c r="D111" s="555"/>
      <c r="E111" s="555"/>
      <c r="F111" s="555"/>
      <c r="G111" s="555"/>
      <c r="H111" s="555"/>
      <c r="I111" s="555"/>
      <c r="J111" s="555"/>
      <c r="K111" s="559"/>
      <c r="L111" s="558"/>
      <c r="M111" s="558"/>
      <c r="N111" s="558"/>
      <c r="P111" s="555"/>
    </row>
    <row r="112" spans="1:16" s="562" customFormat="1" ht="12.6" customHeight="1" x14ac:dyDescent="0.2">
      <c r="A112" s="560" t="s">
        <v>122</v>
      </c>
      <c r="B112" s="560"/>
      <c r="C112" s="561"/>
      <c r="F112" s="563"/>
      <c r="G112" s="563"/>
      <c r="H112" s="563"/>
      <c r="I112" s="563"/>
      <c r="J112" s="563"/>
      <c r="K112" s="558" t="s">
        <v>128</v>
      </c>
      <c r="L112" s="563"/>
      <c r="M112" s="563"/>
      <c r="N112" s="563"/>
      <c r="O112" s="563"/>
      <c r="P112" s="563"/>
    </row>
    <row r="113" spans="1:16" x14ac:dyDescent="0.2">
      <c r="A113" s="555"/>
      <c r="B113" s="555"/>
      <c r="C113" s="555"/>
      <c r="D113" s="555"/>
      <c r="E113" s="555"/>
      <c r="F113" s="555"/>
      <c r="G113" s="555"/>
      <c r="H113" s="555"/>
      <c r="I113" s="555"/>
      <c r="J113" s="555"/>
      <c r="K113" s="555"/>
      <c r="L113" s="555"/>
      <c r="M113" s="555"/>
      <c r="N113" s="555"/>
      <c r="O113" s="555"/>
      <c r="P113" s="555"/>
    </row>
    <row r="114" spans="1:16" x14ac:dyDescent="0.2">
      <c r="A114" s="555"/>
      <c r="B114" s="555"/>
      <c r="C114" s="555"/>
      <c r="D114" s="555"/>
      <c r="E114" s="555"/>
      <c r="F114" s="555"/>
      <c r="G114" s="567" t="s">
        <v>46</v>
      </c>
      <c r="H114" s="568"/>
      <c r="I114" s="555"/>
      <c r="J114" s="555"/>
      <c r="K114" s="555"/>
      <c r="L114" s="555"/>
      <c r="M114" s="555"/>
      <c r="N114" s="555"/>
      <c r="O114" s="555"/>
      <c r="P114" s="555"/>
    </row>
    <row r="115" spans="1:16" x14ac:dyDescent="0.2">
      <c r="A115" s="555"/>
      <c r="B115" s="555"/>
      <c r="C115" s="555"/>
      <c r="D115" s="555"/>
      <c r="E115" s="555"/>
      <c r="F115" s="555"/>
      <c r="G115" s="569"/>
      <c r="H115" s="568" t="s">
        <v>47</v>
      </c>
      <c r="I115" s="555"/>
      <c r="J115" s="555"/>
      <c r="K115" s="555"/>
      <c r="L115" s="555"/>
      <c r="M115" s="555"/>
      <c r="N115" s="555"/>
      <c r="O115" s="555"/>
      <c r="P115" s="555"/>
    </row>
    <row r="116" spans="1:16" x14ac:dyDescent="0.2">
      <c r="A116" s="555"/>
      <c r="B116" s="555"/>
      <c r="C116" s="555"/>
      <c r="D116" s="555"/>
      <c r="E116" s="555"/>
      <c r="F116" s="555"/>
      <c r="G116" s="570"/>
      <c r="H116" s="568" t="s">
        <v>48</v>
      </c>
      <c r="I116" s="555"/>
      <c r="J116" s="555"/>
      <c r="K116" s="555"/>
      <c r="L116" s="555"/>
      <c r="M116" s="555"/>
      <c r="N116" s="555"/>
      <c r="O116" s="555"/>
      <c r="P116" s="555"/>
    </row>
    <row r="117" spans="1:16" x14ac:dyDescent="0.2">
      <c r="A117" s="555"/>
      <c r="B117" s="555"/>
      <c r="C117" s="555"/>
      <c r="D117" s="555"/>
      <c r="E117" s="555"/>
      <c r="F117" s="555"/>
      <c r="G117" s="571"/>
      <c r="H117" s="568" t="s">
        <v>49</v>
      </c>
      <c r="I117" s="555"/>
      <c r="J117" s="555"/>
      <c r="K117" s="555"/>
      <c r="L117" s="555"/>
      <c r="M117" s="555"/>
      <c r="N117" s="555"/>
      <c r="O117" s="555"/>
      <c r="P117" s="555"/>
    </row>
    <row r="118" spans="1:16" x14ac:dyDescent="0.2">
      <c r="A118" s="555"/>
      <c r="B118" s="555"/>
      <c r="C118" s="555"/>
      <c r="D118" s="555"/>
      <c r="E118" s="555"/>
      <c r="F118" s="555"/>
      <c r="G118" s="555"/>
      <c r="H118" s="555"/>
      <c r="I118" s="555"/>
      <c r="J118" s="555"/>
      <c r="K118" s="555"/>
      <c r="L118" s="555"/>
      <c r="M118" s="555"/>
      <c r="N118" s="555"/>
      <c r="O118" s="555"/>
      <c r="P118" s="555"/>
    </row>
    <row r="119" spans="1:16" x14ac:dyDescent="0.2">
      <c r="A119" s="555"/>
      <c r="B119" s="555"/>
      <c r="C119" s="555"/>
      <c r="D119" s="555"/>
      <c r="E119" s="555"/>
      <c r="F119" s="555"/>
      <c r="G119" s="555"/>
      <c r="H119" s="555"/>
      <c r="I119" s="555"/>
      <c r="J119" s="555"/>
      <c r="K119" s="555"/>
      <c r="L119" s="555"/>
      <c r="M119" s="555"/>
      <c r="N119" s="555"/>
      <c r="O119" s="555"/>
      <c r="P119" s="555"/>
    </row>
    <row r="120" spans="1:16" x14ac:dyDescent="0.2">
      <c r="A120" s="555"/>
      <c r="B120" s="555"/>
      <c r="C120" s="555"/>
      <c r="D120" s="555"/>
      <c r="E120" s="555"/>
      <c r="F120" s="555"/>
      <c r="G120" s="555"/>
      <c r="H120" s="555"/>
      <c r="I120" s="555"/>
      <c r="J120" s="555"/>
      <c r="K120" s="555"/>
      <c r="L120" s="555"/>
      <c r="M120" s="555"/>
      <c r="N120" s="555"/>
      <c r="O120" s="555"/>
      <c r="P120" s="555"/>
    </row>
    <row r="121" spans="1:16" ht="23.25" x14ac:dyDescent="0.35">
      <c r="B121" s="1026" t="s">
        <v>127</v>
      </c>
      <c r="C121" s="1026"/>
      <c r="D121" s="1026"/>
      <c r="E121" s="1026"/>
      <c r="F121" s="1026"/>
      <c r="G121" s="1026"/>
      <c r="H121" s="1026"/>
      <c r="I121" s="1026"/>
      <c r="J121" s="1026"/>
      <c r="K121" s="1026"/>
      <c r="L121" s="1026"/>
      <c r="M121" s="1026"/>
      <c r="N121" s="1026"/>
      <c r="O121" s="1026"/>
      <c r="P121" s="1026"/>
    </row>
    <row r="122" spans="1:16" ht="30" customHeight="1" thickBot="1" x14ac:dyDescent="0.25">
      <c r="B122" s="1027" t="s">
        <v>141</v>
      </c>
      <c r="C122" s="1027"/>
      <c r="D122" s="1027"/>
      <c r="E122" s="1027"/>
      <c r="F122" s="1027"/>
      <c r="G122" s="1027"/>
      <c r="H122" s="1027"/>
      <c r="I122" s="1027"/>
      <c r="J122" s="1027"/>
      <c r="K122" s="1027"/>
      <c r="L122" s="1027"/>
      <c r="M122" s="1027"/>
      <c r="N122" s="1027"/>
      <c r="O122" s="1027"/>
      <c r="P122" s="1027"/>
    </row>
    <row r="123" spans="1:16" ht="12.75" customHeight="1" x14ac:dyDescent="0.2">
      <c r="A123" s="516"/>
      <c r="B123" s="517"/>
      <c r="C123" s="517"/>
      <c r="D123" s="517"/>
      <c r="E123" s="518"/>
      <c r="F123" s="517"/>
      <c r="G123" s="518"/>
      <c r="H123" s="518"/>
      <c r="I123" s="518"/>
      <c r="J123" s="517"/>
      <c r="K123" s="519"/>
      <c r="L123" s="572" t="str">
        <f t="shared" ref="L123:N123" si="12">IF(L$3="","",L$3)</f>
        <v>Schedule A</v>
      </c>
      <c r="M123" s="572" t="str">
        <f t="shared" si="12"/>
        <v>Schedule B</v>
      </c>
      <c r="N123" s="572" t="str">
        <f t="shared" si="12"/>
        <v>Schedule C</v>
      </c>
      <c r="O123" s="518"/>
      <c r="P123" s="521"/>
    </row>
    <row r="124" spans="1:16" ht="12.75" customHeight="1" x14ac:dyDescent="0.2">
      <c r="A124" s="1012" t="s">
        <v>144</v>
      </c>
      <c r="B124" s="1012" t="s">
        <v>92</v>
      </c>
      <c r="C124" s="1028" t="s">
        <v>99</v>
      </c>
      <c r="D124" s="1030" t="s">
        <v>43</v>
      </c>
      <c r="E124" s="1014" t="s">
        <v>20</v>
      </c>
      <c r="F124" s="1028" t="s">
        <v>21</v>
      </c>
      <c r="G124" s="1033" t="s">
        <v>22</v>
      </c>
      <c r="H124" s="1034"/>
      <c r="I124" s="1035"/>
      <c r="J124" s="1014" t="s">
        <v>23</v>
      </c>
      <c r="K124" s="1012" t="s">
        <v>24</v>
      </c>
      <c r="L124" s="573" t="str">
        <f t="shared" ref="L124:N124" si="13">IF(L$4="","",L$4)</f>
        <v>Pay Item</v>
      </c>
      <c r="M124" s="573" t="str">
        <f t="shared" si="13"/>
        <v>Pay Item</v>
      </c>
      <c r="N124" s="573" t="str">
        <f t="shared" si="13"/>
        <v>Pay Item</v>
      </c>
      <c r="O124" s="1014" t="s">
        <v>25</v>
      </c>
      <c r="P124" s="1015" t="s">
        <v>5</v>
      </c>
    </row>
    <row r="125" spans="1:16" x14ac:dyDescent="0.2">
      <c r="A125" s="1012"/>
      <c r="B125" s="1012"/>
      <c r="C125" s="1028"/>
      <c r="D125" s="1030"/>
      <c r="E125" s="1014"/>
      <c r="F125" s="1028"/>
      <c r="G125" s="1036"/>
      <c r="H125" s="1037"/>
      <c r="I125" s="1038"/>
      <c r="J125" s="1014"/>
      <c r="K125" s="1012"/>
      <c r="L125" s="573">
        <f t="shared" ref="L125:N125" si="14">IF(L$5="","",L$5)</f>
        <v>635041000</v>
      </c>
      <c r="M125" s="573">
        <f t="shared" si="14"/>
        <v>635041000</v>
      </c>
      <c r="N125" s="573">
        <f t="shared" si="14"/>
        <v>635041000</v>
      </c>
      <c r="O125" s="1014"/>
      <c r="P125" s="1015"/>
    </row>
    <row r="126" spans="1:16" ht="50.1" customHeight="1" x14ac:dyDescent="0.2">
      <c r="A126" s="1012"/>
      <c r="B126" s="1012"/>
      <c r="C126" s="1028"/>
      <c r="D126" s="1030"/>
      <c r="E126" s="1014"/>
      <c r="F126" s="1028"/>
      <c r="G126" s="524" t="s">
        <v>26</v>
      </c>
      <c r="H126" s="524" t="s">
        <v>27</v>
      </c>
      <c r="I126" s="524" t="s">
        <v>28</v>
      </c>
      <c r="J126" s="1014"/>
      <c r="K126" s="1012"/>
      <c r="L126" s="584" t="str">
        <f>IF(L125&gt;0,(VLOOKUP(LEFT(L125,5)&amp;"-"&amp;RIGHT(L125,4),'[2]FP14 Pay Items'!$A$2:$E$6000,4,FALSE)),"")</f>
        <v>TEMPORARY TRAFFIC CONTROL, CONSTRUCTION SIGN</v>
      </c>
      <c r="M126" s="584" t="str">
        <f>IF(M125&gt;0,(VLOOKUP(LEFT(M125,5)&amp;"-"&amp;RIGHT(M125,4),'[2]FP14 Pay Items'!$A$2:$E$6000,4,FALSE)),"")</f>
        <v>TEMPORARY TRAFFIC CONTROL, CONSTRUCTION SIGN</v>
      </c>
      <c r="N126" s="584" t="str">
        <f>IF(N125&gt;0,(VLOOKUP(LEFT(N125,5)&amp;"-"&amp;RIGHT(N125,4),'[2]FP14 Pay Items'!$A$2:$E$6000,4,FALSE)),"")</f>
        <v>TEMPORARY TRAFFIC CONTROL, CONSTRUCTION SIGN</v>
      </c>
      <c r="O126" s="1014"/>
      <c r="P126" s="1015"/>
    </row>
    <row r="127" spans="1:16" ht="13.5" thickBot="1" x14ac:dyDescent="0.25">
      <c r="A127" s="1013"/>
      <c r="B127" s="1013"/>
      <c r="C127" s="1029"/>
      <c r="D127" s="1031"/>
      <c r="E127" s="1032"/>
      <c r="F127" s="1029"/>
      <c r="G127" s="525" t="s">
        <v>29</v>
      </c>
      <c r="H127" s="525" t="s">
        <v>29</v>
      </c>
      <c r="I127" s="525" t="s">
        <v>30</v>
      </c>
      <c r="J127" s="1032"/>
      <c r="K127" s="1013"/>
      <c r="L127" s="526" t="str">
        <f>IF(L125&gt;0,PROPER(VLOOKUP(LEFT(L125,5)&amp;"-"&amp;RIGHT(L125,4),'[2]FP14 Pay Items'!$A$2:$E$4705,5,TRUE)),"")</f>
        <v>Sqft</v>
      </c>
      <c r="M127" s="526" t="str">
        <f>IF(M125&gt;0,PROPER(VLOOKUP(LEFT(M125,5)&amp;"-"&amp;RIGHT(M125,4),'[2]FP14 Pay Items'!$A$2:$E$4705,5,TRUE)),"")</f>
        <v>Sqft</v>
      </c>
      <c r="N127" s="526" t="str">
        <f>IF(N125&gt;0,PROPER(VLOOKUP(LEFT(N125,5)&amp;"-"&amp;RIGHT(N125,4),'[2]FP14 Pay Items'!$A$2:$E$4705,5,TRUE)),"")</f>
        <v>Sqft</v>
      </c>
      <c r="O127" s="525" t="s">
        <v>34</v>
      </c>
      <c r="P127" s="1016"/>
    </row>
    <row r="128" spans="1:16" s="536" customFormat="1" ht="12.6" customHeight="1" thickTop="1" x14ac:dyDescent="0.2">
      <c r="A128" s="527"/>
      <c r="B128" s="527"/>
      <c r="C128" s="528" t="s">
        <v>167</v>
      </c>
      <c r="D128" s="527"/>
      <c r="E128" s="529"/>
      <c r="F128" s="530"/>
      <c r="G128" s="529"/>
      <c r="H128" s="529"/>
      <c r="I128" s="531" t="str">
        <f>IF(AND(G128&gt;0,H128&gt;0)=TRUE,G128*H128/144,"")</f>
        <v/>
      </c>
      <c r="J128" s="532"/>
      <c r="K128" s="533">
        <v>2</v>
      </c>
      <c r="L128" s="534" t="str">
        <f t="shared" ref="L128:L166" si="15">IFERROR(IF(RIGHT($L$3,1)=$A128, ($I128*$K128),""),"")</f>
        <v/>
      </c>
      <c r="M128" s="534" t="str">
        <f t="shared" ref="M128:M166" si="16">IFERROR(IF(RIGHT($M$3,1)=$A128, ($I128*$K128),""),"")</f>
        <v/>
      </c>
      <c r="N128" s="534" t="str">
        <f t="shared" ref="N128:N166" si="17">IFERROR(IF(RIGHT($N$3,1)=$A128, ($I128*$K128),""),"")</f>
        <v/>
      </c>
      <c r="O128" s="533"/>
      <c r="P128" s="535"/>
    </row>
    <row r="129" spans="1:16" s="536" customFormat="1" ht="12.6" customHeight="1" x14ac:dyDescent="0.2">
      <c r="A129" s="537"/>
      <c r="B129" s="537"/>
      <c r="C129" s="538" t="s">
        <v>167</v>
      </c>
      <c r="D129" s="537"/>
      <c r="E129" s="539"/>
      <c r="F129" s="540"/>
      <c r="G129" s="541"/>
      <c r="H129" s="539"/>
      <c r="I129" s="542" t="str">
        <f t="shared" ref="I129:I166" si="18">IF(AND(G129&gt;0,H129&gt;0)=TRUE,G129*H129/144,"")</f>
        <v/>
      </c>
      <c r="J129" s="540"/>
      <c r="K129" s="543"/>
      <c r="L129" s="544" t="str">
        <f t="shared" si="15"/>
        <v/>
      </c>
      <c r="M129" s="544" t="str">
        <f t="shared" si="16"/>
        <v/>
      </c>
      <c r="N129" s="544" t="str">
        <f t="shared" si="17"/>
        <v/>
      </c>
      <c r="O129" s="545"/>
      <c r="P129" s="546"/>
    </row>
    <row r="130" spans="1:16" s="536" customFormat="1" ht="12.6" customHeight="1" x14ac:dyDescent="0.2">
      <c r="A130" s="537"/>
      <c r="B130" s="537"/>
      <c r="C130" s="538" t="s">
        <v>167</v>
      </c>
      <c r="D130" s="537"/>
      <c r="E130" s="539"/>
      <c r="F130" s="540"/>
      <c r="G130" s="541"/>
      <c r="H130" s="539"/>
      <c r="I130" s="542" t="str">
        <f t="shared" si="18"/>
        <v/>
      </c>
      <c r="J130" s="540"/>
      <c r="K130" s="543"/>
      <c r="L130" s="544" t="str">
        <f t="shared" si="15"/>
        <v/>
      </c>
      <c r="M130" s="544" t="str">
        <f t="shared" si="16"/>
        <v/>
      </c>
      <c r="N130" s="544" t="str">
        <f t="shared" si="17"/>
        <v/>
      </c>
      <c r="O130" s="545"/>
      <c r="P130" s="546"/>
    </row>
    <row r="131" spans="1:16" s="536" customFormat="1" ht="12.6" customHeight="1" x14ac:dyDescent="0.2">
      <c r="A131" s="537"/>
      <c r="B131" s="537"/>
      <c r="C131" s="538" t="s">
        <v>167</v>
      </c>
      <c r="D131" s="537"/>
      <c r="E131" s="539"/>
      <c r="F131" s="540"/>
      <c r="G131" s="541"/>
      <c r="H131" s="539"/>
      <c r="I131" s="542" t="str">
        <f t="shared" si="18"/>
        <v/>
      </c>
      <c r="J131" s="540"/>
      <c r="K131" s="543"/>
      <c r="L131" s="544" t="str">
        <f t="shared" si="15"/>
        <v/>
      </c>
      <c r="M131" s="544" t="str">
        <f t="shared" si="16"/>
        <v/>
      </c>
      <c r="N131" s="544" t="str">
        <f t="shared" si="17"/>
        <v/>
      </c>
      <c r="O131" s="545"/>
      <c r="P131" s="546"/>
    </row>
    <row r="132" spans="1:16" s="536" customFormat="1" ht="12.6" customHeight="1" x14ac:dyDescent="0.2">
      <c r="A132" s="537"/>
      <c r="B132" s="537"/>
      <c r="C132" s="538" t="s">
        <v>167</v>
      </c>
      <c r="D132" s="537"/>
      <c r="E132" s="539"/>
      <c r="F132" s="540"/>
      <c r="G132" s="541"/>
      <c r="H132" s="539"/>
      <c r="I132" s="542" t="str">
        <f t="shared" si="18"/>
        <v/>
      </c>
      <c r="J132" s="540"/>
      <c r="K132" s="543"/>
      <c r="L132" s="544" t="str">
        <f t="shared" si="15"/>
        <v/>
      </c>
      <c r="M132" s="544" t="str">
        <f t="shared" si="16"/>
        <v/>
      </c>
      <c r="N132" s="544" t="str">
        <f t="shared" si="17"/>
        <v/>
      </c>
      <c r="O132" s="545"/>
      <c r="P132" s="546"/>
    </row>
    <row r="133" spans="1:16" s="536" customFormat="1" ht="12.6" customHeight="1" x14ac:dyDescent="0.2">
      <c r="A133" s="537"/>
      <c r="B133" s="537"/>
      <c r="C133" s="538" t="s">
        <v>167</v>
      </c>
      <c r="D133" s="537"/>
      <c r="E133" s="539"/>
      <c r="F133" s="540"/>
      <c r="G133" s="541"/>
      <c r="H133" s="539"/>
      <c r="I133" s="542" t="str">
        <f t="shared" si="18"/>
        <v/>
      </c>
      <c r="J133" s="540"/>
      <c r="K133" s="543"/>
      <c r="L133" s="544" t="str">
        <f t="shared" si="15"/>
        <v/>
      </c>
      <c r="M133" s="544" t="str">
        <f t="shared" si="16"/>
        <v/>
      </c>
      <c r="N133" s="544" t="str">
        <f t="shared" si="17"/>
        <v/>
      </c>
      <c r="O133" s="545"/>
      <c r="P133" s="546"/>
    </row>
    <row r="134" spans="1:16" s="536" customFormat="1" ht="12.6" customHeight="1" x14ac:dyDescent="0.2">
      <c r="A134" s="537"/>
      <c r="B134" s="537"/>
      <c r="C134" s="538" t="s">
        <v>167</v>
      </c>
      <c r="D134" s="537"/>
      <c r="E134" s="539"/>
      <c r="F134" s="540"/>
      <c r="G134" s="541"/>
      <c r="H134" s="539"/>
      <c r="I134" s="542" t="str">
        <f t="shared" si="18"/>
        <v/>
      </c>
      <c r="J134" s="540"/>
      <c r="K134" s="543"/>
      <c r="L134" s="544" t="str">
        <f t="shared" si="15"/>
        <v/>
      </c>
      <c r="M134" s="544" t="str">
        <f t="shared" si="16"/>
        <v/>
      </c>
      <c r="N134" s="544" t="str">
        <f t="shared" si="17"/>
        <v/>
      </c>
      <c r="O134" s="545"/>
      <c r="P134" s="546"/>
    </row>
    <row r="135" spans="1:16" s="536" customFormat="1" ht="12.6" customHeight="1" x14ac:dyDescent="0.2">
      <c r="A135" s="537"/>
      <c r="B135" s="537"/>
      <c r="C135" s="538" t="s">
        <v>167</v>
      </c>
      <c r="D135" s="537"/>
      <c r="E135" s="539"/>
      <c r="F135" s="540"/>
      <c r="G135" s="541"/>
      <c r="H135" s="539"/>
      <c r="I135" s="542" t="str">
        <f t="shared" si="18"/>
        <v/>
      </c>
      <c r="J135" s="540"/>
      <c r="K135" s="543"/>
      <c r="L135" s="544" t="str">
        <f t="shared" si="15"/>
        <v/>
      </c>
      <c r="M135" s="544" t="str">
        <f t="shared" si="16"/>
        <v/>
      </c>
      <c r="N135" s="544" t="str">
        <f t="shared" si="17"/>
        <v/>
      </c>
      <c r="O135" s="545"/>
      <c r="P135" s="546"/>
    </row>
    <row r="136" spans="1:16" s="536" customFormat="1" ht="12.6" customHeight="1" x14ac:dyDescent="0.2">
      <c r="A136" s="537"/>
      <c r="B136" s="537"/>
      <c r="C136" s="538" t="s">
        <v>167</v>
      </c>
      <c r="D136" s="537"/>
      <c r="E136" s="539"/>
      <c r="F136" s="540"/>
      <c r="G136" s="541"/>
      <c r="H136" s="539"/>
      <c r="I136" s="542" t="str">
        <f t="shared" si="18"/>
        <v/>
      </c>
      <c r="J136" s="540"/>
      <c r="K136" s="543"/>
      <c r="L136" s="544" t="str">
        <f t="shared" si="15"/>
        <v/>
      </c>
      <c r="M136" s="544" t="str">
        <f t="shared" si="16"/>
        <v/>
      </c>
      <c r="N136" s="544" t="str">
        <f t="shared" si="17"/>
        <v/>
      </c>
      <c r="O136" s="545"/>
      <c r="P136" s="546"/>
    </row>
    <row r="137" spans="1:16" s="536" customFormat="1" ht="12.6" customHeight="1" x14ac:dyDescent="0.2">
      <c r="A137" s="537"/>
      <c r="B137" s="537"/>
      <c r="C137" s="538" t="s">
        <v>167</v>
      </c>
      <c r="D137" s="537"/>
      <c r="E137" s="539"/>
      <c r="F137" s="540"/>
      <c r="G137" s="541"/>
      <c r="H137" s="539"/>
      <c r="I137" s="542" t="str">
        <f t="shared" si="18"/>
        <v/>
      </c>
      <c r="J137" s="540"/>
      <c r="K137" s="543"/>
      <c r="L137" s="544" t="str">
        <f t="shared" si="15"/>
        <v/>
      </c>
      <c r="M137" s="544" t="str">
        <f t="shared" si="16"/>
        <v/>
      </c>
      <c r="N137" s="544" t="str">
        <f t="shared" si="17"/>
        <v/>
      </c>
      <c r="O137" s="545"/>
      <c r="P137" s="546"/>
    </row>
    <row r="138" spans="1:16" s="536" customFormat="1" ht="12.6" customHeight="1" x14ac:dyDescent="0.2">
      <c r="A138" s="537"/>
      <c r="B138" s="537"/>
      <c r="C138" s="538" t="s">
        <v>167</v>
      </c>
      <c r="D138" s="537"/>
      <c r="E138" s="539"/>
      <c r="F138" s="540"/>
      <c r="G138" s="541"/>
      <c r="H138" s="539"/>
      <c r="I138" s="542" t="str">
        <f t="shared" si="18"/>
        <v/>
      </c>
      <c r="J138" s="540"/>
      <c r="K138" s="543"/>
      <c r="L138" s="544" t="str">
        <f t="shared" si="15"/>
        <v/>
      </c>
      <c r="M138" s="544" t="str">
        <f t="shared" si="16"/>
        <v/>
      </c>
      <c r="N138" s="544" t="str">
        <f t="shared" si="17"/>
        <v/>
      </c>
      <c r="O138" s="545"/>
      <c r="P138" s="546"/>
    </row>
    <row r="139" spans="1:16" s="536" customFormat="1" ht="12.6" customHeight="1" x14ac:dyDescent="0.2">
      <c r="A139" s="537"/>
      <c r="B139" s="537"/>
      <c r="C139" s="538" t="s">
        <v>167</v>
      </c>
      <c r="D139" s="537"/>
      <c r="E139" s="539"/>
      <c r="F139" s="540"/>
      <c r="G139" s="541"/>
      <c r="H139" s="539"/>
      <c r="I139" s="542" t="str">
        <f t="shared" si="18"/>
        <v/>
      </c>
      <c r="J139" s="540"/>
      <c r="K139" s="543"/>
      <c r="L139" s="544" t="str">
        <f t="shared" si="15"/>
        <v/>
      </c>
      <c r="M139" s="544" t="str">
        <f t="shared" si="16"/>
        <v/>
      </c>
      <c r="N139" s="544" t="str">
        <f t="shared" si="17"/>
        <v/>
      </c>
      <c r="O139" s="545"/>
      <c r="P139" s="546"/>
    </row>
    <row r="140" spans="1:16" s="536" customFormat="1" ht="12.6" customHeight="1" x14ac:dyDescent="0.2">
      <c r="A140" s="537"/>
      <c r="B140" s="537"/>
      <c r="C140" s="538" t="s">
        <v>167</v>
      </c>
      <c r="D140" s="537"/>
      <c r="E140" s="539"/>
      <c r="F140" s="540"/>
      <c r="G140" s="541"/>
      <c r="H140" s="539"/>
      <c r="I140" s="542" t="str">
        <f t="shared" si="18"/>
        <v/>
      </c>
      <c r="J140" s="540"/>
      <c r="K140" s="543"/>
      <c r="L140" s="544" t="str">
        <f t="shared" si="15"/>
        <v/>
      </c>
      <c r="M140" s="544" t="str">
        <f t="shared" si="16"/>
        <v/>
      </c>
      <c r="N140" s="544" t="str">
        <f t="shared" si="17"/>
        <v/>
      </c>
      <c r="O140" s="545"/>
      <c r="P140" s="546"/>
    </row>
    <row r="141" spans="1:16" s="536" customFormat="1" ht="12.6" customHeight="1" x14ac:dyDescent="0.2">
      <c r="A141" s="537"/>
      <c r="B141" s="537"/>
      <c r="C141" s="538" t="s">
        <v>167</v>
      </c>
      <c r="D141" s="537"/>
      <c r="E141" s="539"/>
      <c r="F141" s="540"/>
      <c r="G141" s="541"/>
      <c r="H141" s="539"/>
      <c r="I141" s="542" t="str">
        <f t="shared" si="18"/>
        <v/>
      </c>
      <c r="J141" s="540"/>
      <c r="K141" s="543"/>
      <c r="L141" s="544" t="str">
        <f t="shared" si="15"/>
        <v/>
      </c>
      <c r="M141" s="544" t="str">
        <f t="shared" si="16"/>
        <v/>
      </c>
      <c r="N141" s="544" t="str">
        <f t="shared" si="17"/>
        <v/>
      </c>
      <c r="O141" s="545"/>
      <c r="P141" s="546"/>
    </row>
    <row r="142" spans="1:16" s="536" customFormat="1" ht="12.6" customHeight="1" x14ac:dyDescent="0.2">
      <c r="A142" s="537"/>
      <c r="B142" s="537"/>
      <c r="C142" s="538" t="s">
        <v>167</v>
      </c>
      <c r="D142" s="537"/>
      <c r="E142" s="539"/>
      <c r="F142" s="540"/>
      <c r="G142" s="541"/>
      <c r="H142" s="539"/>
      <c r="I142" s="542" t="str">
        <f t="shared" si="18"/>
        <v/>
      </c>
      <c r="J142" s="540"/>
      <c r="K142" s="543"/>
      <c r="L142" s="544" t="str">
        <f t="shared" si="15"/>
        <v/>
      </c>
      <c r="M142" s="544" t="str">
        <f t="shared" si="16"/>
        <v/>
      </c>
      <c r="N142" s="544" t="str">
        <f t="shared" si="17"/>
        <v/>
      </c>
      <c r="O142" s="545"/>
      <c r="P142" s="546"/>
    </row>
    <row r="143" spans="1:16" s="536" customFormat="1" ht="12.6" customHeight="1" x14ac:dyDescent="0.2">
      <c r="A143" s="537"/>
      <c r="B143" s="537"/>
      <c r="C143" s="538" t="s">
        <v>167</v>
      </c>
      <c r="D143" s="537"/>
      <c r="E143" s="539"/>
      <c r="F143" s="540"/>
      <c r="G143" s="541"/>
      <c r="H143" s="539"/>
      <c r="I143" s="542" t="str">
        <f t="shared" si="18"/>
        <v/>
      </c>
      <c r="J143" s="540"/>
      <c r="K143" s="543"/>
      <c r="L143" s="544" t="str">
        <f t="shared" si="15"/>
        <v/>
      </c>
      <c r="M143" s="544" t="str">
        <f t="shared" si="16"/>
        <v/>
      </c>
      <c r="N143" s="544" t="str">
        <f t="shared" si="17"/>
        <v/>
      </c>
      <c r="O143" s="545"/>
      <c r="P143" s="546"/>
    </row>
    <row r="144" spans="1:16" s="536" customFormat="1" ht="12.6" customHeight="1" x14ac:dyDescent="0.2">
      <c r="A144" s="537"/>
      <c r="B144" s="537"/>
      <c r="C144" s="538" t="s">
        <v>167</v>
      </c>
      <c r="D144" s="537"/>
      <c r="E144" s="539"/>
      <c r="F144" s="540"/>
      <c r="G144" s="541"/>
      <c r="H144" s="539"/>
      <c r="I144" s="542" t="str">
        <f t="shared" si="18"/>
        <v/>
      </c>
      <c r="J144" s="540"/>
      <c r="K144" s="543"/>
      <c r="L144" s="544" t="str">
        <f t="shared" si="15"/>
        <v/>
      </c>
      <c r="M144" s="544" t="str">
        <f t="shared" si="16"/>
        <v/>
      </c>
      <c r="N144" s="544" t="str">
        <f t="shared" si="17"/>
        <v/>
      </c>
      <c r="O144" s="545"/>
      <c r="P144" s="546"/>
    </row>
    <row r="145" spans="1:16" s="536" customFormat="1" ht="12.6" customHeight="1" x14ac:dyDescent="0.2">
      <c r="A145" s="537"/>
      <c r="B145" s="537"/>
      <c r="C145" s="538" t="s">
        <v>167</v>
      </c>
      <c r="D145" s="537"/>
      <c r="E145" s="539"/>
      <c r="F145" s="540"/>
      <c r="G145" s="541"/>
      <c r="H145" s="539"/>
      <c r="I145" s="542" t="str">
        <f t="shared" si="18"/>
        <v/>
      </c>
      <c r="J145" s="540"/>
      <c r="K145" s="543"/>
      <c r="L145" s="544" t="str">
        <f t="shared" si="15"/>
        <v/>
      </c>
      <c r="M145" s="544" t="str">
        <f t="shared" si="16"/>
        <v/>
      </c>
      <c r="N145" s="544" t="str">
        <f t="shared" si="17"/>
        <v/>
      </c>
      <c r="O145" s="545"/>
      <c r="P145" s="546"/>
    </row>
    <row r="146" spans="1:16" s="536" customFormat="1" ht="12.6" customHeight="1" x14ac:dyDescent="0.2">
      <c r="A146" s="537"/>
      <c r="B146" s="537"/>
      <c r="C146" s="538" t="s">
        <v>167</v>
      </c>
      <c r="D146" s="537"/>
      <c r="E146" s="539"/>
      <c r="F146" s="540"/>
      <c r="G146" s="541"/>
      <c r="H146" s="539"/>
      <c r="I146" s="542" t="str">
        <f t="shared" si="18"/>
        <v/>
      </c>
      <c r="J146" s="540"/>
      <c r="K146" s="543"/>
      <c r="L146" s="544" t="str">
        <f t="shared" si="15"/>
        <v/>
      </c>
      <c r="M146" s="544" t="str">
        <f t="shared" si="16"/>
        <v/>
      </c>
      <c r="N146" s="544" t="str">
        <f t="shared" si="17"/>
        <v/>
      </c>
      <c r="O146" s="545"/>
      <c r="P146" s="546"/>
    </row>
    <row r="147" spans="1:16" s="536" customFormat="1" ht="12.6" customHeight="1" x14ac:dyDescent="0.2">
      <c r="A147" s="537"/>
      <c r="B147" s="537"/>
      <c r="C147" s="538" t="s">
        <v>167</v>
      </c>
      <c r="D147" s="537"/>
      <c r="E147" s="539"/>
      <c r="F147" s="540"/>
      <c r="G147" s="541"/>
      <c r="H147" s="539"/>
      <c r="I147" s="542" t="str">
        <f t="shared" si="18"/>
        <v/>
      </c>
      <c r="J147" s="540"/>
      <c r="K147" s="543"/>
      <c r="L147" s="544" t="str">
        <f t="shared" si="15"/>
        <v/>
      </c>
      <c r="M147" s="544" t="str">
        <f t="shared" si="16"/>
        <v/>
      </c>
      <c r="N147" s="544" t="str">
        <f t="shared" si="17"/>
        <v/>
      </c>
      <c r="O147" s="545"/>
      <c r="P147" s="546"/>
    </row>
    <row r="148" spans="1:16" s="536" customFormat="1" ht="12.6" customHeight="1" x14ac:dyDescent="0.2">
      <c r="A148" s="537"/>
      <c r="B148" s="537"/>
      <c r="C148" s="538" t="s">
        <v>167</v>
      </c>
      <c r="D148" s="537"/>
      <c r="E148" s="539"/>
      <c r="F148" s="540"/>
      <c r="G148" s="541"/>
      <c r="H148" s="539"/>
      <c r="I148" s="542" t="str">
        <f t="shared" si="18"/>
        <v/>
      </c>
      <c r="J148" s="540"/>
      <c r="K148" s="543"/>
      <c r="L148" s="544" t="str">
        <f t="shared" si="15"/>
        <v/>
      </c>
      <c r="M148" s="544" t="str">
        <f t="shared" si="16"/>
        <v/>
      </c>
      <c r="N148" s="544" t="str">
        <f t="shared" si="17"/>
        <v/>
      </c>
      <c r="O148" s="545"/>
      <c r="P148" s="546"/>
    </row>
    <row r="149" spans="1:16" s="536" customFormat="1" ht="12.6" customHeight="1" x14ac:dyDescent="0.2">
      <c r="A149" s="537"/>
      <c r="B149" s="537"/>
      <c r="C149" s="538" t="s">
        <v>167</v>
      </c>
      <c r="D149" s="537"/>
      <c r="E149" s="539"/>
      <c r="F149" s="540"/>
      <c r="G149" s="541"/>
      <c r="H149" s="539"/>
      <c r="I149" s="542" t="str">
        <f t="shared" si="18"/>
        <v/>
      </c>
      <c r="J149" s="540"/>
      <c r="K149" s="543"/>
      <c r="L149" s="544" t="str">
        <f t="shared" si="15"/>
        <v/>
      </c>
      <c r="M149" s="544" t="str">
        <f t="shared" si="16"/>
        <v/>
      </c>
      <c r="N149" s="544" t="str">
        <f t="shared" si="17"/>
        <v/>
      </c>
      <c r="O149" s="545"/>
      <c r="P149" s="546"/>
    </row>
    <row r="150" spans="1:16" s="536" customFormat="1" ht="12.6" customHeight="1" x14ac:dyDescent="0.2">
      <c r="A150" s="537"/>
      <c r="B150" s="537"/>
      <c r="C150" s="538" t="s">
        <v>167</v>
      </c>
      <c r="D150" s="537"/>
      <c r="E150" s="539"/>
      <c r="F150" s="540"/>
      <c r="G150" s="541"/>
      <c r="H150" s="539"/>
      <c r="I150" s="542" t="str">
        <f t="shared" si="18"/>
        <v/>
      </c>
      <c r="J150" s="540"/>
      <c r="K150" s="543"/>
      <c r="L150" s="544" t="str">
        <f t="shared" si="15"/>
        <v/>
      </c>
      <c r="M150" s="544" t="str">
        <f t="shared" si="16"/>
        <v/>
      </c>
      <c r="N150" s="544" t="str">
        <f t="shared" si="17"/>
        <v/>
      </c>
      <c r="O150" s="545"/>
      <c r="P150" s="546"/>
    </row>
    <row r="151" spans="1:16" s="536" customFormat="1" ht="12.6" customHeight="1" x14ac:dyDescent="0.2">
      <c r="A151" s="537"/>
      <c r="B151" s="537"/>
      <c r="C151" s="538" t="s">
        <v>167</v>
      </c>
      <c r="D151" s="537"/>
      <c r="E151" s="539"/>
      <c r="F151" s="540"/>
      <c r="G151" s="541"/>
      <c r="H151" s="539"/>
      <c r="I151" s="542" t="str">
        <f t="shared" si="18"/>
        <v/>
      </c>
      <c r="J151" s="540"/>
      <c r="K151" s="543"/>
      <c r="L151" s="544" t="str">
        <f t="shared" si="15"/>
        <v/>
      </c>
      <c r="M151" s="544" t="str">
        <f t="shared" si="16"/>
        <v/>
      </c>
      <c r="N151" s="544" t="str">
        <f t="shared" si="17"/>
        <v/>
      </c>
      <c r="O151" s="545"/>
      <c r="P151" s="546"/>
    </row>
    <row r="152" spans="1:16" s="536" customFormat="1" ht="12.6" customHeight="1" x14ac:dyDescent="0.2">
      <c r="A152" s="537"/>
      <c r="B152" s="537"/>
      <c r="C152" s="538" t="s">
        <v>167</v>
      </c>
      <c r="D152" s="537"/>
      <c r="E152" s="539"/>
      <c r="F152" s="540"/>
      <c r="G152" s="541"/>
      <c r="H152" s="539"/>
      <c r="I152" s="542" t="str">
        <f t="shared" si="18"/>
        <v/>
      </c>
      <c r="J152" s="540"/>
      <c r="K152" s="543"/>
      <c r="L152" s="544" t="str">
        <f t="shared" si="15"/>
        <v/>
      </c>
      <c r="M152" s="544" t="str">
        <f t="shared" si="16"/>
        <v/>
      </c>
      <c r="N152" s="544" t="str">
        <f t="shared" si="17"/>
        <v/>
      </c>
      <c r="O152" s="545"/>
      <c r="P152" s="546"/>
    </row>
    <row r="153" spans="1:16" s="536" customFormat="1" ht="12.6" customHeight="1" x14ac:dyDescent="0.2">
      <c r="A153" s="537"/>
      <c r="B153" s="537"/>
      <c r="C153" s="538" t="s">
        <v>167</v>
      </c>
      <c r="D153" s="537"/>
      <c r="E153" s="539"/>
      <c r="F153" s="540"/>
      <c r="G153" s="541"/>
      <c r="H153" s="539"/>
      <c r="I153" s="542" t="str">
        <f t="shared" si="18"/>
        <v/>
      </c>
      <c r="J153" s="540"/>
      <c r="K153" s="543"/>
      <c r="L153" s="544" t="str">
        <f t="shared" si="15"/>
        <v/>
      </c>
      <c r="M153" s="544" t="str">
        <f t="shared" si="16"/>
        <v/>
      </c>
      <c r="N153" s="544" t="str">
        <f t="shared" si="17"/>
        <v/>
      </c>
      <c r="O153" s="545"/>
      <c r="P153" s="546"/>
    </row>
    <row r="154" spans="1:16" s="536" customFormat="1" ht="12.6" customHeight="1" x14ac:dyDescent="0.2">
      <c r="A154" s="537"/>
      <c r="B154" s="537"/>
      <c r="C154" s="538" t="s">
        <v>167</v>
      </c>
      <c r="D154" s="537"/>
      <c r="E154" s="539"/>
      <c r="F154" s="540"/>
      <c r="G154" s="541"/>
      <c r="H154" s="539"/>
      <c r="I154" s="542" t="str">
        <f t="shared" si="18"/>
        <v/>
      </c>
      <c r="J154" s="540"/>
      <c r="K154" s="543"/>
      <c r="L154" s="544" t="str">
        <f t="shared" si="15"/>
        <v/>
      </c>
      <c r="M154" s="544" t="str">
        <f t="shared" si="16"/>
        <v/>
      </c>
      <c r="N154" s="544" t="str">
        <f t="shared" si="17"/>
        <v/>
      </c>
      <c r="O154" s="545"/>
      <c r="P154" s="546"/>
    </row>
    <row r="155" spans="1:16" s="536" customFormat="1" ht="12.6" customHeight="1" x14ac:dyDescent="0.2">
      <c r="A155" s="537"/>
      <c r="B155" s="537"/>
      <c r="C155" s="538" t="s">
        <v>167</v>
      </c>
      <c r="D155" s="537"/>
      <c r="E155" s="539"/>
      <c r="F155" s="540"/>
      <c r="G155" s="541"/>
      <c r="H155" s="539"/>
      <c r="I155" s="542" t="str">
        <f t="shared" si="18"/>
        <v/>
      </c>
      <c r="J155" s="540"/>
      <c r="K155" s="543"/>
      <c r="L155" s="544" t="str">
        <f t="shared" si="15"/>
        <v/>
      </c>
      <c r="M155" s="544" t="str">
        <f t="shared" si="16"/>
        <v/>
      </c>
      <c r="N155" s="544" t="str">
        <f t="shared" si="17"/>
        <v/>
      </c>
      <c r="O155" s="545"/>
      <c r="P155" s="546"/>
    </row>
    <row r="156" spans="1:16" s="536" customFormat="1" ht="12.6" customHeight="1" x14ac:dyDescent="0.2">
      <c r="A156" s="537"/>
      <c r="B156" s="537"/>
      <c r="C156" s="538" t="s">
        <v>167</v>
      </c>
      <c r="D156" s="537"/>
      <c r="E156" s="539"/>
      <c r="F156" s="540"/>
      <c r="G156" s="541"/>
      <c r="H156" s="539"/>
      <c r="I156" s="542" t="str">
        <f t="shared" si="18"/>
        <v/>
      </c>
      <c r="J156" s="540"/>
      <c r="K156" s="543"/>
      <c r="L156" s="544" t="str">
        <f t="shared" si="15"/>
        <v/>
      </c>
      <c r="M156" s="544" t="str">
        <f t="shared" si="16"/>
        <v/>
      </c>
      <c r="N156" s="544" t="str">
        <f t="shared" si="17"/>
        <v/>
      </c>
      <c r="O156" s="545"/>
      <c r="P156" s="546"/>
    </row>
    <row r="157" spans="1:16" s="536" customFormat="1" ht="12.6" customHeight="1" x14ac:dyDescent="0.2">
      <c r="A157" s="537"/>
      <c r="B157" s="537"/>
      <c r="C157" s="538" t="s">
        <v>167</v>
      </c>
      <c r="D157" s="537"/>
      <c r="E157" s="539"/>
      <c r="F157" s="540"/>
      <c r="G157" s="541"/>
      <c r="H157" s="539"/>
      <c r="I157" s="542" t="str">
        <f t="shared" si="18"/>
        <v/>
      </c>
      <c r="J157" s="540"/>
      <c r="K157" s="543"/>
      <c r="L157" s="544" t="str">
        <f t="shared" si="15"/>
        <v/>
      </c>
      <c r="M157" s="544" t="str">
        <f t="shared" si="16"/>
        <v/>
      </c>
      <c r="N157" s="544" t="str">
        <f t="shared" si="17"/>
        <v/>
      </c>
      <c r="O157" s="545"/>
      <c r="P157" s="546"/>
    </row>
    <row r="158" spans="1:16" s="536" customFormat="1" ht="12.6" customHeight="1" x14ac:dyDescent="0.2">
      <c r="A158" s="537"/>
      <c r="B158" s="537"/>
      <c r="C158" s="538" t="s">
        <v>167</v>
      </c>
      <c r="D158" s="537"/>
      <c r="E158" s="539"/>
      <c r="F158" s="540"/>
      <c r="G158" s="541"/>
      <c r="H158" s="539"/>
      <c r="I158" s="542" t="str">
        <f t="shared" si="18"/>
        <v/>
      </c>
      <c r="J158" s="540"/>
      <c r="K158" s="543"/>
      <c r="L158" s="544" t="str">
        <f t="shared" si="15"/>
        <v/>
      </c>
      <c r="M158" s="544" t="str">
        <f t="shared" si="16"/>
        <v/>
      </c>
      <c r="N158" s="544" t="str">
        <f t="shared" si="17"/>
        <v/>
      </c>
      <c r="O158" s="545"/>
      <c r="P158" s="546"/>
    </row>
    <row r="159" spans="1:16" s="536" customFormat="1" ht="12.6" customHeight="1" x14ac:dyDescent="0.2">
      <c r="A159" s="537"/>
      <c r="B159" s="537"/>
      <c r="C159" s="538" t="s">
        <v>167</v>
      </c>
      <c r="D159" s="537"/>
      <c r="E159" s="539"/>
      <c r="F159" s="540"/>
      <c r="G159" s="541"/>
      <c r="H159" s="539"/>
      <c r="I159" s="542" t="str">
        <f t="shared" si="18"/>
        <v/>
      </c>
      <c r="J159" s="540"/>
      <c r="K159" s="543"/>
      <c r="L159" s="544" t="str">
        <f t="shared" si="15"/>
        <v/>
      </c>
      <c r="M159" s="544" t="str">
        <f t="shared" si="16"/>
        <v/>
      </c>
      <c r="N159" s="544" t="str">
        <f t="shared" si="17"/>
        <v/>
      </c>
      <c r="O159" s="545"/>
      <c r="P159" s="546"/>
    </row>
    <row r="160" spans="1:16" s="536" customFormat="1" ht="12.6" customHeight="1" x14ac:dyDescent="0.2">
      <c r="A160" s="537"/>
      <c r="B160" s="537"/>
      <c r="C160" s="538" t="s">
        <v>167</v>
      </c>
      <c r="D160" s="537"/>
      <c r="E160" s="539"/>
      <c r="F160" s="540"/>
      <c r="G160" s="541"/>
      <c r="H160" s="539"/>
      <c r="I160" s="542" t="str">
        <f t="shared" si="18"/>
        <v/>
      </c>
      <c r="J160" s="540"/>
      <c r="K160" s="543"/>
      <c r="L160" s="544" t="str">
        <f t="shared" si="15"/>
        <v/>
      </c>
      <c r="M160" s="544" t="str">
        <f t="shared" si="16"/>
        <v/>
      </c>
      <c r="N160" s="544" t="str">
        <f t="shared" si="17"/>
        <v/>
      </c>
      <c r="O160" s="545"/>
      <c r="P160" s="546"/>
    </row>
    <row r="161" spans="1:16" s="536" customFormat="1" ht="12.6" customHeight="1" x14ac:dyDescent="0.2">
      <c r="A161" s="537"/>
      <c r="B161" s="537"/>
      <c r="C161" s="538" t="s">
        <v>167</v>
      </c>
      <c r="D161" s="537"/>
      <c r="E161" s="539"/>
      <c r="F161" s="540"/>
      <c r="G161" s="541"/>
      <c r="H161" s="539"/>
      <c r="I161" s="542" t="str">
        <f t="shared" si="18"/>
        <v/>
      </c>
      <c r="J161" s="540"/>
      <c r="K161" s="543"/>
      <c r="L161" s="544" t="str">
        <f t="shared" si="15"/>
        <v/>
      </c>
      <c r="M161" s="544" t="str">
        <f t="shared" si="16"/>
        <v/>
      </c>
      <c r="N161" s="544" t="str">
        <f t="shared" si="17"/>
        <v/>
      </c>
      <c r="O161" s="545"/>
      <c r="P161" s="546"/>
    </row>
    <row r="162" spans="1:16" s="536" customFormat="1" ht="12.6" customHeight="1" x14ac:dyDescent="0.2">
      <c r="A162" s="537"/>
      <c r="B162" s="537"/>
      <c r="C162" s="538" t="s">
        <v>167</v>
      </c>
      <c r="D162" s="537"/>
      <c r="E162" s="539"/>
      <c r="F162" s="540"/>
      <c r="G162" s="541"/>
      <c r="H162" s="539"/>
      <c r="I162" s="542" t="str">
        <f t="shared" si="18"/>
        <v/>
      </c>
      <c r="J162" s="540"/>
      <c r="K162" s="543"/>
      <c r="L162" s="544" t="str">
        <f t="shared" si="15"/>
        <v/>
      </c>
      <c r="M162" s="544" t="str">
        <f t="shared" si="16"/>
        <v/>
      </c>
      <c r="N162" s="544" t="str">
        <f t="shared" si="17"/>
        <v/>
      </c>
      <c r="O162" s="545"/>
      <c r="P162" s="546"/>
    </row>
    <row r="163" spans="1:16" s="536" customFormat="1" ht="12.6" customHeight="1" x14ac:dyDescent="0.2">
      <c r="A163" s="537"/>
      <c r="B163" s="537"/>
      <c r="C163" s="538" t="s">
        <v>167</v>
      </c>
      <c r="D163" s="537"/>
      <c r="E163" s="539"/>
      <c r="F163" s="540"/>
      <c r="G163" s="541"/>
      <c r="H163" s="539"/>
      <c r="I163" s="542" t="str">
        <f t="shared" si="18"/>
        <v/>
      </c>
      <c r="J163" s="540"/>
      <c r="K163" s="543"/>
      <c r="L163" s="544" t="str">
        <f t="shared" si="15"/>
        <v/>
      </c>
      <c r="M163" s="544" t="str">
        <f t="shared" si="16"/>
        <v/>
      </c>
      <c r="N163" s="544" t="str">
        <f t="shared" si="17"/>
        <v/>
      </c>
      <c r="O163" s="545"/>
      <c r="P163" s="546"/>
    </row>
    <row r="164" spans="1:16" s="536" customFormat="1" ht="12.6" customHeight="1" x14ac:dyDescent="0.2">
      <c r="A164" s="537"/>
      <c r="B164" s="537"/>
      <c r="C164" s="538" t="s">
        <v>167</v>
      </c>
      <c r="D164" s="537"/>
      <c r="E164" s="539"/>
      <c r="F164" s="540"/>
      <c r="G164" s="541"/>
      <c r="H164" s="539"/>
      <c r="I164" s="542" t="str">
        <f t="shared" si="18"/>
        <v/>
      </c>
      <c r="J164" s="540"/>
      <c r="K164" s="543"/>
      <c r="L164" s="544" t="str">
        <f t="shared" si="15"/>
        <v/>
      </c>
      <c r="M164" s="544" t="str">
        <f t="shared" si="16"/>
        <v/>
      </c>
      <c r="N164" s="544" t="str">
        <f t="shared" si="17"/>
        <v/>
      </c>
      <c r="O164" s="545"/>
      <c r="P164" s="546"/>
    </row>
    <row r="165" spans="1:16" s="536" customFormat="1" ht="12.6" customHeight="1" x14ac:dyDescent="0.2">
      <c r="A165" s="537"/>
      <c r="B165" s="537"/>
      <c r="C165" s="538" t="s">
        <v>167</v>
      </c>
      <c r="D165" s="537"/>
      <c r="E165" s="539"/>
      <c r="F165" s="540"/>
      <c r="G165" s="541"/>
      <c r="H165" s="539"/>
      <c r="I165" s="542" t="str">
        <f t="shared" si="18"/>
        <v/>
      </c>
      <c r="J165" s="540"/>
      <c r="K165" s="543"/>
      <c r="L165" s="544" t="str">
        <f t="shared" si="15"/>
        <v/>
      </c>
      <c r="M165" s="544" t="str">
        <f t="shared" si="16"/>
        <v/>
      </c>
      <c r="N165" s="544" t="str">
        <f t="shared" si="17"/>
        <v/>
      </c>
      <c r="O165" s="545"/>
      <c r="P165" s="546"/>
    </row>
    <row r="166" spans="1:16" s="536" customFormat="1" ht="12.6" customHeight="1" thickBot="1" x14ac:dyDescent="0.25">
      <c r="A166" s="537"/>
      <c r="B166" s="537"/>
      <c r="C166" s="538" t="s">
        <v>167</v>
      </c>
      <c r="D166" s="537"/>
      <c r="E166" s="539"/>
      <c r="F166" s="540"/>
      <c r="G166" s="541"/>
      <c r="H166" s="539"/>
      <c r="I166" s="542" t="str">
        <f t="shared" si="18"/>
        <v/>
      </c>
      <c r="J166" s="540"/>
      <c r="K166" s="543"/>
      <c r="L166" s="544" t="str">
        <f t="shared" si="15"/>
        <v/>
      </c>
      <c r="M166" s="544" t="str">
        <f t="shared" si="16"/>
        <v/>
      </c>
      <c r="N166" s="544" t="str">
        <f t="shared" si="17"/>
        <v/>
      </c>
      <c r="O166" s="545"/>
      <c r="P166" s="546"/>
    </row>
    <row r="167" spans="1:16" ht="13.5" thickTop="1" x14ac:dyDescent="0.2">
      <c r="A167" s="1017" t="s">
        <v>41</v>
      </c>
      <c r="B167" s="1018"/>
      <c r="C167" s="1018"/>
      <c r="D167" s="1018"/>
      <c r="E167" s="1018"/>
      <c r="F167" s="1018"/>
      <c r="G167" s="1018"/>
      <c r="H167" s="1018"/>
      <c r="I167" s="1018"/>
      <c r="J167" s="1018"/>
      <c r="K167" s="1019"/>
      <c r="L167" s="574">
        <f t="shared" ref="L167:M167" si="19">SUM(L128:L166)</f>
        <v>0</v>
      </c>
      <c r="M167" s="574">
        <f t="shared" si="19"/>
        <v>0</v>
      </c>
      <c r="N167" s="574">
        <f>SUM(N128:N166)</f>
        <v>0</v>
      </c>
      <c r="O167" s="575">
        <f>SUM(O128:O166)</f>
        <v>0</v>
      </c>
      <c r="P167" s="555"/>
    </row>
    <row r="168" spans="1:16" x14ac:dyDescent="0.2">
      <c r="A168" s="1020" t="s">
        <v>50</v>
      </c>
      <c r="B168" s="1021"/>
      <c r="C168" s="1021"/>
      <c r="D168" s="1021"/>
      <c r="E168" s="1021"/>
      <c r="F168" s="1021"/>
      <c r="G168" s="1021"/>
      <c r="H168" s="1021"/>
      <c r="I168" s="1021"/>
      <c r="J168" s="1021"/>
      <c r="K168" s="1022"/>
      <c r="L168" s="544">
        <f t="shared" ref="L168:M168" si="20">L109</f>
        <v>0</v>
      </c>
      <c r="M168" s="544">
        <f t="shared" si="20"/>
        <v>8</v>
      </c>
      <c r="N168" s="544">
        <f>N109</f>
        <v>0</v>
      </c>
      <c r="O168" s="576">
        <f>O109</f>
        <v>0</v>
      </c>
      <c r="P168" s="555"/>
    </row>
    <row r="169" spans="1:16" x14ac:dyDescent="0.2">
      <c r="A169" s="1023" t="s">
        <v>37</v>
      </c>
      <c r="B169" s="1024"/>
      <c r="C169" s="1024"/>
      <c r="D169" s="1024"/>
      <c r="E169" s="1024"/>
      <c r="F169" s="1024"/>
      <c r="G169" s="1024"/>
      <c r="H169" s="1024"/>
      <c r="I169" s="1024"/>
      <c r="J169" s="1024"/>
      <c r="K169" s="1025"/>
      <c r="L169" s="577">
        <f t="shared" ref="L169:O169" si="21">SUM(L167:L168)</f>
        <v>0</v>
      </c>
      <c r="M169" s="577">
        <f t="shared" si="21"/>
        <v>8</v>
      </c>
      <c r="N169" s="577">
        <f t="shared" si="21"/>
        <v>0</v>
      </c>
      <c r="O169" s="578">
        <f t="shared" si="21"/>
        <v>0</v>
      </c>
      <c r="P169" s="555"/>
    </row>
    <row r="170" spans="1:16" ht="15.75" thickBot="1" x14ac:dyDescent="0.25">
      <c r="A170" s="1009" t="s">
        <v>42</v>
      </c>
      <c r="B170" s="1010"/>
      <c r="C170" s="1010"/>
      <c r="D170" s="1010"/>
      <c r="E170" s="1010"/>
      <c r="F170" s="1010"/>
      <c r="G170" s="1010"/>
      <c r="H170" s="1010"/>
      <c r="I170" s="1010"/>
      <c r="J170" s="1010"/>
      <c r="K170" s="1011"/>
      <c r="L170" s="556"/>
      <c r="M170" s="556"/>
      <c r="N170" s="556"/>
      <c r="O170" s="557" t="s">
        <v>35</v>
      </c>
      <c r="P170" s="555"/>
    </row>
    <row r="171" spans="1:16" ht="8.1" customHeight="1" x14ac:dyDescent="0.2">
      <c r="A171" s="558"/>
      <c r="B171" s="558"/>
      <c r="C171" s="555"/>
      <c r="D171" s="555"/>
      <c r="E171" s="555"/>
      <c r="F171" s="555"/>
      <c r="G171" s="555"/>
      <c r="H171" s="555"/>
      <c r="I171" s="555"/>
      <c r="J171" s="555"/>
      <c r="K171" s="559"/>
      <c r="L171" s="558"/>
      <c r="M171" s="558"/>
      <c r="N171" s="558"/>
      <c r="P171" s="555"/>
    </row>
    <row r="172" spans="1:16" s="562" customFormat="1" ht="12.6" customHeight="1" x14ac:dyDescent="0.2">
      <c r="A172" s="560" t="s">
        <v>122</v>
      </c>
      <c r="B172" s="560"/>
      <c r="C172" s="561"/>
      <c r="F172" s="563"/>
      <c r="G172" s="563"/>
      <c r="H172" s="563"/>
      <c r="I172" s="563"/>
      <c r="J172" s="563"/>
      <c r="K172" s="558" t="s">
        <v>128</v>
      </c>
      <c r="L172" s="563"/>
      <c r="M172" s="563"/>
      <c r="N172" s="563"/>
      <c r="O172" s="563"/>
      <c r="P172" s="563"/>
    </row>
    <row r="174" spans="1:16" x14ac:dyDescent="0.2">
      <c r="G174" s="567" t="s">
        <v>46</v>
      </c>
      <c r="H174" s="568"/>
    </row>
    <row r="175" spans="1:16" x14ac:dyDescent="0.2">
      <c r="G175" s="569"/>
      <c r="H175" s="568" t="s">
        <v>47</v>
      </c>
    </row>
    <row r="176" spans="1:16" x14ac:dyDescent="0.2">
      <c r="G176" s="570"/>
      <c r="H176" s="568" t="s">
        <v>48</v>
      </c>
    </row>
    <row r="177" spans="5:8" x14ac:dyDescent="0.2">
      <c r="G177" s="571"/>
      <c r="H177" s="568" t="s">
        <v>49</v>
      </c>
    </row>
    <row r="182" spans="5:8" hidden="1" x14ac:dyDescent="0.2">
      <c r="E182" s="515" t="s">
        <v>51</v>
      </c>
    </row>
    <row r="183" spans="5:8" hidden="1" x14ac:dyDescent="0.2">
      <c r="E183" s="515" t="s">
        <v>52</v>
      </c>
    </row>
    <row r="184" spans="5:8" hidden="1" x14ac:dyDescent="0.2">
      <c r="E184" s="515" t="s">
        <v>31</v>
      </c>
    </row>
    <row r="185" spans="5:8" hidden="1" x14ac:dyDescent="0.2">
      <c r="E185" s="515" t="s">
        <v>53</v>
      </c>
    </row>
    <row r="186" spans="5:8" hidden="1" x14ac:dyDescent="0.2">
      <c r="E186" s="515" t="s">
        <v>58</v>
      </c>
    </row>
    <row r="187" spans="5:8" hidden="1" x14ac:dyDescent="0.2">
      <c r="E187" s="515" t="s">
        <v>55</v>
      </c>
    </row>
    <row r="188" spans="5:8" hidden="1" x14ac:dyDescent="0.2">
      <c r="E188" s="515" t="s">
        <v>67</v>
      </c>
    </row>
    <row r="189" spans="5:8" hidden="1" x14ac:dyDescent="0.2">
      <c r="E189" s="515" t="s">
        <v>62</v>
      </c>
    </row>
    <row r="190" spans="5:8" hidden="1" x14ac:dyDescent="0.2">
      <c r="E190" s="515" t="s">
        <v>54</v>
      </c>
    </row>
    <row r="191" spans="5:8" hidden="1" x14ac:dyDescent="0.2">
      <c r="E191" s="515" t="s">
        <v>57</v>
      </c>
    </row>
    <row r="192" spans="5:8" hidden="1" x14ac:dyDescent="0.2">
      <c r="E192" s="515" t="s">
        <v>56</v>
      </c>
    </row>
    <row r="193" spans="5:5" hidden="1" x14ac:dyDescent="0.2">
      <c r="E193" s="515" t="s">
        <v>59</v>
      </c>
    </row>
    <row r="194" spans="5:5" hidden="1" x14ac:dyDescent="0.2">
      <c r="E194" s="515" t="s">
        <v>60</v>
      </c>
    </row>
    <row r="195" spans="5:5" hidden="1" x14ac:dyDescent="0.2">
      <c r="E195" s="515" t="s">
        <v>61</v>
      </c>
    </row>
    <row r="196" spans="5:5" hidden="1" x14ac:dyDescent="0.2">
      <c r="E196" s="515" t="s">
        <v>63</v>
      </c>
    </row>
    <row r="197" spans="5:5" hidden="1" x14ac:dyDescent="0.2">
      <c r="E197" s="515" t="s">
        <v>64</v>
      </c>
    </row>
    <row r="198" spans="5:5" hidden="1" x14ac:dyDescent="0.2">
      <c r="E198" s="515" t="s">
        <v>66</v>
      </c>
    </row>
    <row r="199" spans="5:5" hidden="1" x14ac:dyDescent="0.2">
      <c r="E199" s="515" t="s">
        <v>65</v>
      </c>
    </row>
    <row r="200" spans="5:5" hidden="1" x14ac:dyDescent="0.2">
      <c r="E200" s="515" t="s">
        <v>68</v>
      </c>
    </row>
    <row r="201" spans="5:5" hidden="1" x14ac:dyDescent="0.2"/>
    <row r="202" spans="5:5" hidden="1" x14ac:dyDescent="0.2"/>
    <row r="203" spans="5:5" hidden="1" x14ac:dyDescent="0.2"/>
  </sheetData>
  <sheetProtection formatColumns="0" formatRows="0" insertColumns="0" insertRows="0" deleteColumns="0" deleteRows="0"/>
  <mergeCells count="49">
    <mergeCell ref="K3:K7"/>
    <mergeCell ref="O3:O6"/>
    <mergeCell ref="A3:A7"/>
    <mergeCell ref="G3:I5"/>
    <mergeCell ref="J3:J7"/>
    <mergeCell ref="B61:P61"/>
    <mergeCell ref="B1:P1"/>
    <mergeCell ref="B2:P2"/>
    <mergeCell ref="B4:B7"/>
    <mergeCell ref="C4:C7"/>
    <mergeCell ref="D4:D7"/>
    <mergeCell ref="E4:E7"/>
    <mergeCell ref="F4:F7"/>
    <mergeCell ref="P4:P7"/>
    <mergeCell ref="A47:K47"/>
    <mergeCell ref="A48:K48"/>
    <mergeCell ref="A110:K110"/>
    <mergeCell ref="B62:P62"/>
    <mergeCell ref="A64:A67"/>
    <mergeCell ref="B64:B67"/>
    <mergeCell ref="C64:C67"/>
    <mergeCell ref="D64:D67"/>
    <mergeCell ref="E64:E67"/>
    <mergeCell ref="F64:F67"/>
    <mergeCell ref="G64:I65"/>
    <mergeCell ref="J64:J67"/>
    <mergeCell ref="K64:K67"/>
    <mergeCell ref="O64:O66"/>
    <mergeCell ref="P64:P67"/>
    <mergeCell ref="A107:K107"/>
    <mergeCell ref="A108:K108"/>
    <mergeCell ref="A109:K109"/>
    <mergeCell ref="B121:P121"/>
    <mergeCell ref="B122:P122"/>
    <mergeCell ref="A124:A127"/>
    <mergeCell ref="B124:B127"/>
    <mergeCell ref="C124:C127"/>
    <mergeCell ref="D124:D127"/>
    <mergeCell ref="E124:E127"/>
    <mergeCell ref="F124:F127"/>
    <mergeCell ref="G124:I125"/>
    <mergeCell ref="J124:J127"/>
    <mergeCell ref="A170:K170"/>
    <mergeCell ref="K124:K127"/>
    <mergeCell ref="O124:O126"/>
    <mergeCell ref="P124:P127"/>
    <mergeCell ref="A167:K167"/>
    <mergeCell ref="A168:K168"/>
    <mergeCell ref="A169:K169"/>
  </mergeCells>
  <conditionalFormatting sqref="K8:K31 K40 K43:K46 K100 K103:K106 K160 K163:K166">
    <cfRule type="expression" dxfId="119" priority="83">
      <formula>AND(ISNUMBER($I8)=TRUE,$K8=0)=TRUE</formula>
    </cfRule>
  </conditionalFormatting>
  <conditionalFormatting sqref="N2:P2 B49:K62 B111:K122 N9:P62 O8:P8 B171:K172 N66:P122 B64:K106 O64:P65 N126:P172 B124:K166 O124:P125 A8:A48 B8:K46 A3:G3 B4:F5 B6:I7 J3:K3 N7:P7 N3:O3 N4:N6 P4:P6">
    <cfRule type="expression" dxfId="118" priority="82">
      <formula>$S$52=TRUE</formula>
    </cfRule>
  </conditionalFormatting>
  <conditionalFormatting sqref="N48">
    <cfRule type="expression" dxfId="117" priority="84" stopIfTrue="1">
      <formula>AND(N48=0,N47&gt;0)=TRUE</formula>
    </cfRule>
    <cfRule type="expression" dxfId="116" priority="85">
      <formula>AND(N48&gt;0,N48&lt;N47)=TRUE</formula>
    </cfRule>
  </conditionalFormatting>
  <conditionalFormatting sqref="B4:B31">
    <cfRule type="expression" dxfId="115" priority="81">
      <formula>$S$52=TRUE</formula>
    </cfRule>
  </conditionalFormatting>
  <conditionalFormatting sqref="C4:C31">
    <cfRule type="expression" dxfId="114" priority="80">
      <formula>$S$52=TRUE</formula>
    </cfRule>
  </conditionalFormatting>
  <conditionalFormatting sqref="K32:K39">
    <cfRule type="expression" dxfId="113" priority="79">
      <formula>AND(ISNUMBER($I32)=TRUE,$K32=0)=TRUE</formula>
    </cfRule>
  </conditionalFormatting>
  <conditionalFormatting sqref="D32:K39">
    <cfRule type="expression" dxfId="112" priority="78">
      <formula>$S$52=TRUE</formula>
    </cfRule>
  </conditionalFormatting>
  <conditionalFormatting sqref="B32:B39">
    <cfRule type="expression" dxfId="111" priority="77">
      <formula>$S$52=TRUE</formula>
    </cfRule>
  </conditionalFormatting>
  <conditionalFormatting sqref="C32:C39">
    <cfRule type="expression" dxfId="110" priority="76">
      <formula>$S$52=TRUE</formula>
    </cfRule>
  </conditionalFormatting>
  <conditionalFormatting sqref="K41:K42">
    <cfRule type="expression" dxfId="109" priority="75">
      <formula>AND(ISNUMBER($I41)=TRUE,$K41=0)=TRUE</formula>
    </cfRule>
  </conditionalFormatting>
  <conditionalFormatting sqref="B41:K42">
    <cfRule type="expression" dxfId="108" priority="74">
      <formula>$S$52=TRUE</formula>
    </cfRule>
  </conditionalFormatting>
  <conditionalFormatting sqref="K68:K91">
    <cfRule type="expression" dxfId="107" priority="71">
      <formula>AND(ISNUMBER($I68)=TRUE,$K68=0)=TRUE</formula>
    </cfRule>
  </conditionalFormatting>
  <conditionalFormatting sqref="D64:K91">
    <cfRule type="expression" dxfId="106" priority="70">
      <formula>$S$52=TRUE</formula>
    </cfRule>
  </conditionalFormatting>
  <conditionalFormatting sqref="N110">
    <cfRule type="expression" dxfId="105" priority="72">
      <formula>AND(N110&gt;0,N110&lt;N109)=TRUE</formula>
    </cfRule>
    <cfRule type="expression" dxfId="104" priority="73">
      <formula>AND(N110=0,SUM($N$107:$N$108)&gt;0)=TRUE</formula>
    </cfRule>
  </conditionalFormatting>
  <conditionalFormatting sqref="B64:B91">
    <cfRule type="expression" dxfId="103" priority="69">
      <formula>$S$52=TRUE</formula>
    </cfRule>
  </conditionalFormatting>
  <conditionalFormatting sqref="C64:C91">
    <cfRule type="expression" dxfId="102" priority="68">
      <formula>$S$52=TRUE</formula>
    </cfRule>
  </conditionalFormatting>
  <conditionalFormatting sqref="K92:K99">
    <cfRule type="expression" dxfId="101" priority="67">
      <formula>AND(ISNUMBER($I92)=TRUE,$K92=0)=TRUE</formula>
    </cfRule>
  </conditionalFormatting>
  <conditionalFormatting sqref="D92:K99">
    <cfRule type="expression" dxfId="100" priority="66">
      <formula>$S$52=TRUE</formula>
    </cfRule>
  </conditionalFormatting>
  <conditionalFormatting sqref="B92:B99">
    <cfRule type="expression" dxfId="99" priority="65">
      <formula>$S$52=TRUE</formula>
    </cfRule>
  </conditionalFormatting>
  <conditionalFormatting sqref="C92:C99">
    <cfRule type="expression" dxfId="98" priority="64">
      <formula>$S$52=TRUE</formula>
    </cfRule>
  </conditionalFormatting>
  <conditionalFormatting sqref="K101:K102">
    <cfRule type="expression" dxfId="97" priority="63">
      <formula>AND(ISNUMBER($I101)=TRUE,$K101=0)=TRUE</formula>
    </cfRule>
  </conditionalFormatting>
  <conditionalFormatting sqref="B101:K102">
    <cfRule type="expression" dxfId="96" priority="62">
      <formula>$S$52=TRUE</formula>
    </cfRule>
  </conditionalFormatting>
  <conditionalFormatting sqref="K128:K151">
    <cfRule type="expression" dxfId="95" priority="59">
      <formula>AND(ISNUMBER($I128)=TRUE,$K128=0)=TRUE</formula>
    </cfRule>
  </conditionalFormatting>
  <conditionalFormatting sqref="D124:K151">
    <cfRule type="expression" dxfId="94" priority="58">
      <formula>$S$52=TRUE</formula>
    </cfRule>
  </conditionalFormatting>
  <conditionalFormatting sqref="N170">
    <cfRule type="expression" dxfId="93" priority="60">
      <formula>AND(N170&gt;0,N170&lt;N169)=TRUE</formula>
    </cfRule>
    <cfRule type="expression" dxfId="92" priority="61">
      <formula>AND(N170=0,SUM($N$167:$N$168)&gt;0)=TRUE</formula>
    </cfRule>
  </conditionalFormatting>
  <conditionalFormatting sqref="B124:B151">
    <cfRule type="expression" dxfId="91" priority="57">
      <formula>$S$52=TRUE</formula>
    </cfRule>
  </conditionalFormatting>
  <conditionalFormatting sqref="C124:C151">
    <cfRule type="expression" dxfId="90" priority="56">
      <formula>$S$52=TRUE</formula>
    </cfRule>
  </conditionalFormatting>
  <conditionalFormatting sqref="K152:K159">
    <cfRule type="expression" dxfId="89" priority="55">
      <formula>AND(ISNUMBER($I152)=TRUE,$K152=0)=TRUE</formula>
    </cfRule>
  </conditionalFormatting>
  <conditionalFormatting sqref="D152:K159">
    <cfRule type="expression" dxfId="88" priority="54">
      <formula>$S$52=TRUE</formula>
    </cfRule>
  </conditionalFormatting>
  <conditionalFormatting sqref="B152:B159">
    <cfRule type="expression" dxfId="87" priority="53">
      <formula>$S$52=TRUE</formula>
    </cfRule>
  </conditionalFormatting>
  <conditionalFormatting sqref="C152:C159">
    <cfRule type="expression" dxfId="86" priority="52">
      <formula>$S$52=TRUE</formula>
    </cfRule>
  </conditionalFormatting>
  <conditionalFormatting sqref="K161:K162">
    <cfRule type="expression" dxfId="85" priority="51">
      <formula>AND(ISNUMBER($I161)=TRUE,$K161=0)=TRUE</formula>
    </cfRule>
  </conditionalFormatting>
  <conditionalFormatting sqref="B161:K162">
    <cfRule type="expression" dxfId="84" priority="50">
      <formula>$S$52=TRUE</formula>
    </cfRule>
  </conditionalFormatting>
  <conditionalFormatting sqref="B2:K2">
    <cfRule type="expression" dxfId="83" priority="49">
      <formula>$S$52=TRUE</formula>
    </cfRule>
  </conditionalFormatting>
  <conditionalFormatting sqref="C3:F3">
    <cfRule type="expression" dxfId="82" priority="48">
      <formula>$S$52=TRUE</formula>
    </cfRule>
  </conditionalFormatting>
  <conditionalFormatting sqref="B3">
    <cfRule type="expression" dxfId="81" priority="47">
      <formula>$S$52=TRUE</formula>
    </cfRule>
  </conditionalFormatting>
  <conditionalFormatting sqref="L3:M62 L66:M122 L126:M172">
    <cfRule type="expression" dxfId="80" priority="44">
      <formula>$S$52=TRUE</formula>
    </cfRule>
  </conditionalFormatting>
  <conditionalFormatting sqref="L48:M48">
    <cfRule type="expression" dxfId="79" priority="45" stopIfTrue="1">
      <formula>AND(L48=0,L47&gt;0)=TRUE</formula>
    </cfRule>
    <cfRule type="expression" dxfId="78" priority="46">
      <formula>AND(L48&gt;0,L48&lt;L47)=TRUE</formula>
    </cfRule>
  </conditionalFormatting>
  <conditionalFormatting sqref="L32:M39">
    <cfRule type="expression" dxfId="77" priority="43">
      <formula>$S$52=TRUE</formula>
    </cfRule>
  </conditionalFormatting>
  <conditionalFormatting sqref="L41:M42">
    <cfRule type="expression" dxfId="76" priority="42">
      <formula>$S$52=TRUE</formula>
    </cfRule>
  </conditionalFormatting>
  <conditionalFormatting sqref="L66:M91">
    <cfRule type="expression" dxfId="75" priority="39">
      <formula>$S$52=TRUE</formula>
    </cfRule>
  </conditionalFormatting>
  <conditionalFormatting sqref="L110:M110">
    <cfRule type="expression" dxfId="74" priority="40">
      <formula>AND(L110&gt;0,L110&lt;L109)=TRUE</formula>
    </cfRule>
    <cfRule type="expression" dxfId="73" priority="41">
      <formula>AND(L110=0,SUM($N$107:$N$108)&gt;0)=TRUE</formula>
    </cfRule>
  </conditionalFormatting>
  <conditionalFormatting sqref="L92:M99">
    <cfRule type="expression" dxfId="72" priority="38">
      <formula>$S$52=TRUE</formula>
    </cfRule>
  </conditionalFormatting>
  <conditionalFormatting sqref="L101:M102">
    <cfRule type="expression" dxfId="71" priority="37">
      <formula>$S$52=TRUE</formula>
    </cfRule>
  </conditionalFormatting>
  <conditionalFormatting sqref="L126:M151">
    <cfRule type="expression" dxfId="70" priority="34">
      <formula>$S$52=TRUE</formula>
    </cfRule>
  </conditionalFormatting>
  <conditionalFormatting sqref="L170:M170">
    <cfRule type="expression" dxfId="69" priority="35">
      <formula>AND(L170&gt;0,L170&lt;L169)=TRUE</formula>
    </cfRule>
    <cfRule type="expression" dxfId="68" priority="36">
      <formula>AND(L170=0,SUM($N$167:$N$168)&gt;0)=TRUE</formula>
    </cfRule>
  </conditionalFormatting>
  <conditionalFormatting sqref="L152:M159">
    <cfRule type="expression" dxfId="67" priority="33">
      <formula>$S$52=TRUE</formula>
    </cfRule>
  </conditionalFormatting>
  <conditionalFormatting sqref="L161:M162">
    <cfRule type="expression" dxfId="66" priority="32">
      <formula>$S$52=TRUE</formula>
    </cfRule>
  </conditionalFormatting>
  <conditionalFormatting sqref="L2:M2">
    <cfRule type="expression" dxfId="65" priority="31">
      <formula>$S$52=TRUE</formula>
    </cfRule>
  </conditionalFormatting>
  <conditionalFormatting sqref="L3:M3">
    <cfRule type="expression" dxfId="64" priority="30">
      <formula>$S$52=TRUE</formula>
    </cfRule>
  </conditionalFormatting>
  <conditionalFormatting sqref="A49:A62 A111:A122 A171:A172 A64:A106 A124:A166">
    <cfRule type="expression" dxfId="63" priority="29">
      <formula>$S$52=TRUE</formula>
    </cfRule>
  </conditionalFormatting>
  <conditionalFormatting sqref="A32:A39">
    <cfRule type="expression" dxfId="62" priority="27">
      <formula>$S$52=TRUE</formula>
    </cfRule>
  </conditionalFormatting>
  <conditionalFormatting sqref="A41:A42">
    <cfRule type="expression" dxfId="61" priority="26">
      <formula>$S$52=TRUE</formula>
    </cfRule>
  </conditionalFormatting>
  <conditionalFormatting sqref="A64:A91">
    <cfRule type="expression" dxfId="60" priority="25">
      <formula>$S$52=TRUE</formula>
    </cfRule>
  </conditionalFormatting>
  <conditionalFormatting sqref="A92:A99">
    <cfRule type="expression" dxfId="59" priority="24">
      <formula>$S$52=TRUE</formula>
    </cfRule>
  </conditionalFormatting>
  <conditionalFormatting sqref="A101:A102">
    <cfRule type="expression" dxfId="58" priority="23">
      <formula>$S$52=TRUE</formula>
    </cfRule>
  </conditionalFormatting>
  <conditionalFormatting sqref="A124:A151">
    <cfRule type="expression" dxfId="57" priority="22">
      <formula>$S$52=TRUE</formula>
    </cfRule>
  </conditionalFormatting>
  <conditionalFormatting sqref="A152:A159">
    <cfRule type="expression" dxfId="56" priority="21">
      <formula>$S$52=TRUE</formula>
    </cfRule>
  </conditionalFormatting>
  <conditionalFormatting sqref="A161:A162">
    <cfRule type="expression" dxfId="55" priority="20">
      <formula>$S$52=TRUE</formula>
    </cfRule>
  </conditionalFormatting>
  <conditionalFormatting sqref="A2">
    <cfRule type="expression" dxfId="54" priority="19">
      <formula>$S$52=TRUE</formula>
    </cfRule>
  </conditionalFormatting>
  <conditionalFormatting sqref="A107:A110">
    <cfRule type="expression" dxfId="53" priority="17">
      <formula>$S$52=TRUE</formula>
    </cfRule>
  </conditionalFormatting>
  <conditionalFormatting sqref="A167:A170">
    <cfRule type="expression" dxfId="52" priority="15">
      <formula>$S$52=TRUE</formula>
    </cfRule>
  </conditionalFormatting>
  <conditionalFormatting sqref="N8">
    <cfRule type="expression" dxfId="51" priority="16">
      <formula>$S$52=TRUE</formula>
    </cfRule>
  </conditionalFormatting>
  <conditionalFormatting sqref="O63 B63:K63">
    <cfRule type="expression" dxfId="50" priority="14">
      <formula>$S$52=TRUE</formula>
    </cfRule>
  </conditionalFormatting>
  <conditionalFormatting sqref="C63:K63">
    <cfRule type="expression" dxfId="49" priority="13">
      <formula>$S$52=TRUE</formula>
    </cfRule>
  </conditionalFormatting>
  <conditionalFormatting sqref="B63">
    <cfRule type="expression" dxfId="48" priority="12">
      <formula>$S$52=TRUE</formula>
    </cfRule>
  </conditionalFormatting>
  <conditionalFormatting sqref="A63">
    <cfRule type="expression" dxfId="47" priority="11">
      <formula>$S$52=TRUE</formula>
    </cfRule>
  </conditionalFormatting>
  <conditionalFormatting sqref="A63">
    <cfRule type="expression" dxfId="46" priority="10">
      <formula>$S$52=TRUE</formula>
    </cfRule>
  </conditionalFormatting>
  <conditionalFormatting sqref="L63:L65">
    <cfRule type="expression" dxfId="45" priority="9">
      <formula>$S$52=TRUE</formula>
    </cfRule>
  </conditionalFormatting>
  <conditionalFormatting sqref="M63:M65">
    <cfRule type="expression" dxfId="44" priority="8">
      <formula>$S$52=TRUE</formula>
    </cfRule>
  </conditionalFormatting>
  <conditionalFormatting sqref="N63:N65">
    <cfRule type="expression" dxfId="43" priority="7">
      <formula>$S$52=TRUE</formula>
    </cfRule>
  </conditionalFormatting>
  <conditionalFormatting sqref="O123 B123:K123">
    <cfRule type="expression" dxfId="42" priority="6">
      <formula>$S$52=TRUE</formula>
    </cfRule>
  </conditionalFormatting>
  <conditionalFormatting sqref="C123:K123">
    <cfRule type="expression" dxfId="41" priority="5">
      <formula>$S$52=TRUE</formula>
    </cfRule>
  </conditionalFormatting>
  <conditionalFormatting sqref="B123">
    <cfRule type="expression" dxfId="40" priority="4">
      <formula>$S$52=TRUE</formula>
    </cfRule>
  </conditionalFormatting>
  <conditionalFormatting sqref="A123">
    <cfRule type="expression" dxfId="39" priority="3">
      <formula>$S$52=TRUE</formula>
    </cfRule>
  </conditionalFormatting>
  <conditionalFormatting sqref="A123">
    <cfRule type="expression" dxfId="38" priority="2">
      <formula>$S$52=TRUE</formula>
    </cfRule>
  </conditionalFormatting>
  <conditionalFormatting sqref="L123:N125">
    <cfRule type="expression" dxfId="37" priority="1">
      <formula>$S$52=TRUE</formula>
    </cfRule>
  </conditionalFormatting>
  <dataValidations count="4">
    <dataValidation type="list" allowBlank="1" showInputMessage="1" showErrorMessage="1" sqref="L64:N64 L124:N124" xr:uid="{3FEAF1EB-4E37-4C08-B251-210B6A605FF8}">
      <formula1>$V$3:$V$5</formula1>
    </dataValidation>
    <dataValidation type="list" allowBlank="1" showInputMessage="1" showErrorMessage="1" sqref="A8:A46 A68:A106 A128:A166" xr:uid="{5B9F15AA-0E7A-4502-846A-D2AE5F6B66DA}">
      <formula1>$T$50:$T$56</formula1>
    </dataValidation>
    <dataValidation type="list" allowBlank="1" showInputMessage="1" showErrorMessage="1" sqref="L3:N3 L63:N63 L123:N123" xr:uid="{591E2E0E-256B-4E1F-BFDE-911F7357A077}">
      <formula1>$R$50:$R$57</formula1>
    </dataValidation>
    <dataValidation type="list" allowBlank="1" showErrorMessage="1" sqref="J8:J46 J128:J166 J68:J106" xr:uid="{2547E074-178A-4C4F-9685-3A9A165530E1}">
      <formula1>$E$182:$E$203</formula1>
    </dataValidation>
  </dataValidations>
  <pageMargins left="0.75" right="0.75" top="1" bottom="1" header="0.5" footer="0.5"/>
  <pageSetup paperSize="121" orientation="portrait" horizontalDpi="1200" verticalDpi="1200" r:id="rId1"/>
  <headerFooter alignWithMargins="0"/>
  <rowBreaks count="1" manualBreakCount="1">
    <brk id="11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print="0" autoFill="0" autoLine="0" autoPict="0">
                <anchor moveWithCells="1">
                  <from>
                    <xdr:col>15</xdr:col>
                    <xdr:colOff>47625</xdr:colOff>
                    <xdr:row>53</xdr:row>
                    <xdr:rowOff>142875</xdr:rowOff>
                  </from>
                  <to>
                    <xdr:col>15</xdr:col>
                    <xdr:colOff>1895475</xdr:colOff>
                    <xdr:row>55</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5E84F-75AD-4BC9-A538-67010A331885}">
  <sheetPr>
    <tabColor theme="9"/>
  </sheetPr>
  <dimension ref="A1:V180"/>
  <sheetViews>
    <sheetView showGridLines="0" zoomScale="85" zoomScaleNormal="85" workbookViewId="0">
      <selection activeCell="N17" sqref="N17"/>
    </sheetView>
  </sheetViews>
  <sheetFormatPr defaultColWidth="8.5703125" defaultRowHeight="12.75" x14ac:dyDescent="0.2"/>
  <cols>
    <col min="1" max="1" width="5.5703125" style="26" customWidth="1"/>
    <col min="2" max="2" width="20.5703125" style="26" customWidth="1"/>
    <col min="3" max="3" width="6.5703125" style="26" customWidth="1"/>
    <col min="4" max="4" width="2.5703125" style="26" customWidth="1"/>
    <col min="5" max="5" width="6.5703125" style="26" customWidth="1"/>
    <col min="6" max="6" width="19.140625" style="180" customWidth="1"/>
    <col min="7" max="7" width="10.42578125" style="185" customWidth="1"/>
    <col min="8" max="17" width="9.5703125" style="26" customWidth="1"/>
    <col min="18" max="18" width="35.5703125" style="26" customWidth="1"/>
    <col min="19" max="19" width="8.5703125" style="26"/>
    <col min="20" max="20" width="11" style="26" hidden="1" customWidth="1"/>
    <col min="21" max="21" width="15.5703125" style="26" hidden="1" customWidth="1"/>
    <col min="22" max="22" width="8.5703125" style="26" hidden="1" customWidth="1"/>
    <col min="23" max="23" width="8.5703125" style="26" customWidth="1"/>
    <col min="24" max="16384" width="8.5703125" style="26"/>
  </cols>
  <sheetData>
    <row r="1" spans="1:22" ht="22.5" x14ac:dyDescent="0.3">
      <c r="A1" s="598" t="s">
        <v>3</v>
      </c>
      <c r="B1" s="598"/>
      <c r="C1" s="599"/>
      <c r="D1" s="599"/>
      <c r="E1" s="599"/>
      <c r="F1" s="599"/>
      <c r="G1" s="599"/>
      <c r="H1" s="599"/>
      <c r="I1" s="599"/>
      <c r="J1" s="599"/>
      <c r="K1" s="599"/>
      <c r="L1" s="599"/>
      <c r="M1" s="599"/>
      <c r="N1" s="599"/>
      <c r="O1" s="599"/>
      <c r="P1" s="599"/>
      <c r="Q1" s="599"/>
      <c r="R1" s="599"/>
      <c r="S1" s="485"/>
      <c r="T1" s="485"/>
      <c r="U1" s="485"/>
      <c r="V1" s="485"/>
    </row>
    <row r="2" spans="1:22" ht="15.75" thickBot="1" x14ac:dyDescent="0.25">
      <c r="A2" s="600" t="s">
        <v>142</v>
      </c>
      <c r="B2" s="600"/>
      <c r="C2" s="600"/>
      <c r="D2" s="600"/>
      <c r="E2" s="600"/>
      <c r="F2" s="600"/>
      <c r="G2" s="600"/>
      <c r="H2" s="600"/>
      <c r="I2" s="600"/>
      <c r="J2" s="600"/>
      <c r="K2" s="600"/>
      <c r="L2" s="600"/>
      <c r="M2" s="600"/>
      <c r="N2" s="600"/>
      <c r="O2" s="600"/>
      <c r="P2" s="600"/>
      <c r="Q2" s="600"/>
      <c r="R2" s="600"/>
      <c r="S2" s="320"/>
      <c r="T2" s="320"/>
      <c r="U2" s="320"/>
      <c r="V2" s="320"/>
    </row>
    <row r="3" spans="1:22" ht="12.95" customHeight="1" x14ac:dyDescent="0.2">
      <c r="A3" s="865" t="s">
        <v>92</v>
      </c>
      <c r="B3" s="604" t="s">
        <v>99</v>
      </c>
      <c r="C3" s="607" t="s">
        <v>93</v>
      </c>
      <c r="D3" s="1042"/>
      <c r="E3" s="1042"/>
      <c r="F3" s="616" t="s">
        <v>132</v>
      </c>
      <c r="G3" s="616" t="s">
        <v>135</v>
      </c>
      <c r="H3" s="234" t="s">
        <v>85</v>
      </c>
      <c r="I3" s="172" t="s">
        <v>85</v>
      </c>
      <c r="J3" s="172" t="s">
        <v>85</v>
      </c>
      <c r="K3" s="172" t="s">
        <v>85</v>
      </c>
      <c r="L3" s="172" t="s">
        <v>85</v>
      </c>
      <c r="M3" s="172" t="s">
        <v>85</v>
      </c>
      <c r="N3" s="172" t="s">
        <v>85</v>
      </c>
      <c r="O3" s="172" t="s">
        <v>85</v>
      </c>
      <c r="P3" s="172" t="s">
        <v>85</v>
      </c>
      <c r="Q3" s="172" t="s">
        <v>85</v>
      </c>
      <c r="R3" s="683" t="s">
        <v>5</v>
      </c>
      <c r="S3" s="33"/>
      <c r="T3" s="33"/>
      <c r="U3" s="133" t="s">
        <v>94</v>
      </c>
      <c r="V3" s="33"/>
    </row>
    <row r="4" spans="1:22" x14ac:dyDescent="0.2">
      <c r="A4" s="866"/>
      <c r="B4" s="605"/>
      <c r="C4" s="875"/>
      <c r="D4" s="876"/>
      <c r="E4" s="876"/>
      <c r="F4" s="617"/>
      <c r="G4" s="617"/>
      <c r="H4" s="235" t="s">
        <v>0</v>
      </c>
      <c r="I4" s="136" t="s">
        <v>0</v>
      </c>
      <c r="J4" s="136" t="s">
        <v>0</v>
      </c>
      <c r="K4" s="136" t="s">
        <v>0</v>
      </c>
      <c r="L4" s="136" t="s">
        <v>0</v>
      </c>
      <c r="M4" s="136" t="s">
        <v>0</v>
      </c>
      <c r="N4" s="136" t="s">
        <v>0</v>
      </c>
      <c r="O4" s="136" t="s">
        <v>0</v>
      </c>
      <c r="P4" s="136" t="s">
        <v>0</v>
      </c>
      <c r="Q4" s="136" t="s">
        <v>0</v>
      </c>
      <c r="R4" s="620"/>
      <c r="S4" s="33"/>
      <c r="T4" s="33"/>
      <c r="U4" s="133" t="s">
        <v>93</v>
      </c>
      <c r="V4" s="33"/>
    </row>
    <row r="5" spans="1:22" x14ac:dyDescent="0.2">
      <c r="A5" s="866"/>
      <c r="B5" s="605"/>
      <c r="C5" s="875"/>
      <c r="D5" s="876"/>
      <c r="E5" s="876"/>
      <c r="F5" s="617"/>
      <c r="G5" s="617"/>
      <c r="H5" s="235">
        <v>635010000</v>
      </c>
      <c r="I5" s="136">
        <v>635020100</v>
      </c>
      <c r="J5" s="136">
        <v>635020600</v>
      </c>
      <c r="K5" s="136">
        <v>635021050</v>
      </c>
      <c r="L5" s="136">
        <v>635021300</v>
      </c>
      <c r="M5" s="136">
        <v>635021900</v>
      </c>
      <c r="N5" s="136">
        <v>635022000</v>
      </c>
      <c r="O5" s="136">
        <v>418011000</v>
      </c>
      <c r="P5" s="136">
        <v>635060500</v>
      </c>
      <c r="Q5" s="136">
        <v>635051000</v>
      </c>
      <c r="R5" s="620"/>
      <c r="S5" s="33"/>
      <c r="T5" s="33"/>
      <c r="U5" s="133"/>
      <c r="V5" s="33"/>
    </row>
    <row r="6" spans="1:22" ht="33" customHeight="1" x14ac:dyDescent="0.2">
      <c r="A6" s="866"/>
      <c r="B6" s="605"/>
      <c r="C6" s="875"/>
      <c r="D6" s="876"/>
      <c r="E6" s="876"/>
      <c r="F6" s="617"/>
      <c r="G6" s="617"/>
      <c r="H6" s="1043" t="str">
        <f>IF(H$5&gt;0,(VLOOKUP(LEFT(H$5,5)&amp;"-"&amp;RIGHT(H$5,4),'[2]FP14 Pay Items'!$A$2:$E$6000,4,FALSE)),"")</f>
        <v>TEMPORARY TRAFFIC CONTROL</v>
      </c>
      <c r="I6" s="1045" t="str">
        <f>IF(I$5&gt;0,(VLOOKUP(LEFT(I$5,5)&amp;"-"&amp;RIGHT(I$5,4),'[2]FP14 Pay Items'!$A$2:$E$6000,4,FALSE)),"")</f>
        <v>TEMPORARY TRAFFIC CONTROL, ARROW BOARD, TYPE A</v>
      </c>
      <c r="J6" s="1045" t="str">
        <f>IF(J$5&gt;0,(VLOOKUP(LEFT(J$5,5)&amp;"-"&amp;RIGHT(J$5,4),'[2]FP14 Pay Items'!$A$2:$E$6000,4,FALSE)),"")</f>
        <v>TEMPORARY TRAFFIC CONTROL, BARRICADE TYPE 3</v>
      </c>
      <c r="K6" s="1045" t="str">
        <f>IF(K$5&gt;0,(VLOOKUP(LEFT(K$5,5)&amp;"-"&amp;RIGHT(K$5,4),'[2]FP14 Pay Items'!$A$2:$E$6000,4,FALSE)),"")</f>
        <v>TEMPORARY TRAFFIC CONTROL, TUBULAR MARKER</v>
      </c>
      <c r="L6" s="1045" t="str">
        <f>IF(L$5&gt;0,(VLOOKUP(LEFT(L$5,5)&amp;"-"&amp;RIGHT(L$5,4),'[2]FP14 Pay Items'!$A$2:$E$6000,4,FALSE)),"")</f>
        <v>TEMPORARY TRAFFIC CONTROL, DRUM</v>
      </c>
      <c r="M6" s="1045" t="str">
        <f>IF(M$5&gt;0,(VLOOKUP(LEFT(M$5,5)&amp;"-"&amp;RIGHT(M$5,4),'[2]FP14 Pay Items'!$A$2:$E$6000,4,FALSE)),"")</f>
        <v>TEMPORARY TRAFFIC CONTROL, SHADOW VEHICLE</v>
      </c>
      <c r="N6" s="1045" t="str">
        <f>IF(N$5&gt;0,(VLOOKUP(LEFT(N$5,5)&amp;"-"&amp;RIGHT(N$5,4),'[2]FP14 Pay Items'!$A$2:$E$6000,4,FALSE)),"")</f>
        <v>TEMPORARY TRAFFIC CONTROL, PORTABLE CHANGEABLE MESSAGE SIGN</v>
      </c>
      <c r="O6" s="1045" t="str">
        <f>IF(O$5&gt;0,(VLOOKUP(LEFT(O$5,5)&amp;"-"&amp;RIGHT(O$5,4),'[2]FP14 Pay Items'!$A$2:$E$6000,4,FALSE)),"")</f>
        <v>ASPHALT CONCRETE PAVEMENT PATCH, TYPE 1</v>
      </c>
      <c r="P6" s="1045" t="str">
        <f>IF(P$5&gt;0,(VLOOKUP(LEFT(P$5,5)&amp;"-"&amp;RIGHT(P$5,4),'[2]FP14 Pay Items'!$A$2:$E$6000,4,FALSE)),"")</f>
        <v>TEMPORARY TRAFFIC CONTROL, FLAGGER</v>
      </c>
      <c r="Q6" s="1045" t="str">
        <f>IF(Q$5&gt;0,(VLOOKUP(LEFT(Q$5,5)&amp;"-"&amp;RIGHT(Q$5,4),'[2]FP14 Pay Items'!$A$2:$E$6000,4,FALSE)),"")</f>
        <v>TEMPORARY TRAFFIC CONTROL, PAVEMENT MARKINGS</v>
      </c>
      <c r="R6" s="620"/>
    </row>
    <row r="7" spans="1:22" ht="17.100000000000001" customHeight="1" x14ac:dyDescent="0.2">
      <c r="A7" s="866"/>
      <c r="B7" s="605"/>
      <c r="C7" s="875"/>
      <c r="D7" s="876"/>
      <c r="E7" s="876"/>
      <c r="F7" s="627"/>
      <c r="G7" s="627"/>
      <c r="H7" s="1044"/>
      <c r="I7" s="1046"/>
      <c r="J7" s="1046"/>
      <c r="K7" s="1046"/>
      <c r="L7" s="1046"/>
      <c r="M7" s="1046"/>
      <c r="N7" s="1046"/>
      <c r="O7" s="1046"/>
      <c r="P7" s="1046"/>
      <c r="Q7" s="1046"/>
      <c r="R7" s="620"/>
    </row>
    <row r="8" spans="1:22" ht="13.5" thickBot="1" x14ac:dyDescent="0.25">
      <c r="A8" s="867"/>
      <c r="B8" s="606"/>
      <c r="C8" s="877"/>
      <c r="D8" s="878"/>
      <c r="E8" s="878"/>
      <c r="F8" s="618"/>
      <c r="G8" s="618"/>
      <c r="H8" s="236" t="str">
        <f>IF(H$5&gt;0,PROPER(VLOOKUP(LEFT(H$5,5)&amp;"-"&amp;RIGHT(H$5,4),'[2]FP14 Pay Items'!$A$2:$E$4705,5,TRUE)),"")</f>
        <v>Lpsm</v>
      </c>
      <c r="I8" s="106" t="str">
        <f>IF(I$5&gt;0,PROPER(VLOOKUP(LEFT(I$5,5)&amp;"-"&amp;RIGHT(I$5,4),'[2]FP14 Pay Items'!$A$2:$E$4705,5,TRUE)),"")</f>
        <v>Each</v>
      </c>
      <c r="J8" s="106" t="str">
        <f>IF(J$5&gt;0,PROPER(VLOOKUP(LEFT(J$5,5)&amp;"-"&amp;RIGHT(J$5,4),'[2]FP14 Pay Items'!$A$2:$E$4705,5,TRUE)),"")</f>
        <v>Each</v>
      </c>
      <c r="K8" s="106" t="str">
        <f>IF(K$5&gt;0,PROPER(VLOOKUP(LEFT(K$5,5)&amp;"-"&amp;RIGHT(K$5,4),'[2]FP14 Pay Items'!$A$2:$E$4705,5,TRUE)),"")</f>
        <v>Each</v>
      </c>
      <c r="L8" s="106" t="str">
        <f>IF(L$5&gt;0,PROPER(VLOOKUP(LEFT(L$5,5)&amp;"-"&amp;RIGHT(L$5,4),'[2]FP14 Pay Items'!$A$2:$E$4705,5,TRUE)),"")</f>
        <v>Each</v>
      </c>
      <c r="M8" s="106" t="str">
        <f>IF(M$5&gt;0,PROPER(VLOOKUP(LEFT(M$5,5)&amp;"-"&amp;RIGHT(M$5,4),'[2]FP14 Pay Items'!$A$2:$E$4705,5,TRUE)),"")</f>
        <v>Each</v>
      </c>
      <c r="N8" s="106" t="str">
        <f>IF(N$5&gt;0,PROPER(VLOOKUP(LEFT(N$5,5)&amp;"-"&amp;RIGHT(N$5,4),'[2]FP14 Pay Items'!$A$2:$E$4705,5,TRUE)),"")</f>
        <v>Each</v>
      </c>
      <c r="O8" s="106" t="str">
        <f>IF(O$5&gt;0,PROPER(VLOOKUP(LEFT(O$5,5)&amp;"-"&amp;RIGHT(O$5,4),'[2]FP14 Pay Items'!$A$2:$E$4705,5,TRUE)),"")</f>
        <v>Sqyd</v>
      </c>
      <c r="P8" s="106" t="str">
        <f>IF(P$5&gt;0,PROPER(VLOOKUP(LEFT(P$5,5)&amp;"-"&amp;RIGHT(P$5,4),'[2]FP14 Pay Items'!$A$2:$E$4705,5,TRUE)),"")</f>
        <v>Hour</v>
      </c>
      <c r="Q8" s="106" t="str">
        <f>IF(Q$5&gt;0,PROPER(VLOOKUP(LEFT(Q$5,5)&amp;"-"&amp;RIGHT(Q$5,4),'[2]FP14 Pay Items'!$A$2:$E$4705,5,TRUE)),"")</f>
        <v>Mile</v>
      </c>
      <c r="R8" s="621"/>
    </row>
    <row r="9" spans="1:22" ht="13.5" thickTop="1" x14ac:dyDescent="0.2">
      <c r="A9" s="491"/>
      <c r="B9" s="473" t="str">
        <f t="shared" ref="B9:B46" si="0">IFERROR(VLOOKUP($A9,Project_Info,2,FALSE),"")</f>
        <v/>
      </c>
      <c r="C9" s="230"/>
      <c r="D9" s="105" t="str">
        <f t="shared" ref="D9:D46" si="1">IF(E9&gt;0,"to","")</f>
        <v/>
      </c>
      <c r="E9" s="229"/>
      <c r="F9" s="267"/>
      <c r="G9" s="267"/>
      <c r="H9" s="80"/>
      <c r="I9" s="80"/>
      <c r="J9" s="80"/>
      <c r="K9" s="80"/>
      <c r="L9" s="80"/>
      <c r="M9" s="80"/>
      <c r="N9" s="80"/>
      <c r="O9" s="80"/>
      <c r="P9" s="80"/>
      <c r="Q9" s="80"/>
      <c r="R9" s="58"/>
    </row>
    <row r="10" spans="1:22" x14ac:dyDescent="0.2">
      <c r="A10" s="491"/>
      <c r="B10" s="242" t="str">
        <f t="shared" si="0"/>
        <v/>
      </c>
      <c r="C10" s="230"/>
      <c r="D10" s="105" t="str">
        <f t="shared" si="1"/>
        <v/>
      </c>
      <c r="E10" s="229"/>
      <c r="F10" s="280"/>
      <c r="G10" s="280"/>
      <c r="H10" s="80"/>
      <c r="I10" s="80"/>
      <c r="J10" s="80"/>
      <c r="K10" s="80"/>
      <c r="L10" s="80"/>
      <c r="M10" s="80"/>
      <c r="N10" s="80"/>
      <c r="O10" s="80"/>
      <c r="P10" s="80"/>
      <c r="Q10" s="80"/>
      <c r="R10" s="58"/>
    </row>
    <row r="11" spans="1:22" x14ac:dyDescent="0.2">
      <c r="A11" s="491"/>
      <c r="B11" s="242" t="str">
        <f t="shared" si="0"/>
        <v/>
      </c>
      <c r="C11" s="230"/>
      <c r="D11" s="105" t="str">
        <f t="shared" si="1"/>
        <v/>
      </c>
      <c r="E11" s="229"/>
      <c r="F11" s="280"/>
      <c r="G11" s="280"/>
      <c r="H11" s="80"/>
      <c r="I11" s="80"/>
      <c r="J11" s="80"/>
      <c r="K11" s="80"/>
      <c r="L11" s="80"/>
      <c r="M11" s="80"/>
      <c r="N11" s="80"/>
      <c r="O11" s="80"/>
      <c r="P11" s="80"/>
      <c r="Q11" s="80"/>
      <c r="R11" s="58"/>
    </row>
    <row r="12" spans="1:22" x14ac:dyDescent="0.2">
      <c r="A12" s="491"/>
      <c r="B12" s="242" t="str">
        <f t="shared" si="0"/>
        <v/>
      </c>
      <c r="C12" s="230"/>
      <c r="D12" s="105" t="str">
        <f t="shared" si="1"/>
        <v/>
      </c>
      <c r="E12" s="229"/>
      <c r="F12" s="280"/>
      <c r="G12" s="280"/>
      <c r="H12" s="80"/>
      <c r="I12" s="80"/>
      <c r="J12" s="80"/>
      <c r="K12" s="80"/>
      <c r="L12" s="80"/>
      <c r="M12" s="80"/>
      <c r="N12" s="80"/>
      <c r="O12" s="80"/>
      <c r="P12" s="80"/>
      <c r="Q12" s="80"/>
      <c r="R12" s="58"/>
    </row>
    <row r="13" spans="1:22" x14ac:dyDescent="0.2">
      <c r="A13" s="491"/>
      <c r="B13" s="242" t="str">
        <f t="shared" si="0"/>
        <v/>
      </c>
      <c r="C13" s="230"/>
      <c r="D13" s="105" t="str">
        <f t="shared" si="1"/>
        <v/>
      </c>
      <c r="E13" s="229"/>
      <c r="F13" s="280"/>
      <c r="G13" s="280"/>
      <c r="H13" s="80"/>
      <c r="I13" s="80"/>
      <c r="J13" s="80"/>
      <c r="K13" s="80"/>
      <c r="L13" s="80"/>
      <c r="M13" s="80"/>
      <c r="N13" s="80"/>
      <c r="O13" s="80"/>
      <c r="P13" s="80"/>
      <c r="Q13" s="80"/>
      <c r="R13" s="58"/>
    </row>
    <row r="14" spans="1:22" x14ac:dyDescent="0.2">
      <c r="A14" s="491"/>
      <c r="B14" s="242" t="str">
        <f t="shared" si="0"/>
        <v/>
      </c>
      <c r="C14" s="230"/>
      <c r="D14" s="105" t="str">
        <f t="shared" si="1"/>
        <v/>
      </c>
      <c r="E14" s="229"/>
      <c r="F14" s="280"/>
      <c r="G14" s="280"/>
      <c r="H14" s="80"/>
      <c r="I14" s="80"/>
      <c r="J14" s="80"/>
      <c r="K14" s="80"/>
      <c r="L14" s="80"/>
      <c r="M14" s="80"/>
      <c r="N14" s="80"/>
      <c r="O14" s="80"/>
      <c r="P14" s="80"/>
      <c r="Q14" s="80"/>
      <c r="R14" s="58"/>
    </row>
    <row r="15" spans="1:22" x14ac:dyDescent="0.2">
      <c r="A15" s="491"/>
      <c r="B15" s="242" t="str">
        <f t="shared" si="0"/>
        <v/>
      </c>
      <c r="C15" s="230"/>
      <c r="D15" s="105" t="str">
        <f t="shared" si="1"/>
        <v/>
      </c>
      <c r="E15" s="229"/>
      <c r="F15" s="280"/>
      <c r="G15" s="280"/>
      <c r="H15" s="80"/>
      <c r="I15" s="80"/>
      <c r="J15" s="80"/>
      <c r="K15" s="80"/>
      <c r="L15" s="80"/>
      <c r="M15" s="80"/>
      <c r="N15" s="80"/>
      <c r="O15" s="80"/>
      <c r="P15" s="80"/>
      <c r="Q15" s="80"/>
      <c r="R15" s="58"/>
    </row>
    <row r="16" spans="1:22" x14ac:dyDescent="0.2">
      <c r="A16" s="491"/>
      <c r="B16" s="242" t="str">
        <f t="shared" si="0"/>
        <v/>
      </c>
      <c r="C16" s="230"/>
      <c r="D16" s="105" t="str">
        <f t="shared" si="1"/>
        <v/>
      </c>
      <c r="E16" s="229"/>
      <c r="F16" s="280"/>
      <c r="G16" s="280"/>
      <c r="H16" s="80"/>
      <c r="I16" s="80"/>
      <c r="J16" s="80"/>
      <c r="K16" s="80"/>
      <c r="L16" s="80"/>
      <c r="M16" s="80"/>
      <c r="N16" s="80"/>
      <c r="O16" s="80"/>
      <c r="P16" s="80"/>
      <c r="Q16" s="80"/>
      <c r="R16" s="58"/>
    </row>
    <row r="17" spans="1:18" x14ac:dyDescent="0.2">
      <c r="A17" s="491"/>
      <c r="B17" s="242" t="str">
        <f t="shared" si="0"/>
        <v/>
      </c>
      <c r="C17" s="230"/>
      <c r="D17" s="105" t="str">
        <f t="shared" si="1"/>
        <v/>
      </c>
      <c r="E17" s="229"/>
      <c r="F17" s="280"/>
      <c r="G17" s="280"/>
      <c r="H17" s="80"/>
      <c r="I17" s="80"/>
      <c r="J17" s="80"/>
      <c r="K17" s="80"/>
      <c r="L17" s="80"/>
      <c r="M17" s="80"/>
      <c r="N17" s="80"/>
      <c r="O17" s="80"/>
      <c r="P17" s="80"/>
      <c r="Q17" s="80"/>
      <c r="R17" s="58"/>
    </row>
    <row r="18" spans="1:18" x14ac:dyDescent="0.2">
      <c r="A18" s="491"/>
      <c r="B18" s="242" t="str">
        <f t="shared" si="0"/>
        <v/>
      </c>
      <c r="C18" s="230"/>
      <c r="D18" s="105" t="str">
        <f t="shared" si="1"/>
        <v/>
      </c>
      <c r="E18" s="229"/>
      <c r="F18" s="280"/>
      <c r="G18" s="280"/>
      <c r="H18" s="80"/>
      <c r="I18" s="80"/>
      <c r="J18" s="80"/>
      <c r="K18" s="80"/>
      <c r="L18" s="80"/>
      <c r="M18" s="80"/>
      <c r="N18" s="80"/>
      <c r="O18" s="80"/>
      <c r="P18" s="80"/>
      <c r="Q18" s="80"/>
      <c r="R18" s="58"/>
    </row>
    <row r="19" spans="1:18" x14ac:dyDescent="0.2">
      <c r="A19" s="491"/>
      <c r="B19" s="242" t="str">
        <f t="shared" si="0"/>
        <v/>
      </c>
      <c r="C19" s="230"/>
      <c r="D19" s="105" t="str">
        <f t="shared" si="1"/>
        <v/>
      </c>
      <c r="E19" s="229"/>
      <c r="F19" s="280"/>
      <c r="G19" s="280"/>
      <c r="H19" s="80"/>
      <c r="I19" s="80"/>
      <c r="J19" s="80"/>
      <c r="K19" s="80"/>
      <c r="L19" s="80"/>
      <c r="M19" s="80"/>
      <c r="N19" s="80"/>
      <c r="O19" s="80"/>
      <c r="P19" s="80"/>
      <c r="Q19" s="80"/>
      <c r="R19" s="58"/>
    </row>
    <row r="20" spans="1:18" x14ac:dyDescent="0.2">
      <c r="A20" s="491"/>
      <c r="B20" s="242" t="str">
        <f t="shared" si="0"/>
        <v/>
      </c>
      <c r="C20" s="230"/>
      <c r="D20" s="105" t="str">
        <f t="shared" si="1"/>
        <v/>
      </c>
      <c r="E20" s="229"/>
      <c r="F20" s="280"/>
      <c r="G20" s="280"/>
      <c r="H20" s="80"/>
      <c r="I20" s="80"/>
      <c r="J20" s="80"/>
      <c r="K20" s="80"/>
      <c r="L20" s="80"/>
      <c r="M20" s="80"/>
      <c r="N20" s="80"/>
      <c r="O20" s="80"/>
      <c r="P20" s="80"/>
      <c r="Q20" s="80"/>
      <c r="R20" s="58"/>
    </row>
    <row r="21" spans="1:18" x14ac:dyDescent="0.2">
      <c r="A21" s="491"/>
      <c r="B21" s="242" t="str">
        <f t="shared" si="0"/>
        <v/>
      </c>
      <c r="C21" s="230"/>
      <c r="D21" s="105" t="str">
        <f t="shared" si="1"/>
        <v/>
      </c>
      <c r="E21" s="229"/>
      <c r="F21" s="280"/>
      <c r="G21" s="280"/>
      <c r="H21" s="80"/>
      <c r="I21" s="80"/>
      <c r="J21" s="80"/>
      <c r="K21" s="80"/>
      <c r="L21" s="80"/>
      <c r="M21" s="80"/>
      <c r="N21" s="80"/>
      <c r="O21" s="80"/>
      <c r="P21" s="80"/>
      <c r="Q21" s="80"/>
      <c r="R21" s="58"/>
    </row>
    <row r="22" spans="1:18" x14ac:dyDescent="0.2">
      <c r="A22" s="491"/>
      <c r="B22" s="242" t="str">
        <f t="shared" si="0"/>
        <v/>
      </c>
      <c r="C22" s="230"/>
      <c r="D22" s="105" t="str">
        <f t="shared" si="1"/>
        <v/>
      </c>
      <c r="E22" s="229"/>
      <c r="F22" s="280"/>
      <c r="G22" s="280"/>
      <c r="H22" s="80"/>
      <c r="I22" s="80"/>
      <c r="J22" s="80"/>
      <c r="K22" s="80"/>
      <c r="L22" s="80"/>
      <c r="M22" s="80"/>
      <c r="N22" s="80"/>
      <c r="O22" s="80"/>
      <c r="P22" s="80"/>
      <c r="Q22" s="80"/>
      <c r="R22" s="58"/>
    </row>
    <row r="23" spans="1:18" x14ac:dyDescent="0.2">
      <c r="A23" s="491"/>
      <c r="B23" s="242" t="str">
        <f t="shared" si="0"/>
        <v/>
      </c>
      <c r="C23" s="230"/>
      <c r="D23" s="105" t="str">
        <f t="shared" si="1"/>
        <v/>
      </c>
      <c r="E23" s="229"/>
      <c r="F23" s="280"/>
      <c r="G23" s="280"/>
      <c r="H23" s="80"/>
      <c r="I23" s="80"/>
      <c r="J23" s="80"/>
      <c r="K23" s="80"/>
      <c r="L23" s="80"/>
      <c r="M23" s="80"/>
      <c r="N23" s="80"/>
      <c r="O23" s="80"/>
      <c r="P23" s="80"/>
      <c r="Q23" s="80"/>
      <c r="R23" s="58"/>
    </row>
    <row r="24" spans="1:18" x14ac:dyDescent="0.2">
      <c r="A24" s="491"/>
      <c r="B24" s="242" t="str">
        <f t="shared" si="0"/>
        <v/>
      </c>
      <c r="C24" s="230"/>
      <c r="D24" s="105" t="str">
        <f t="shared" si="1"/>
        <v/>
      </c>
      <c r="E24" s="229"/>
      <c r="F24" s="280"/>
      <c r="G24" s="280"/>
      <c r="H24" s="80"/>
      <c r="I24" s="80"/>
      <c r="J24" s="80"/>
      <c r="K24" s="80"/>
      <c r="L24" s="80"/>
      <c r="M24" s="80"/>
      <c r="N24" s="80"/>
      <c r="O24" s="80"/>
      <c r="P24" s="80"/>
      <c r="Q24" s="80"/>
      <c r="R24" s="58"/>
    </row>
    <row r="25" spans="1:18" x14ac:dyDescent="0.2">
      <c r="A25" s="491"/>
      <c r="B25" s="242" t="str">
        <f t="shared" si="0"/>
        <v/>
      </c>
      <c r="C25" s="230"/>
      <c r="D25" s="105" t="str">
        <f t="shared" si="1"/>
        <v/>
      </c>
      <c r="E25" s="229"/>
      <c r="F25" s="280"/>
      <c r="G25" s="280"/>
      <c r="H25" s="80"/>
      <c r="I25" s="80"/>
      <c r="J25" s="80"/>
      <c r="K25" s="80"/>
      <c r="L25" s="80"/>
      <c r="M25" s="80"/>
      <c r="N25" s="80"/>
      <c r="O25" s="80"/>
      <c r="P25" s="80"/>
      <c r="Q25" s="80"/>
      <c r="R25" s="58"/>
    </row>
    <row r="26" spans="1:18" x14ac:dyDescent="0.2">
      <c r="A26" s="491"/>
      <c r="B26" s="242" t="str">
        <f t="shared" si="0"/>
        <v/>
      </c>
      <c r="C26" s="230"/>
      <c r="D26" s="105" t="str">
        <f t="shared" si="1"/>
        <v/>
      </c>
      <c r="E26" s="229"/>
      <c r="F26" s="280"/>
      <c r="G26" s="280"/>
      <c r="H26" s="80"/>
      <c r="I26" s="80"/>
      <c r="J26" s="80"/>
      <c r="K26" s="80"/>
      <c r="L26" s="80"/>
      <c r="M26" s="80"/>
      <c r="N26" s="80"/>
      <c r="O26" s="80"/>
      <c r="P26" s="80"/>
      <c r="Q26" s="80"/>
      <c r="R26" s="58"/>
    </row>
    <row r="27" spans="1:18" x14ac:dyDescent="0.2">
      <c r="A27" s="491"/>
      <c r="B27" s="242" t="str">
        <f t="shared" si="0"/>
        <v/>
      </c>
      <c r="C27" s="230"/>
      <c r="D27" s="105" t="str">
        <f t="shared" si="1"/>
        <v/>
      </c>
      <c r="E27" s="229"/>
      <c r="F27" s="280"/>
      <c r="G27" s="280"/>
      <c r="H27" s="80"/>
      <c r="I27" s="80"/>
      <c r="J27" s="80"/>
      <c r="K27" s="80"/>
      <c r="L27" s="80"/>
      <c r="M27" s="80"/>
      <c r="N27" s="80"/>
      <c r="O27" s="80"/>
      <c r="P27" s="80"/>
      <c r="Q27" s="80"/>
      <c r="R27" s="58"/>
    </row>
    <row r="28" spans="1:18" x14ac:dyDescent="0.2">
      <c r="A28" s="491"/>
      <c r="B28" s="242" t="str">
        <f t="shared" si="0"/>
        <v/>
      </c>
      <c r="C28" s="230"/>
      <c r="D28" s="105" t="str">
        <f t="shared" si="1"/>
        <v/>
      </c>
      <c r="E28" s="229"/>
      <c r="F28" s="280"/>
      <c r="G28" s="280"/>
      <c r="H28" s="80"/>
      <c r="I28" s="80"/>
      <c r="J28" s="80"/>
      <c r="K28" s="80"/>
      <c r="L28" s="80"/>
      <c r="M28" s="80"/>
      <c r="N28" s="80"/>
      <c r="O28" s="80"/>
      <c r="P28" s="80"/>
      <c r="Q28" s="80"/>
      <c r="R28" s="58"/>
    </row>
    <row r="29" spans="1:18" x14ac:dyDescent="0.2">
      <c r="A29" s="491"/>
      <c r="B29" s="242" t="str">
        <f t="shared" si="0"/>
        <v/>
      </c>
      <c r="C29" s="230"/>
      <c r="D29" s="105" t="str">
        <f t="shared" si="1"/>
        <v/>
      </c>
      <c r="E29" s="229"/>
      <c r="F29" s="280"/>
      <c r="G29" s="280"/>
      <c r="H29" s="80"/>
      <c r="I29" s="80"/>
      <c r="J29" s="80"/>
      <c r="K29" s="80"/>
      <c r="L29" s="80"/>
      <c r="M29" s="80"/>
      <c r="N29" s="80"/>
      <c r="O29" s="80"/>
      <c r="P29" s="80"/>
      <c r="Q29" s="80"/>
      <c r="R29" s="58"/>
    </row>
    <row r="30" spans="1:18" x14ac:dyDescent="0.2">
      <c r="A30" s="491"/>
      <c r="B30" s="242" t="str">
        <f t="shared" si="0"/>
        <v/>
      </c>
      <c r="C30" s="230"/>
      <c r="D30" s="105" t="str">
        <f t="shared" si="1"/>
        <v/>
      </c>
      <c r="E30" s="229"/>
      <c r="F30" s="280"/>
      <c r="G30" s="280"/>
      <c r="H30" s="80"/>
      <c r="I30" s="80"/>
      <c r="J30" s="80"/>
      <c r="K30" s="80"/>
      <c r="L30" s="80"/>
      <c r="M30" s="80"/>
      <c r="N30" s="80"/>
      <c r="O30" s="80"/>
      <c r="P30" s="80"/>
      <c r="Q30" s="80"/>
      <c r="R30" s="58"/>
    </row>
    <row r="31" spans="1:18" x14ac:dyDescent="0.2">
      <c r="A31" s="491"/>
      <c r="B31" s="242" t="str">
        <f t="shared" si="0"/>
        <v/>
      </c>
      <c r="C31" s="230"/>
      <c r="D31" s="105" t="str">
        <f t="shared" si="1"/>
        <v/>
      </c>
      <c r="E31" s="229"/>
      <c r="F31" s="280"/>
      <c r="G31" s="280"/>
      <c r="H31" s="80"/>
      <c r="I31" s="80"/>
      <c r="J31" s="80"/>
      <c r="K31" s="80"/>
      <c r="L31" s="80"/>
      <c r="M31" s="80"/>
      <c r="N31" s="80"/>
      <c r="O31" s="80"/>
      <c r="P31" s="80"/>
      <c r="Q31" s="80"/>
      <c r="R31" s="58"/>
    </row>
    <row r="32" spans="1:18" x14ac:dyDescent="0.2">
      <c r="A32" s="491"/>
      <c r="B32" s="242" t="str">
        <f t="shared" si="0"/>
        <v/>
      </c>
      <c r="C32" s="230"/>
      <c r="D32" s="105" t="str">
        <f t="shared" si="1"/>
        <v/>
      </c>
      <c r="E32" s="229"/>
      <c r="F32" s="280"/>
      <c r="G32" s="280"/>
      <c r="H32" s="80"/>
      <c r="I32" s="80"/>
      <c r="J32" s="80"/>
      <c r="K32" s="80"/>
      <c r="L32" s="80"/>
      <c r="M32" s="80"/>
      <c r="N32" s="80"/>
      <c r="O32" s="80"/>
      <c r="P32" s="80"/>
      <c r="Q32" s="80"/>
      <c r="R32" s="58"/>
    </row>
    <row r="33" spans="1:22" x14ac:dyDescent="0.2">
      <c r="A33" s="491"/>
      <c r="B33" s="242" t="str">
        <f t="shared" si="0"/>
        <v/>
      </c>
      <c r="C33" s="230"/>
      <c r="D33" s="105" t="str">
        <f t="shared" si="1"/>
        <v/>
      </c>
      <c r="E33" s="229"/>
      <c r="F33" s="280"/>
      <c r="G33" s="280"/>
      <c r="H33" s="80"/>
      <c r="I33" s="80"/>
      <c r="J33" s="80"/>
      <c r="K33" s="80"/>
      <c r="L33" s="80"/>
      <c r="M33" s="80"/>
      <c r="N33" s="80"/>
      <c r="O33" s="80"/>
      <c r="P33" s="80"/>
      <c r="Q33" s="80"/>
      <c r="R33" s="58"/>
    </row>
    <row r="34" spans="1:22" x14ac:dyDescent="0.2">
      <c r="A34" s="491"/>
      <c r="B34" s="242" t="str">
        <f t="shared" si="0"/>
        <v/>
      </c>
      <c r="C34" s="230"/>
      <c r="D34" s="105" t="str">
        <f t="shared" si="1"/>
        <v/>
      </c>
      <c r="E34" s="229"/>
      <c r="F34" s="280"/>
      <c r="G34" s="280"/>
      <c r="H34" s="80"/>
      <c r="I34" s="80"/>
      <c r="J34" s="80"/>
      <c r="K34" s="80"/>
      <c r="L34" s="80"/>
      <c r="M34" s="80"/>
      <c r="N34" s="80"/>
      <c r="O34" s="80"/>
      <c r="P34" s="80"/>
      <c r="Q34" s="80"/>
      <c r="R34" s="58"/>
    </row>
    <row r="35" spans="1:22" x14ac:dyDescent="0.2">
      <c r="A35" s="491"/>
      <c r="B35" s="242" t="str">
        <f t="shared" si="0"/>
        <v/>
      </c>
      <c r="C35" s="230"/>
      <c r="D35" s="105" t="str">
        <f t="shared" si="1"/>
        <v/>
      </c>
      <c r="E35" s="229"/>
      <c r="F35" s="280"/>
      <c r="G35" s="280"/>
      <c r="H35" s="80"/>
      <c r="I35" s="80"/>
      <c r="J35" s="80"/>
      <c r="K35" s="80"/>
      <c r="L35" s="80"/>
      <c r="M35" s="80"/>
      <c r="N35" s="80"/>
      <c r="O35" s="80"/>
      <c r="P35" s="80"/>
      <c r="Q35" s="80"/>
      <c r="R35" s="58"/>
    </row>
    <row r="36" spans="1:22" x14ac:dyDescent="0.2">
      <c r="A36" s="491"/>
      <c r="B36" s="242" t="str">
        <f t="shared" si="0"/>
        <v/>
      </c>
      <c r="C36" s="230"/>
      <c r="D36" s="105" t="str">
        <f t="shared" si="1"/>
        <v/>
      </c>
      <c r="E36" s="229"/>
      <c r="F36" s="280"/>
      <c r="G36" s="280"/>
      <c r="H36" s="80"/>
      <c r="I36" s="80"/>
      <c r="J36" s="80"/>
      <c r="K36" s="80"/>
      <c r="L36" s="80"/>
      <c r="M36" s="80"/>
      <c r="N36" s="80"/>
      <c r="O36" s="80"/>
      <c r="P36" s="80"/>
      <c r="Q36" s="80"/>
      <c r="R36" s="58"/>
    </row>
    <row r="37" spans="1:22" x14ac:dyDescent="0.2">
      <c r="A37" s="491"/>
      <c r="B37" s="242" t="str">
        <f t="shared" si="0"/>
        <v/>
      </c>
      <c r="C37" s="230"/>
      <c r="D37" s="105" t="str">
        <f t="shared" si="1"/>
        <v/>
      </c>
      <c r="E37" s="229"/>
      <c r="F37" s="280"/>
      <c r="G37" s="280"/>
      <c r="H37" s="80"/>
      <c r="I37" s="80"/>
      <c r="J37" s="80"/>
      <c r="K37" s="80"/>
      <c r="L37" s="80"/>
      <c r="M37" s="80"/>
      <c r="N37" s="80"/>
      <c r="O37" s="80"/>
      <c r="P37" s="80"/>
      <c r="Q37" s="80"/>
      <c r="R37" s="58"/>
    </row>
    <row r="38" spans="1:22" x14ac:dyDescent="0.2">
      <c r="A38" s="491"/>
      <c r="B38" s="242" t="str">
        <f t="shared" si="0"/>
        <v/>
      </c>
      <c r="C38" s="230"/>
      <c r="D38" s="105" t="str">
        <f t="shared" si="1"/>
        <v/>
      </c>
      <c r="E38" s="229"/>
      <c r="F38" s="280"/>
      <c r="G38" s="280"/>
      <c r="H38" s="80"/>
      <c r="I38" s="80"/>
      <c r="J38" s="80"/>
      <c r="K38" s="80"/>
      <c r="L38" s="80"/>
      <c r="M38" s="80"/>
      <c r="N38" s="80"/>
      <c r="O38" s="80"/>
      <c r="P38" s="80"/>
      <c r="Q38" s="80"/>
      <c r="R38" s="58"/>
    </row>
    <row r="39" spans="1:22" x14ac:dyDescent="0.2">
      <c r="A39" s="491"/>
      <c r="B39" s="242" t="str">
        <f t="shared" si="0"/>
        <v/>
      </c>
      <c r="C39" s="230"/>
      <c r="D39" s="105" t="str">
        <f t="shared" si="1"/>
        <v/>
      </c>
      <c r="E39" s="229"/>
      <c r="F39" s="280"/>
      <c r="G39" s="280"/>
      <c r="H39" s="80"/>
      <c r="I39" s="80"/>
      <c r="J39" s="80"/>
      <c r="K39" s="80"/>
      <c r="L39" s="80"/>
      <c r="M39" s="80"/>
      <c r="N39" s="80"/>
      <c r="O39" s="80"/>
      <c r="P39" s="80"/>
      <c r="Q39" s="80"/>
      <c r="R39" s="58"/>
    </row>
    <row r="40" spans="1:22" x14ac:dyDescent="0.2">
      <c r="A40" s="491"/>
      <c r="B40" s="242" t="str">
        <f t="shared" si="0"/>
        <v/>
      </c>
      <c r="C40" s="230"/>
      <c r="D40" s="105" t="str">
        <f>IF(E40&gt;0,"to","")</f>
        <v/>
      </c>
      <c r="E40" s="229"/>
      <c r="F40" s="280"/>
      <c r="G40" s="280"/>
      <c r="H40" s="80"/>
      <c r="I40" s="80"/>
      <c r="J40" s="80"/>
      <c r="K40" s="80"/>
      <c r="L40" s="80"/>
      <c r="M40" s="80"/>
      <c r="N40" s="80"/>
      <c r="O40" s="80"/>
      <c r="P40" s="80"/>
      <c r="Q40" s="80"/>
      <c r="R40" s="58"/>
    </row>
    <row r="41" spans="1:22" x14ac:dyDescent="0.2">
      <c r="A41" s="491"/>
      <c r="B41" s="242" t="str">
        <f t="shared" si="0"/>
        <v/>
      </c>
      <c r="C41" s="230"/>
      <c r="D41" s="105" t="str">
        <f>IF(E41&gt;0,"to","")</f>
        <v/>
      </c>
      <c r="E41" s="229"/>
      <c r="F41" s="280"/>
      <c r="G41" s="280"/>
      <c r="H41" s="80"/>
      <c r="I41" s="80"/>
      <c r="J41" s="80"/>
      <c r="K41" s="80"/>
      <c r="L41" s="80"/>
      <c r="M41" s="80"/>
      <c r="N41" s="80"/>
      <c r="O41" s="80"/>
      <c r="P41" s="80"/>
      <c r="Q41" s="80"/>
      <c r="R41" s="58"/>
    </row>
    <row r="42" spans="1:22" x14ac:dyDescent="0.2">
      <c r="A42" s="491"/>
      <c r="B42" s="242" t="str">
        <f t="shared" si="0"/>
        <v/>
      </c>
      <c r="C42" s="230"/>
      <c r="D42" s="105" t="str">
        <f>IF(E42&gt;0,"to","")</f>
        <v/>
      </c>
      <c r="E42" s="229"/>
      <c r="F42" s="280"/>
      <c r="G42" s="280"/>
      <c r="H42" s="80"/>
      <c r="I42" s="80"/>
      <c r="J42" s="80"/>
      <c r="K42" s="80"/>
      <c r="L42" s="80"/>
      <c r="M42" s="80"/>
      <c r="N42" s="80"/>
      <c r="O42" s="80"/>
      <c r="P42" s="80"/>
      <c r="Q42" s="80"/>
      <c r="R42" s="58"/>
    </row>
    <row r="43" spans="1:22" x14ac:dyDescent="0.2">
      <c r="A43" s="491"/>
      <c r="B43" s="242" t="str">
        <f t="shared" si="0"/>
        <v/>
      </c>
      <c r="C43" s="230"/>
      <c r="D43" s="105" t="str">
        <f>IF(E43&gt;0,"to","")</f>
        <v/>
      </c>
      <c r="E43" s="229"/>
      <c r="F43" s="280"/>
      <c r="G43" s="280"/>
      <c r="H43" s="80"/>
      <c r="I43" s="80"/>
      <c r="J43" s="80"/>
      <c r="K43" s="80"/>
      <c r="L43" s="80"/>
      <c r="M43" s="80"/>
      <c r="N43" s="80"/>
      <c r="O43" s="80"/>
      <c r="P43" s="80"/>
      <c r="Q43" s="80"/>
      <c r="R43" s="58"/>
    </row>
    <row r="44" spans="1:22" x14ac:dyDescent="0.2">
      <c r="A44" s="491"/>
      <c r="B44" s="242" t="str">
        <f t="shared" si="0"/>
        <v/>
      </c>
      <c r="C44" s="230"/>
      <c r="D44" s="105" t="str">
        <f>IF(E44&gt;0,"to","")</f>
        <v/>
      </c>
      <c r="E44" s="229"/>
      <c r="F44" s="280"/>
      <c r="G44" s="280"/>
      <c r="H44" s="80"/>
      <c r="I44" s="80"/>
      <c r="J44" s="80"/>
      <c r="K44" s="80"/>
      <c r="L44" s="80"/>
      <c r="M44" s="80"/>
      <c r="N44" s="80"/>
      <c r="O44" s="80"/>
      <c r="P44" s="80"/>
      <c r="Q44" s="80"/>
      <c r="R44" s="58"/>
    </row>
    <row r="45" spans="1:22" x14ac:dyDescent="0.2">
      <c r="A45" s="491"/>
      <c r="B45" s="242" t="str">
        <f t="shared" si="0"/>
        <v/>
      </c>
      <c r="C45" s="230"/>
      <c r="D45" s="105" t="str">
        <f t="shared" si="1"/>
        <v/>
      </c>
      <c r="E45" s="229"/>
      <c r="F45" s="280"/>
      <c r="G45" s="280"/>
      <c r="H45" s="80"/>
      <c r="I45" s="80"/>
      <c r="J45" s="80"/>
      <c r="K45" s="80"/>
      <c r="L45" s="80"/>
      <c r="M45" s="80"/>
      <c r="N45" s="80"/>
      <c r="O45" s="80"/>
      <c r="P45" s="80"/>
      <c r="Q45" s="80"/>
      <c r="R45" s="58"/>
    </row>
    <row r="46" spans="1:22" ht="13.5" thickBot="1" x14ac:dyDescent="0.25">
      <c r="A46" s="492"/>
      <c r="B46" s="493" t="str">
        <f t="shared" si="0"/>
        <v/>
      </c>
      <c r="C46" s="494"/>
      <c r="D46" s="495" t="str">
        <f t="shared" si="1"/>
        <v/>
      </c>
      <c r="E46" s="494"/>
      <c r="F46" s="496"/>
      <c r="G46" s="496"/>
      <c r="H46" s="497"/>
      <c r="I46" s="497"/>
      <c r="J46" s="497"/>
      <c r="K46" s="497"/>
      <c r="L46" s="497"/>
      <c r="M46" s="497"/>
      <c r="N46" s="497"/>
      <c r="O46" s="497"/>
      <c r="P46" s="497"/>
      <c r="Q46" s="497"/>
      <c r="R46" s="59"/>
    </row>
    <row r="47" spans="1:22" ht="12.6" customHeight="1" thickTop="1" x14ac:dyDescent="0.2">
      <c r="A47" s="827" t="s">
        <v>118</v>
      </c>
      <c r="B47" s="828"/>
      <c r="C47" s="828"/>
      <c r="D47" s="828"/>
      <c r="E47" s="828"/>
      <c r="F47" s="844"/>
      <c r="G47" s="845"/>
      <c r="H47" s="107" t="str">
        <f t="shared" ref="H47:Q47" si="2">IF(SUM(H9:H46)&gt;0,SUM(H9:H46),"")</f>
        <v/>
      </c>
      <c r="I47" s="107" t="str">
        <f t="shared" si="2"/>
        <v/>
      </c>
      <c r="J47" s="107" t="str">
        <f t="shared" si="2"/>
        <v/>
      </c>
      <c r="K47" s="107" t="str">
        <f t="shared" si="2"/>
        <v/>
      </c>
      <c r="L47" s="107" t="str">
        <f t="shared" si="2"/>
        <v/>
      </c>
      <c r="M47" s="107" t="str">
        <f t="shared" si="2"/>
        <v/>
      </c>
      <c r="N47" s="107" t="str">
        <f t="shared" si="2"/>
        <v/>
      </c>
      <c r="O47" s="107" t="str">
        <f t="shared" si="2"/>
        <v/>
      </c>
      <c r="P47" s="107" t="str">
        <f t="shared" si="2"/>
        <v/>
      </c>
      <c r="Q47" s="108" t="str">
        <f t="shared" si="2"/>
        <v/>
      </c>
      <c r="R47" s="138"/>
      <c r="T47" s="137" t="s">
        <v>86</v>
      </c>
      <c r="U47" s="41" t="s">
        <v>138</v>
      </c>
    </row>
    <row r="48" spans="1:22" ht="12.6" customHeight="1" thickBot="1" x14ac:dyDescent="0.25">
      <c r="A48" s="795" t="s">
        <v>117</v>
      </c>
      <c r="B48" s="796"/>
      <c r="C48" s="796"/>
      <c r="D48" s="796"/>
      <c r="E48" s="796"/>
      <c r="F48" s="708"/>
      <c r="G48" s="709"/>
      <c r="H48" s="142"/>
      <c r="I48" s="142"/>
      <c r="J48" s="142"/>
      <c r="K48" s="142"/>
      <c r="L48" s="142"/>
      <c r="M48" s="142"/>
      <c r="N48" s="142"/>
      <c r="O48" s="142"/>
      <c r="P48" s="142"/>
      <c r="Q48" s="142"/>
      <c r="R48" s="36"/>
      <c r="T48" s="137" t="s">
        <v>87</v>
      </c>
      <c r="U48" s="41" t="s">
        <v>139</v>
      </c>
      <c r="V48" s="41" t="s">
        <v>0</v>
      </c>
    </row>
    <row r="49" spans="1:22" s="33" customFormat="1" x14ac:dyDescent="0.2">
      <c r="A49" s="191"/>
      <c r="B49" s="191"/>
      <c r="C49" s="186"/>
      <c r="D49" s="186"/>
      <c r="E49" s="186"/>
      <c r="F49" s="187"/>
      <c r="G49" s="189"/>
      <c r="H49" s="190"/>
      <c r="I49" s="190"/>
      <c r="J49" s="190"/>
      <c r="K49" s="190"/>
      <c r="L49" s="190"/>
      <c r="M49" s="190"/>
      <c r="N49" s="190"/>
      <c r="O49" s="190"/>
      <c r="P49" s="190"/>
      <c r="Q49" s="190"/>
      <c r="R49" s="186"/>
      <c r="T49" s="137" t="s">
        <v>88</v>
      </c>
      <c r="U49" s="41" t="s">
        <v>133</v>
      </c>
      <c r="V49" s="41" t="s">
        <v>79</v>
      </c>
    </row>
    <row r="50" spans="1:22" x14ac:dyDescent="0.2">
      <c r="A50" s="183"/>
      <c r="B50" s="183"/>
      <c r="C50" s="31"/>
      <c r="D50" s="31"/>
      <c r="E50" s="31"/>
      <c r="F50" s="179"/>
      <c r="G50" s="184"/>
      <c r="H50" s="32"/>
      <c r="I50" s="32"/>
      <c r="J50" s="32"/>
      <c r="K50" s="32"/>
      <c r="L50" s="32"/>
      <c r="M50" s="32"/>
      <c r="N50" s="32"/>
      <c r="O50" s="32"/>
      <c r="P50" s="32"/>
      <c r="Q50" s="32"/>
      <c r="R50" s="31"/>
      <c r="T50" s="137" t="s">
        <v>89</v>
      </c>
      <c r="U50" s="41" t="s">
        <v>136</v>
      </c>
    </row>
    <row r="51" spans="1:22" x14ac:dyDescent="0.2">
      <c r="T51" s="137" t="s">
        <v>90</v>
      </c>
      <c r="U51" s="41" t="s">
        <v>137</v>
      </c>
    </row>
    <row r="52" spans="1:22" x14ac:dyDescent="0.2">
      <c r="T52" s="137" t="s">
        <v>91</v>
      </c>
      <c r="U52" s="41" t="s">
        <v>134</v>
      </c>
    </row>
    <row r="54" spans="1:22" x14ac:dyDescent="0.2">
      <c r="H54" s="81" t="s">
        <v>46</v>
      </c>
      <c r="I54" s="7"/>
      <c r="R54" s="96"/>
    </row>
    <row r="55" spans="1:22" x14ac:dyDescent="0.2">
      <c r="H55" s="82"/>
      <c r="I55" s="8" t="s">
        <v>47</v>
      </c>
      <c r="R55" s="96"/>
      <c r="U55" s="96" t="b">
        <v>0</v>
      </c>
    </row>
    <row r="56" spans="1:22" x14ac:dyDescent="0.2">
      <c r="H56" s="83"/>
      <c r="I56" s="8" t="s">
        <v>48</v>
      </c>
      <c r="R56" s="96"/>
    </row>
    <row r="57" spans="1:22" x14ac:dyDescent="0.2">
      <c r="H57" s="85"/>
      <c r="I57" s="8" t="s">
        <v>49</v>
      </c>
    </row>
    <row r="61" spans="1:22" ht="22.5" x14ac:dyDescent="0.3">
      <c r="A61" s="598"/>
      <c r="B61" s="598"/>
      <c r="C61" s="599"/>
      <c r="D61" s="599"/>
      <c r="E61" s="599"/>
      <c r="F61" s="599"/>
      <c r="G61" s="599"/>
      <c r="H61" s="599"/>
      <c r="I61" s="599"/>
      <c r="J61" s="599"/>
      <c r="K61" s="599"/>
      <c r="L61" s="599"/>
      <c r="M61" s="599"/>
      <c r="N61" s="599"/>
      <c r="O61" s="599"/>
      <c r="P61" s="599"/>
      <c r="Q61" s="599"/>
      <c r="R61" s="599"/>
    </row>
    <row r="62" spans="1:22" ht="22.5" x14ac:dyDescent="0.3">
      <c r="A62" s="598" t="s">
        <v>6</v>
      </c>
      <c r="B62" s="598"/>
      <c r="C62" s="599"/>
      <c r="D62" s="599"/>
      <c r="E62" s="599"/>
      <c r="F62" s="599"/>
      <c r="G62" s="599"/>
      <c r="H62" s="599"/>
      <c r="I62" s="599"/>
      <c r="J62" s="599"/>
      <c r="K62" s="599"/>
      <c r="L62" s="599"/>
      <c r="M62" s="599"/>
      <c r="N62" s="599"/>
      <c r="O62" s="599"/>
      <c r="P62" s="599"/>
      <c r="Q62" s="599"/>
      <c r="R62" s="599"/>
      <c r="S62" s="488"/>
      <c r="T62" s="488"/>
      <c r="U62" s="488"/>
      <c r="V62" s="488"/>
    </row>
    <row r="63" spans="1:22" ht="15.75" thickBot="1" x14ac:dyDescent="0.25">
      <c r="A63" s="600" t="s">
        <v>142</v>
      </c>
      <c r="B63" s="600"/>
      <c r="C63" s="600"/>
      <c r="D63" s="600"/>
      <c r="E63" s="600"/>
      <c r="F63" s="600"/>
      <c r="G63" s="600"/>
      <c r="H63" s="600"/>
      <c r="I63" s="600"/>
      <c r="J63" s="600"/>
      <c r="K63" s="600"/>
      <c r="L63" s="600"/>
      <c r="M63" s="600"/>
      <c r="N63" s="600"/>
      <c r="O63" s="600"/>
      <c r="P63" s="600"/>
      <c r="Q63" s="600"/>
      <c r="R63" s="600"/>
      <c r="S63" s="320"/>
      <c r="T63" s="320"/>
      <c r="U63" s="320"/>
      <c r="V63" s="320"/>
    </row>
    <row r="64" spans="1:22" ht="12.95" customHeight="1" x14ac:dyDescent="0.2">
      <c r="A64" s="865" t="s">
        <v>92</v>
      </c>
      <c r="B64" s="604" t="s">
        <v>99</v>
      </c>
      <c r="C64" s="607" t="s">
        <v>93</v>
      </c>
      <c r="D64" s="1042"/>
      <c r="E64" s="1042"/>
      <c r="F64" s="616" t="s">
        <v>132</v>
      </c>
      <c r="G64" s="616" t="s">
        <v>135</v>
      </c>
      <c r="H64" s="234" t="s">
        <v>85</v>
      </c>
      <c r="I64" s="172" t="s">
        <v>85</v>
      </c>
      <c r="J64" s="172" t="s">
        <v>85</v>
      </c>
      <c r="K64" s="172" t="s">
        <v>85</v>
      </c>
      <c r="L64" s="172" t="s">
        <v>85</v>
      </c>
      <c r="M64" s="172" t="s">
        <v>85</v>
      </c>
      <c r="N64" s="172" t="s">
        <v>85</v>
      </c>
      <c r="O64" s="172" t="s">
        <v>85</v>
      </c>
      <c r="P64" s="172" t="s">
        <v>85</v>
      </c>
      <c r="Q64" s="172" t="s">
        <v>85</v>
      </c>
      <c r="R64" s="683" t="s">
        <v>5</v>
      </c>
      <c r="S64" s="33"/>
      <c r="T64" s="33"/>
      <c r="U64" s="133" t="s">
        <v>94</v>
      </c>
      <c r="V64" s="33"/>
    </row>
    <row r="65" spans="1:22" x14ac:dyDescent="0.2">
      <c r="A65" s="866"/>
      <c r="B65" s="605"/>
      <c r="C65" s="875"/>
      <c r="D65" s="876"/>
      <c r="E65" s="876"/>
      <c r="F65" s="617"/>
      <c r="G65" s="617"/>
      <c r="H65" s="235" t="s">
        <v>0</v>
      </c>
      <c r="I65" s="136" t="s">
        <v>0</v>
      </c>
      <c r="J65" s="136" t="s">
        <v>0</v>
      </c>
      <c r="K65" s="136" t="s">
        <v>0</v>
      </c>
      <c r="L65" s="136" t="s">
        <v>0</v>
      </c>
      <c r="M65" s="136" t="s">
        <v>0</v>
      </c>
      <c r="N65" s="136" t="s">
        <v>0</v>
      </c>
      <c r="O65" s="136" t="s">
        <v>0</v>
      </c>
      <c r="P65" s="136" t="s">
        <v>0</v>
      </c>
      <c r="Q65" s="136" t="s">
        <v>0</v>
      </c>
      <c r="R65" s="620"/>
      <c r="S65" s="33"/>
      <c r="T65" s="33"/>
      <c r="U65" s="133" t="s">
        <v>93</v>
      </c>
      <c r="V65" s="33"/>
    </row>
    <row r="66" spans="1:22" x14ac:dyDescent="0.2">
      <c r="A66" s="866"/>
      <c r="B66" s="605"/>
      <c r="C66" s="875"/>
      <c r="D66" s="876"/>
      <c r="E66" s="876"/>
      <c r="F66" s="617"/>
      <c r="G66" s="617"/>
      <c r="H66" s="235">
        <v>635010000</v>
      </c>
      <c r="I66" s="136">
        <v>635020100</v>
      </c>
      <c r="J66" s="136">
        <v>635020600</v>
      </c>
      <c r="K66" s="136">
        <v>635021050</v>
      </c>
      <c r="L66" s="136">
        <v>635021300</v>
      </c>
      <c r="M66" s="136">
        <v>635021900</v>
      </c>
      <c r="N66" s="136">
        <v>635022000</v>
      </c>
      <c r="O66" s="136">
        <v>418011000</v>
      </c>
      <c r="P66" s="136">
        <v>635060500</v>
      </c>
      <c r="Q66" s="136">
        <v>635051000</v>
      </c>
      <c r="R66" s="620"/>
      <c r="S66" s="33"/>
      <c r="T66" s="33"/>
      <c r="U66" s="133"/>
      <c r="V66" s="33"/>
    </row>
    <row r="67" spans="1:22" ht="33" customHeight="1" x14ac:dyDescent="0.2">
      <c r="A67" s="866"/>
      <c r="B67" s="605"/>
      <c r="C67" s="875"/>
      <c r="D67" s="876"/>
      <c r="E67" s="876"/>
      <c r="F67" s="617"/>
      <c r="G67" s="617"/>
      <c r="H67" s="1043" t="str">
        <f>IF(H$5&gt;0,(VLOOKUP(LEFT(H$5,5)&amp;"-"&amp;RIGHT(H$5,4),'[2]FP14 Pay Items'!$A$2:$E$6000,4,FALSE)),"")</f>
        <v>TEMPORARY TRAFFIC CONTROL</v>
      </c>
      <c r="I67" s="1045" t="str">
        <f>IF(I$5&gt;0,(VLOOKUP(LEFT(I$5,5)&amp;"-"&amp;RIGHT(I$5,4),'[2]FP14 Pay Items'!$A$2:$E$6000,4,FALSE)),"")</f>
        <v>TEMPORARY TRAFFIC CONTROL, ARROW BOARD, TYPE A</v>
      </c>
      <c r="J67" s="1045" t="str">
        <f>IF(J$5&gt;0,(VLOOKUP(LEFT(J$5,5)&amp;"-"&amp;RIGHT(J$5,4),'[2]FP14 Pay Items'!$A$2:$E$6000,4,FALSE)),"")</f>
        <v>TEMPORARY TRAFFIC CONTROL, BARRICADE TYPE 3</v>
      </c>
      <c r="K67" s="1045" t="str">
        <f>IF(K$5&gt;0,(VLOOKUP(LEFT(K$5,5)&amp;"-"&amp;RIGHT(K$5,4),'[2]FP14 Pay Items'!$A$2:$E$6000,4,FALSE)),"")</f>
        <v>TEMPORARY TRAFFIC CONTROL, TUBULAR MARKER</v>
      </c>
      <c r="L67" s="1045" t="str">
        <f>IF(L$5&gt;0,(VLOOKUP(LEFT(L$5,5)&amp;"-"&amp;RIGHT(L$5,4),'[2]FP14 Pay Items'!$A$2:$E$6000,4,FALSE)),"")</f>
        <v>TEMPORARY TRAFFIC CONTROL, DRUM</v>
      </c>
      <c r="M67" s="1045" t="str">
        <f>IF(M$5&gt;0,(VLOOKUP(LEFT(M$5,5)&amp;"-"&amp;RIGHT(M$5,4),'[2]FP14 Pay Items'!$A$2:$E$6000,4,FALSE)),"")</f>
        <v>TEMPORARY TRAFFIC CONTROL, SHADOW VEHICLE</v>
      </c>
      <c r="N67" s="1045" t="str">
        <f>IF(N$5&gt;0,(VLOOKUP(LEFT(N$5,5)&amp;"-"&amp;RIGHT(N$5,4),'[2]FP14 Pay Items'!$A$2:$E$6000,4,FALSE)),"")</f>
        <v>TEMPORARY TRAFFIC CONTROL, PORTABLE CHANGEABLE MESSAGE SIGN</v>
      </c>
      <c r="O67" s="1045" t="str">
        <f>IF(O$5&gt;0,(VLOOKUP(LEFT(O$5,5)&amp;"-"&amp;RIGHT(O$5,4),'[2]FP14 Pay Items'!$A$2:$E$6000,4,FALSE)),"")</f>
        <v>ASPHALT CONCRETE PAVEMENT PATCH, TYPE 1</v>
      </c>
      <c r="P67" s="1045" t="str">
        <f>IF(P$5&gt;0,(VLOOKUP(LEFT(P$5,5)&amp;"-"&amp;RIGHT(P$5,4),'[2]FP14 Pay Items'!$A$2:$E$6000,4,FALSE)),"")</f>
        <v>TEMPORARY TRAFFIC CONTROL, FLAGGER</v>
      </c>
      <c r="Q67" s="1045" t="str">
        <f>IF(Q$5&gt;0,(VLOOKUP(LEFT(Q$5,5)&amp;"-"&amp;RIGHT(Q$5,4),'[2]FP14 Pay Items'!$A$2:$E$6000,4,FALSE)),"")</f>
        <v>TEMPORARY TRAFFIC CONTROL, PAVEMENT MARKINGS</v>
      </c>
      <c r="R67" s="620"/>
    </row>
    <row r="68" spans="1:22" ht="17.100000000000001" customHeight="1" x14ac:dyDescent="0.2">
      <c r="A68" s="866"/>
      <c r="B68" s="605"/>
      <c r="C68" s="875"/>
      <c r="D68" s="876"/>
      <c r="E68" s="876"/>
      <c r="F68" s="627"/>
      <c r="G68" s="627"/>
      <c r="H68" s="1044"/>
      <c r="I68" s="1046"/>
      <c r="J68" s="1046"/>
      <c r="K68" s="1046"/>
      <c r="L68" s="1046"/>
      <c r="M68" s="1046"/>
      <c r="N68" s="1046"/>
      <c r="O68" s="1046"/>
      <c r="P68" s="1046"/>
      <c r="Q68" s="1046"/>
      <c r="R68" s="620"/>
    </row>
    <row r="69" spans="1:22" ht="13.5" thickBot="1" x14ac:dyDescent="0.25">
      <c r="A69" s="867"/>
      <c r="B69" s="606"/>
      <c r="C69" s="877"/>
      <c r="D69" s="878"/>
      <c r="E69" s="878"/>
      <c r="F69" s="618"/>
      <c r="G69" s="618"/>
      <c r="H69" s="236" t="str">
        <f>IF(H$5&gt;0,PROPER(VLOOKUP(LEFT(H$5,5)&amp;"-"&amp;RIGHT(H$5,4),'[2]FP14 Pay Items'!$A$2:$E$4705,5,TRUE)),"")</f>
        <v>Lpsm</v>
      </c>
      <c r="I69" s="106" t="str">
        <f>IF(I$5&gt;0,PROPER(VLOOKUP(LEFT(I$5,5)&amp;"-"&amp;RIGHT(I$5,4),'[2]FP14 Pay Items'!$A$2:$E$4705,5,TRUE)),"")</f>
        <v>Each</v>
      </c>
      <c r="J69" s="106" t="str">
        <f>IF(J$5&gt;0,PROPER(VLOOKUP(LEFT(J$5,5)&amp;"-"&amp;RIGHT(J$5,4),'[2]FP14 Pay Items'!$A$2:$E$4705,5,TRUE)),"")</f>
        <v>Each</v>
      </c>
      <c r="K69" s="106" t="str">
        <f>IF(K$5&gt;0,PROPER(VLOOKUP(LEFT(K$5,5)&amp;"-"&amp;RIGHT(K$5,4),'[2]FP14 Pay Items'!$A$2:$E$4705,5,TRUE)),"")</f>
        <v>Each</v>
      </c>
      <c r="L69" s="106" t="str">
        <f>IF(L$5&gt;0,PROPER(VLOOKUP(LEFT(L$5,5)&amp;"-"&amp;RIGHT(L$5,4),'[2]FP14 Pay Items'!$A$2:$E$4705,5,TRUE)),"")</f>
        <v>Each</v>
      </c>
      <c r="M69" s="106" t="str">
        <f>IF(M$5&gt;0,PROPER(VLOOKUP(LEFT(M$5,5)&amp;"-"&amp;RIGHT(M$5,4),'[2]FP14 Pay Items'!$A$2:$E$4705,5,TRUE)),"")</f>
        <v>Each</v>
      </c>
      <c r="N69" s="106" t="str">
        <f>IF(N$5&gt;0,PROPER(VLOOKUP(LEFT(N$5,5)&amp;"-"&amp;RIGHT(N$5,4),'[2]FP14 Pay Items'!$A$2:$E$4705,5,TRUE)),"")</f>
        <v>Each</v>
      </c>
      <c r="O69" s="106" t="str">
        <f>IF(O$5&gt;0,PROPER(VLOOKUP(LEFT(O$5,5)&amp;"-"&amp;RIGHT(O$5,4),'[2]FP14 Pay Items'!$A$2:$E$4705,5,TRUE)),"")</f>
        <v>Sqyd</v>
      </c>
      <c r="P69" s="106" t="str">
        <f>IF(P$5&gt;0,PROPER(VLOOKUP(LEFT(P$5,5)&amp;"-"&amp;RIGHT(P$5,4),'[2]FP14 Pay Items'!$A$2:$E$4705,5,TRUE)),"")</f>
        <v>Hour</v>
      </c>
      <c r="Q69" s="106" t="str">
        <f>IF(Q$5&gt;0,PROPER(VLOOKUP(LEFT(Q$5,5)&amp;"-"&amp;RIGHT(Q$5,4),'[2]FP14 Pay Items'!$A$2:$E$4705,5,TRUE)),"")</f>
        <v>Mile</v>
      </c>
      <c r="R69" s="621"/>
    </row>
    <row r="70" spans="1:22" ht="13.5" thickTop="1" x14ac:dyDescent="0.2">
      <c r="A70" s="491"/>
      <c r="B70" s="473" t="str">
        <f t="shared" ref="B70:B107" si="3">IFERROR(VLOOKUP($A70,Project_Info,2,FALSE),"")</f>
        <v/>
      </c>
      <c r="C70" s="230"/>
      <c r="D70" s="105" t="str">
        <f t="shared" ref="D70:D100" si="4">IF(E70&gt;0,"to","")</f>
        <v/>
      </c>
      <c r="E70" s="229"/>
      <c r="F70" s="267"/>
      <c r="G70" s="267"/>
      <c r="H70" s="80"/>
      <c r="I70" s="80"/>
      <c r="J70" s="80"/>
      <c r="K70" s="80"/>
      <c r="L70" s="80"/>
      <c r="M70" s="80"/>
      <c r="N70" s="80"/>
      <c r="O70" s="80"/>
      <c r="P70" s="80"/>
      <c r="Q70" s="80"/>
      <c r="R70" s="58"/>
    </row>
    <row r="71" spans="1:22" x14ac:dyDescent="0.2">
      <c r="A71" s="491"/>
      <c r="B71" s="242" t="str">
        <f t="shared" si="3"/>
        <v/>
      </c>
      <c r="C71" s="230"/>
      <c r="D71" s="105" t="str">
        <f t="shared" si="4"/>
        <v/>
      </c>
      <c r="E71" s="229"/>
      <c r="F71" s="280"/>
      <c r="G71" s="280"/>
      <c r="H71" s="80"/>
      <c r="I71" s="80"/>
      <c r="J71" s="80"/>
      <c r="K71" s="80"/>
      <c r="L71" s="80"/>
      <c r="M71" s="80"/>
      <c r="N71" s="80"/>
      <c r="O71" s="80"/>
      <c r="P71" s="80"/>
      <c r="Q71" s="80"/>
      <c r="R71" s="58"/>
    </row>
    <row r="72" spans="1:22" x14ac:dyDescent="0.2">
      <c r="A72" s="491"/>
      <c r="B72" s="242" t="str">
        <f t="shared" si="3"/>
        <v/>
      </c>
      <c r="C72" s="230"/>
      <c r="D72" s="105" t="str">
        <f t="shared" si="4"/>
        <v/>
      </c>
      <c r="E72" s="229"/>
      <c r="F72" s="280"/>
      <c r="G72" s="280"/>
      <c r="H72" s="80"/>
      <c r="I72" s="80"/>
      <c r="J72" s="80"/>
      <c r="K72" s="80"/>
      <c r="L72" s="80"/>
      <c r="M72" s="80"/>
      <c r="N72" s="80"/>
      <c r="O72" s="80"/>
      <c r="P72" s="80"/>
      <c r="Q72" s="80"/>
      <c r="R72" s="58"/>
    </row>
    <row r="73" spans="1:22" x14ac:dyDescent="0.2">
      <c r="A73" s="491"/>
      <c r="B73" s="242" t="str">
        <f t="shared" si="3"/>
        <v/>
      </c>
      <c r="C73" s="230"/>
      <c r="D73" s="105" t="str">
        <f t="shared" si="4"/>
        <v/>
      </c>
      <c r="E73" s="229"/>
      <c r="F73" s="280"/>
      <c r="G73" s="280"/>
      <c r="H73" s="80"/>
      <c r="I73" s="80"/>
      <c r="J73" s="80"/>
      <c r="K73" s="80"/>
      <c r="L73" s="80"/>
      <c r="M73" s="80"/>
      <c r="N73" s="80"/>
      <c r="O73" s="80"/>
      <c r="P73" s="80"/>
      <c r="Q73" s="80"/>
      <c r="R73" s="58"/>
    </row>
    <row r="74" spans="1:22" x14ac:dyDescent="0.2">
      <c r="A74" s="491"/>
      <c r="B74" s="242" t="str">
        <f t="shared" si="3"/>
        <v/>
      </c>
      <c r="C74" s="230"/>
      <c r="D74" s="105" t="str">
        <f t="shared" si="4"/>
        <v/>
      </c>
      <c r="E74" s="229"/>
      <c r="F74" s="280"/>
      <c r="G74" s="280"/>
      <c r="H74" s="80"/>
      <c r="I74" s="80"/>
      <c r="J74" s="80"/>
      <c r="K74" s="80"/>
      <c r="L74" s="80"/>
      <c r="M74" s="80"/>
      <c r="N74" s="80"/>
      <c r="O74" s="80"/>
      <c r="P74" s="80"/>
      <c r="Q74" s="80"/>
      <c r="R74" s="58"/>
    </row>
    <row r="75" spans="1:22" x14ac:dyDescent="0.2">
      <c r="A75" s="491"/>
      <c r="B75" s="242" t="str">
        <f t="shared" si="3"/>
        <v/>
      </c>
      <c r="C75" s="230"/>
      <c r="D75" s="105" t="str">
        <f t="shared" si="4"/>
        <v/>
      </c>
      <c r="E75" s="229"/>
      <c r="F75" s="280"/>
      <c r="G75" s="280"/>
      <c r="H75" s="80"/>
      <c r="I75" s="80"/>
      <c r="J75" s="80"/>
      <c r="K75" s="80"/>
      <c r="L75" s="80"/>
      <c r="M75" s="80"/>
      <c r="N75" s="80"/>
      <c r="O75" s="80"/>
      <c r="P75" s="80"/>
      <c r="Q75" s="80"/>
      <c r="R75" s="58"/>
    </row>
    <row r="76" spans="1:22" x14ac:dyDescent="0.2">
      <c r="A76" s="491"/>
      <c r="B76" s="242" t="str">
        <f t="shared" si="3"/>
        <v/>
      </c>
      <c r="C76" s="230"/>
      <c r="D76" s="105" t="str">
        <f t="shared" si="4"/>
        <v/>
      </c>
      <c r="E76" s="229"/>
      <c r="F76" s="280"/>
      <c r="G76" s="280"/>
      <c r="H76" s="80"/>
      <c r="I76" s="80"/>
      <c r="J76" s="80"/>
      <c r="K76" s="80"/>
      <c r="L76" s="80"/>
      <c r="M76" s="80"/>
      <c r="N76" s="80"/>
      <c r="O76" s="80"/>
      <c r="P76" s="80"/>
      <c r="Q76" s="80"/>
      <c r="R76" s="58"/>
    </row>
    <row r="77" spans="1:22" x14ac:dyDescent="0.2">
      <c r="A77" s="491"/>
      <c r="B77" s="242" t="str">
        <f t="shared" si="3"/>
        <v/>
      </c>
      <c r="C77" s="230"/>
      <c r="D77" s="105" t="str">
        <f t="shared" si="4"/>
        <v/>
      </c>
      <c r="E77" s="229"/>
      <c r="F77" s="280"/>
      <c r="G77" s="280"/>
      <c r="H77" s="80"/>
      <c r="I77" s="80"/>
      <c r="J77" s="80"/>
      <c r="K77" s="80"/>
      <c r="L77" s="80"/>
      <c r="M77" s="80"/>
      <c r="N77" s="80"/>
      <c r="O77" s="80"/>
      <c r="P77" s="80"/>
      <c r="Q77" s="80"/>
      <c r="R77" s="58"/>
    </row>
    <row r="78" spans="1:22" x14ac:dyDescent="0.2">
      <c r="A78" s="491"/>
      <c r="B78" s="242" t="str">
        <f t="shared" si="3"/>
        <v/>
      </c>
      <c r="C78" s="230"/>
      <c r="D78" s="105" t="str">
        <f t="shared" si="4"/>
        <v/>
      </c>
      <c r="E78" s="229"/>
      <c r="F78" s="280"/>
      <c r="G78" s="280"/>
      <c r="H78" s="80"/>
      <c r="I78" s="80"/>
      <c r="J78" s="80"/>
      <c r="K78" s="80"/>
      <c r="L78" s="80"/>
      <c r="M78" s="80"/>
      <c r="N78" s="80"/>
      <c r="O78" s="80"/>
      <c r="P78" s="80"/>
      <c r="Q78" s="80"/>
      <c r="R78" s="58"/>
    </row>
    <row r="79" spans="1:22" x14ac:dyDescent="0.2">
      <c r="A79" s="491"/>
      <c r="B79" s="242" t="str">
        <f t="shared" si="3"/>
        <v/>
      </c>
      <c r="C79" s="230"/>
      <c r="D79" s="105" t="str">
        <f t="shared" si="4"/>
        <v/>
      </c>
      <c r="E79" s="229"/>
      <c r="F79" s="280"/>
      <c r="G79" s="280"/>
      <c r="H79" s="80"/>
      <c r="I79" s="80"/>
      <c r="J79" s="80"/>
      <c r="K79" s="80"/>
      <c r="L79" s="80"/>
      <c r="M79" s="80"/>
      <c r="N79" s="80"/>
      <c r="O79" s="80"/>
      <c r="P79" s="80"/>
      <c r="Q79" s="80"/>
      <c r="R79" s="58"/>
    </row>
    <row r="80" spans="1:22" x14ac:dyDescent="0.2">
      <c r="A80" s="491"/>
      <c r="B80" s="242" t="str">
        <f t="shared" si="3"/>
        <v/>
      </c>
      <c r="C80" s="230"/>
      <c r="D80" s="105" t="str">
        <f t="shared" si="4"/>
        <v/>
      </c>
      <c r="E80" s="229"/>
      <c r="F80" s="280"/>
      <c r="G80" s="280"/>
      <c r="H80" s="80"/>
      <c r="I80" s="80"/>
      <c r="J80" s="80"/>
      <c r="K80" s="80"/>
      <c r="L80" s="80"/>
      <c r="M80" s="80"/>
      <c r="N80" s="80"/>
      <c r="O80" s="80"/>
      <c r="P80" s="80"/>
      <c r="Q80" s="80"/>
      <c r="R80" s="58"/>
    </row>
    <row r="81" spans="1:18" x14ac:dyDescent="0.2">
      <c r="A81" s="491"/>
      <c r="B81" s="242" t="str">
        <f t="shared" si="3"/>
        <v/>
      </c>
      <c r="C81" s="230"/>
      <c r="D81" s="105" t="str">
        <f t="shared" si="4"/>
        <v/>
      </c>
      <c r="E81" s="229"/>
      <c r="F81" s="280"/>
      <c r="G81" s="280"/>
      <c r="H81" s="80"/>
      <c r="I81" s="80"/>
      <c r="J81" s="80"/>
      <c r="K81" s="80"/>
      <c r="L81" s="80"/>
      <c r="M81" s="80"/>
      <c r="N81" s="80"/>
      <c r="O81" s="80"/>
      <c r="P81" s="80"/>
      <c r="Q81" s="80"/>
      <c r="R81" s="58"/>
    </row>
    <row r="82" spans="1:18" x14ac:dyDescent="0.2">
      <c r="A82" s="491"/>
      <c r="B82" s="242" t="str">
        <f t="shared" si="3"/>
        <v/>
      </c>
      <c r="C82" s="230"/>
      <c r="D82" s="105" t="str">
        <f t="shared" si="4"/>
        <v/>
      </c>
      <c r="E82" s="229"/>
      <c r="F82" s="280"/>
      <c r="G82" s="280"/>
      <c r="H82" s="80"/>
      <c r="I82" s="80"/>
      <c r="J82" s="80"/>
      <c r="K82" s="80"/>
      <c r="L82" s="80"/>
      <c r="M82" s="80"/>
      <c r="N82" s="80"/>
      <c r="O82" s="80"/>
      <c r="P82" s="80"/>
      <c r="Q82" s="80"/>
      <c r="R82" s="58"/>
    </row>
    <row r="83" spans="1:18" x14ac:dyDescent="0.2">
      <c r="A83" s="491"/>
      <c r="B83" s="242" t="str">
        <f t="shared" si="3"/>
        <v/>
      </c>
      <c r="C83" s="230"/>
      <c r="D83" s="105" t="str">
        <f t="shared" si="4"/>
        <v/>
      </c>
      <c r="E83" s="229"/>
      <c r="F83" s="280"/>
      <c r="G83" s="280"/>
      <c r="H83" s="80"/>
      <c r="I83" s="80"/>
      <c r="J83" s="80"/>
      <c r="K83" s="80"/>
      <c r="L83" s="80"/>
      <c r="M83" s="80"/>
      <c r="N83" s="80"/>
      <c r="O83" s="80"/>
      <c r="P83" s="80"/>
      <c r="Q83" s="80"/>
      <c r="R83" s="58"/>
    </row>
    <row r="84" spans="1:18" x14ac:dyDescent="0.2">
      <c r="A84" s="491"/>
      <c r="B84" s="242" t="str">
        <f t="shared" si="3"/>
        <v/>
      </c>
      <c r="C84" s="230"/>
      <c r="D84" s="105" t="str">
        <f t="shared" si="4"/>
        <v/>
      </c>
      <c r="E84" s="229"/>
      <c r="F84" s="280"/>
      <c r="G84" s="280"/>
      <c r="H84" s="80"/>
      <c r="I84" s="80"/>
      <c r="J84" s="80"/>
      <c r="K84" s="80"/>
      <c r="L84" s="80"/>
      <c r="M84" s="80"/>
      <c r="N84" s="80"/>
      <c r="O84" s="80"/>
      <c r="P84" s="80"/>
      <c r="Q84" s="80"/>
      <c r="R84" s="58"/>
    </row>
    <row r="85" spans="1:18" x14ac:dyDescent="0.2">
      <c r="A85" s="491"/>
      <c r="B85" s="242" t="str">
        <f t="shared" si="3"/>
        <v/>
      </c>
      <c r="C85" s="230"/>
      <c r="D85" s="105" t="str">
        <f t="shared" si="4"/>
        <v/>
      </c>
      <c r="E85" s="229"/>
      <c r="F85" s="280"/>
      <c r="G85" s="280"/>
      <c r="H85" s="80"/>
      <c r="I85" s="80"/>
      <c r="J85" s="80"/>
      <c r="K85" s="80"/>
      <c r="L85" s="80"/>
      <c r="M85" s="80"/>
      <c r="N85" s="80"/>
      <c r="O85" s="80"/>
      <c r="P85" s="80"/>
      <c r="Q85" s="80"/>
      <c r="R85" s="58"/>
    </row>
    <row r="86" spans="1:18" x14ac:dyDescent="0.2">
      <c r="A86" s="491"/>
      <c r="B86" s="242" t="str">
        <f t="shared" si="3"/>
        <v/>
      </c>
      <c r="C86" s="230"/>
      <c r="D86" s="105" t="str">
        <f t="shared" si="4"/>
        <v/>
      </c>
      <c r="E86" s="229"/>
      <c r="F86" s="280"/>
      <c r="G86" s="280"/>
      <c r="H86" s="80"/>
      <c r="I86" s="80"/>
      <c r="J86" s="80"/>
      <c r="K86" s="80"/>
      <c r="L86" s="80"/>
      <c r="M86" s="80"/>
      <c r="N86" s="80"/>
      <c r="O86" s="80"/>
      <c r="P86" s="80"/>
      <c r="Q86" s="80"/>
      <c r="R86" s="58"/>
    </row>
    <row r="87" spans="1:18" x14ac:dyDescent="0.2">
      <c r="A87" s="491"/>
      <c r="B87" s="242" t="str">
        <f t="shared" si="3"/>
        <v/>
      </c>
      <c r="C87" s="230"/>
      <c r="D87" s="105" t="str">
        <f t="shared" si="4"/>
        <v/>
      </c>
      <c r="E87" s="229"/>
      <c r="F87" s="280"/>
      <c r="G87" s="280"/>
      <c r="H87" s="80"/>
      <c r="I87" s="80"/>
      <c r="J87" s="80"/>
      <c r="K87" s="80"/>
      <c r="L87" s="80"/>
      <c r="M87" s="80"/>
      <c r="N87" s="80"/>
      <c r="O87" s="80"/>
      <c r="P87" s="80"/>
      <c r="Q87" s="80"/>
      <c r="R87" s="58"/>
    </row>
    <row r="88" spans="1:18" x14ac:dyDescent="0.2">
      <c r="A88" s="491"/>
      <c r="B88" s="242" t="str">
        <f t="shared" si="3"/>
        <v/>
      </c>
      <c r="C88" s="230"/>
      <c r="D88" s="105" t="str">
        <f t="shared" si="4"/>
        <v/>
      </c>
      <c r="E88" s="229"/>
      <c r="F88" s="280"/>
      <c r="G88" s="280"/>
      <c r="H88" s="80"/>
      <c r="I88" s="80"/>
      <c r="J88" s="80"/>
      <c r="K88" s="80"/>
      <c r="L88" s="80"/>
      <c r="M88" s="80"/>
      <c r="N88" s="80"/>
      <c r="O88" s="80"/>
      <c r="P88" s="80"/>
      <c r="Q88" s="80"/>
      <c r="R88" s="58"/>
    </row>
    <row r="89" spans="1:18" x14ac:dyDescent="0.2">
      <c r="A89" s="491"/>
      <c r="B89" s="242" t="str">
        <f t="shared" si="3"/>
        <v/>
      </c>
      <c r="C89" s="230"/>
      <c r="D89" s="105" t="str">
        <f t="shared" si="4"/>
        <v/>
      </c>
      <c r="E89" s="229"/>
      <c r="F89" s="280"/>
      <c r="G89" s="280"/>
      <c r="H89" s="80"/>
      <c r="I89" s="80"/>
      <c r="J89" s="80"/>
      <c r="K89" s="80"/>
      <c r="L89" s="80"/>
      <c r="M89" s="80"/>
      <c r="N89" s="80"/>
      <c r="O89" s="80"/>
      <c r="P89" s="80"/>
      <c r="Q89" s="80"/>
      <c r="R89" s="58"/>
    </row>
    <row r="90" spans="1:18" x14ac:dyDescent="0.2">
      <c r="A90" s="491"/>
      <c r="B90" s="242" t="str">
        <f t="shared" si="3"/>
        <v/>
      </c>
      <c r="C90" s="230"/>
      <c r="D90" s="105" t="str">
        <f t="shared" si="4"/>
        <v/>
      </c>
      <c r="E90" s="229"/>
      <c r="F90" s="280"/>
      <c r="G90" s="280"/>
      <c r="H90" s="80"/>
      <c r="I90" s="80"/>
      <c r="J90" s="80"/>
      <c r="K90" s="80"/>
      <c r="L90" s="80"/>
      <c r="M90" s="80"/>
      <c r="N90" s="80"/>
      <c r="O90" s="80"/>
      <c r="P90" s="80"/>
      <c r="Q90" s="80"/>
      <c r="R90" s="58"/>
    </row>
    <row r="91" spans="1:18" x14ac:dyDescent="0.2">
      <c r="A91" s="491"/>
      <c r="B91" s="242" t="str">
        <f t="shared" si="3"/>
        <v/>
      </c>
      <c r="C91" s="230"/>
      <c r="D91" s="105" t="str">
        <f t="shared" si="4"/>
        <v/>
      </c>
      <c r="E91" s="229"/>
      <c r="F91" s="280"/>
      <c r="G91" s="280"/>
      <c r="H91" s="80"/>
      <c r="I91" s="80"/>
      <c r="J91" s="80"/>
      <c r="K91" s="80"/>
      <c r="L91" s="80"/>
      <c r="M91" s="80"/>
      <c r="N91" s="80"/>
      <c r="O91" s="80"/>
      <c r="P91" s="80"/>
      <c r="Q91" s="80"/>
      <c r="R91" s="58"/>
    </row>
    <row r="92" spans="1:18" x14ac:dyDescent="0.2">
      <c r="A92" s="491"/>
      <c r="B92" s="242" t="str">
        <f t="shared" si="3"/>
        <v/>
      </c>
      <c r="C92" s="230"/>
      <c r="D92" s="105" t="str">
        <f t="shared" si="4"/>
        <v/>
      </c>
      <c r="E92" s="229"/>
      <c r="F92" s="280"/>
      <c r="G92" s="280"/>
      <c r="H92" s="80"/>
      <c r="I92" s="80"/>
      <c r="J92" s="80"/>
      <c r="K92" s="80"/>
      <c r="L92" s="80"/>
      <c r="M92" s="80"/>
      <c r="N92" s="80"/>
      <c r="O92" s="80"/>
      <c r="P92" s="80"/>
      <c r="Q92" s="80"/>
      <c r="R92" s="58"/>
    </row>
    <row r="93" spans="1:18" x14ac:dyDescent="0.2">
      <c r="A93" s="491"/>
      <c r="B93" s="242" t="str">
        <f t="shared" si="3"/>
        <v/>
      </c>
      <c r="C93" s="230"/>
      <c r="D93" s="105" t="str">
        <f t="shared" si="4"/>
        <v/>
      </c>
      <c r="E93" s="229"/>
      <c r="F93" s="280"/>
      <c r="G93" s="280"/>
      <c r="H93" s="80"/>
      <c r="I93" s="80"/>
      <c r="J93" s="80"/>
      <c r="K93" s="80"/>
      <c r="L93" s="80"/>
      <c r="M93" s="80"/>
      <c r="N93" s="80"/>
      <c r="O93" s="80"/>
      <c r="P93" s="80"/>
      <c r="Q93" s="80"/>
      <c r="R93" s="58"/>
    </row>
    <row r="94" spans="1:18" x14ac:dyDescent="0.2">
      <c r="A94" s="491"/>
      <c r="B94" s="242" t="str">
        <f t="shared" si="3"/>
        <v/>
      </c>
      <c r="C94" s="230"/>
      <c r="D94" s="105" t="str">
        <f t="shared" si="4"/>
        <v/>
      </c>
      <c r="E94" s="229"/>
      <c r="F94" s="280"/>
      <c r="G94" s="280"/>
      <c r="H94" s="80"/>
      <c r="I94" s="80"/>
      <c r="J94" s="80"/>
      <c r="K94" s="80"/>
      <c r="L94" s="80"/>
      <c r="M94" s="80"/>
      <c r="N94" s="80"/>
      <c r="O94" s="80"/>
      <c r="P94" s="80"/>
      <c r="Q94" s="80"/>
      <c r="R94" s="58"/>
    </row>
    <row r="95" spans="1:18" x14ac:dyDescent="0.2">
      <c r="A95" s="491"/>
      <c r="B95" s="242" t="str">
        <f t="shared" si="3"/>
        <v/>
      </c>
      <c r="C95" s="230"/>
      <c r="D95" s="105" t="str">
        <f t="shared" si="4"/>
        <v/>
      </c>
      <c r="E95" s="229"/>
      <c r="F95" s="280"/>
      <c r="G95" s="280"/>
      <c r="H95" s="80"/>
      <c r="I95" s="80"/>
      <c r="J95" s="80"/>
      <c r="K95" s="80"/>
      <c r="L95" s="80"/>
      <c r="M95" s="80"/>
      <c r="N95" s="80"/>
      <c r="O95" s="80"/>
      <c r="P95" s="80"/>
      <c r="Q95" s="80"/>
      <c r="R95" s="58"/>
    </row>
    <row r="96" spans="1:18" x14ac:dyDescent="0.2">
      <c r="A96" s="491"/>
      <c r="B96" s="242" t="str">
        <f t="shared" si="3"/>
        <v/>
      </c>
      <c r="C96" s="230"/>
      <c r="D96" s="105" t="str">
        <f t="shared" si="4"/>
        <v/>
      </c>
      <c r="E96" s="229"/>
      <c r="F96" s="280"/>
      <c r="G96" s="280"/>
      <c r="H96" s="80"/>
      <c r="I96" s="80"/>
      <c r="J96" s="80"/>
      <c r="K96" s="80"/>
      <c r="L96" s="80"/>
      <c r="M96" s="80"/>
      <c r="N96" s="80"/>
      <c r="O96" s="80"/>
      <c r="P96" s="80"/>
      <c r="Q96" s="80"/>
      <c r="R96" s="58"/>
    </row>
    <row r="97" spans="1:18" x14ac:dyDescent="0.2">
      <c r="A97" s="491"/>
      <c r="B97" s="242" t="str">
        <f t="shared" si="3"/>
        <v/>
      </c>
      <c r="C97" s="230"/>
      <c r="D97" s="105" t="str">
        <f t="shared" si="4"/>
        <v/>
      </c>
      <c r="E97" s="229"/>
      <c r="F97" s="280"/>
      <c r="G97" s="280"/>
      <c r="H97" s="80"/>
      <c r="I97" s="80"/>
      <c r="J97" s="80"/>
      <c r="K97" s="80"/>
      <c r="L97" s="80"/>
      <c r="M97" s="80"/>
      <c r="N97" s="80"/>
      <c r="O97" s="80"/>
      <c r="P97" s="80"/>
      <c r="Q97" s="80"/>
      <c r="R97" s="58"/>
    </row>
    <row r="98" spans="1:18" x14ac:dyDescent="0.2">
      <c r="A98" s="491"/>
      <c r="B98" s="242" t="str">
        <f t="shared" si="3"/>
        <v/>
      </c>
      <c r="C98" s="230"/>
      <c r="D98" s="105" t="str">
        <f t="shared" si="4"/>
        <v/>
      </c>
      <c r="E98" s="229"/>
      <c r="F98" s="280"/>
      <c r="G98" s="280"/>
      <c r="H98" s="80"/>
      <c r="I98" s="80"/>
      <c r="J98" s="80"/>
      <c r="K98" s="80"/>
      <c r="L98" s="80"/>
      <c r="M98" s="80"/>
      <c r="N98" s="80"/>
      <c r="O98" s="80"/>
      <c r="P98" s="80"/>
      <c r="Q98" s="80"/>
      <c r="R98" s="58"/>
    </row>
    <row r="99" spans="1:18" x14ac:dyDescent="0.2">
      <c r="A99" s="491"/>
      <c r="B99" s="242" t="str">
        <f t="shared" si="3"/>
        <v/>
      </c>
      <c r="C99" s="230"/>
      <c r="D99" s="105" t="str">
        <f t="shared" si="4"/>
        <v/>
      </c>
      <c r="E99" s="229"/>
      <c r="F99" s="280"/>
      <c r="G99" s="280"/>
      <c r="H99" s="80"/>
      <c r="I99" s="80"/>
      <c r="J99" s="80"/>
      <c r="K99" s="80"/>
      <c r="L99" s="80"/>
      <c r="M99" s="80"/>
      <c r="N99" s="80"/>
      <c r="O99" s="80"/>
      <c r="P99" s="80"/>
      <c r="Q99" s="80"/>
      <c r="R99" s="58"/>
    </row>
    <row r="100" spans="1:18" x14ac:dyDescent="0.2">
      <c r="A100" s="491"/>
      <c r="B100" s="242" t="str">
        <f t="shared" si="3"/>
        <v/>
      </c>
      <c r="C100" s="230"/>
      <c r="D100" s="105" t="str">
        <f t="shared" si="4"/>
        <v/>
      </c>
      <c r="E100" s="229"/>
      <c r="F100" s="280"/>
      <c r="G100" s="280"/>
      <c r="H100" s="80"/>
      <c r="I100" s="80"/>
      <c r="J100" s="80"/>
      <c r="K100" s="80"/>
      <c r="L100" s="80"/>
      <c r="M100" s="80"/>
      <c r="N100" s="80"/>
      <c r="O100" s="80"/>
      <c r="P100" s="80"/>
      <c r="Q100" s="80"/>
      <c r="R100" s="58"/>
    </row>
    <row r="101" spans="1:18" x14ac:dyDescent="0.2">
      <c r="A101" s="491"/>
      <c r="B101" s="242" t="str">
        <f t="shared" si="3"/>
        <v/>
      </c>
      <c r="C101" s="230"/>
      <c r="D101" s="105" t="str">
        <f>IF(E101&gt;0,"to","")</f>
        <v/>
      </c>
      <c r="E101" s="229"/>
      <c r="F101" s="280"/>
      <c r="G101" s="280"/>
      <c r="H101" s="80"/>
      <c r="I101" s="80"/>
      <c r="J101" s="80"/>
      <c r="K101" s="80"/>
      <c r="L101" s="80"/>
      <c r="M101" s="80"/>
      <c r="N101" s="80"/>
      <c r="O101" s="80"/>
      <c r="P101" s="80"/>
      <c r="Q101" s="80"/>
      <c r="R101" s="58"/>
    </row>
    <row r="102" spans="1:18" x14ac:dyDescent="0.2">
      <c r="A102" s="491"/>
      <c r="B102" s="242" t="str">
        <f t="shared" si="3"/>
        <v/>
      </c>
      <c r="C102" s="230"/>
      <c r="D102" s="105" t="str">
        <f>IF(E102&gt;0,"to","")</f>
        <v/>
      </c>
      <c r="E102" s="229"/>
      <c r="F102" s="280"/>
      <c r="G102" s="280"/>
      <c r="H102" s="80"/>
      <c r="I102" s="80"/>
      <c r="J102" s="80"/>
      <c r="K102" s="80"/>
      <c r="L102" s="80"/>
      <c r="M102" s="80"/>
      <c r="N102" s="80"/>
      <c r="O102" s="80"/>
      <c r="P102" s="80"/>
      <c r="Q102" s="80"/>
      <c r="R102" s="58"/>
    </row>
    <row r="103" spans="1:18" x14ac:dyDescent="0.2">
      <c r="A103" s="491"/>
      <c r="B103" s="242" t="str">
        <f t="shared" si="3"/>
        <v/>
      </c>
      <c r="C103" s="230"/>
      <c r="D103" s="105" t="str">
        <f>IF(E103&gt;0,"to","")</f>
        <v/>
      </c>
      <c r="E103" s="229"/>
      <c r="F103" s="280"/>
      <c r="G103" s="280"/>
      <c r="H103" s="80"/>
      <c r="I103" s="80"/>
      <c r="J103" s="80"/>
      <c r="K103" s="80"/>
      <c r="L103" s="80"/>
      <c r="M103" s="80"/>
      <c r="N103" s="80"/>
      <c r="O103" s="80"/>
      <c r="P103" s="80"/>
      <c r="Q103" s="80"/>
      <c r="R103" s="58"/>
    </row>
    <row r="104" spans="1:18" x14ac:dyDescent="0.2">
      <c r="A104" s="491"/>
      <c r="B104" s="242" t="str">
        <f t="shared" si="3"/>
        <v/>
      </c>
      <c r="C104" s="230"/>
      <c r="D104" s="105" t="str">
        <f>IF(E104&gt;0,"to","")</f>
        <v/>
      </c>
      <c r="E104" s="229"/>
      <c r="F104" s="280"/>
      <c r="G104" s="280"/>
      <c r="H104" s="80"/>
      <c r="I104" s="80"/>
      <c r="J104" s="80"/>
      <c r="K104" s="80"/>
      <c r="L104" s="80"/>
      <c r="M104" s="80"/>
      <c r="N104" s="80"/>
      <c r="O104" s="80"/>
      <c r="P104" s="80"/>
      <c r="Q104" s="80"/>
      <c r="R104" s="58"/>
    </row>
    <row r="105" spans="1:18" x14ac:dyDescent="0.2">
      <c r="A105" s="491"/>
      <c r="B105" s="242" t="str">
        <f t="shared" si="3"/>
        <v/>
      </c>
      <c r="C105" s="230"/>
      <c r="D105" s="105" t="str">
        <f>IF(E105&gt;0,"to","")</f>
        <v/>
      </c>
      <c r="E105" s="229"/>
      <c r="F105" s="280"/>
      <c r="G105" s="280"/>
      <c r="H105" s="80"/>
      <c r="I105" s="80"/>
      <c r="J105" s="80"/>
      <c r="K105" s="80"/>
      <c r="L105" s="80"/>
      <c r="M105" s="80"/>
      <c r="N105" s="80"/>
      <c r="O105" s="80"/>
      <c r="P105" s="80"/>
      <c r="Q105" s="80"/>
      <c r="R105" s="58"/>
    </row>
    <row r="106" spans="1:18" x14ac:dyDescent="0.2">
      <c r="A106" s="491"/>
      <c r="B106" s="242" t="str">
        <f t="shared" si="3"/>
        <v/>
      </c>
      <c r="C106" s="230"/>
      <c r="D106" s="105" t="str">
        <f t="shared" ref="D106:D107" si="5">IF(E106&gt;0,"to","")</f>
        <v/>
      </c>
      <c r="E106" s="229"/>
      <c r="F106" s="280"/>
      <c r="G106" s="280"/>
      <c r="H106" s="80"/>
      <c r="I106" s="80"/>
      <c r="J106" s="80"/>
      <c r="K106" s="80"/>
      <c r="L106" s="80"/>
      <c r="M106" s="80"/>
      <c r="N106" s="80"/>
      <c r="O106" s="80"/>
      <c r="P106" s="80"/>
      <c r="Q106" s="80"/>
      <c r="R106" s="58"/>
    </row>
    <row r="107" spans="1:18" ht="13.5" thickBot="1" x14ac:dyDescent="0.25">
      <c r="A107" s="492"/>
      <c r="B107" s="493" t="str">
        <f t="shared" si="3"/>
        <v/>
      </c>
      <c r="C107" s="494"/>
      <c r="D107" s="495" t="str">
        <f t="shared" si="5"/>
        <v/>
      </c>
      <c r="E107" s="494"/>
      <c r="F107" s="496"/>
      <c r="G107" s="496"/>
      <c r="H107" s="497"/>
      <c r="I107" s="497"/>
      <c r="J107" s="497"/>
      <c r="K107" s="497"/>
      <c r="L107" s="497"/>
      <c r="M107" s="497"/>
      <c r="N107" s="497"/>
      <c r="O107" s="497"/>
      <c r="P107" s="497"/>
      <c r="Q107" s="497"/>
      <c r="R107" s="59"/>
    </row>
    <row r="108" spans="1:18" ht="12.6" customHeight="1" thickTop="1" x14ac:dyDescent="0.2">
      <c r="A108" s="827" t="s">
        <v>118</v>
      </c>
      <c r="B108" s="828"/>
      <c r="C108" s="828"/>
      <c r="D108" s="828"/>
      <c r="E108" s="828"/>
      <c r="F108" s="844"/>
      <c r="G108" s="845"/>
      <c r="H108" s="107" t="str">
        <f t="shared" ref="H108:Q108" si="6">IF(SUM(H70:H107)&gt;0,SUM(H70:H107),"")</f>
        <v/>
      </c>
      <c r="I108" s="107" t="str">
        <f t="shared" si="6"/>
        <v/>
      </c>
      <c r="J108" s="107" t="str">
        <f t="shared" si="6"/>
        <v/>
      </c>
      <c r="K108" s="107" t="str">
        <f t="shared" si="6"/>
        <v/>
      </c>
      <c r="L108" s="107" t="str">
        <f t="shared" si="6"/>
        <v/>
      </c>
      <c r="M108" s="107" t="str">
        <f t="shared" si="6"/>
        <v/>
      </c>
      <c r="N108" s="107" t="str">
        <f t="shared" si="6"/>
        <v/>
      </c>
      <c r="O108" s="107" t="str">
        <f t="shared" si="6"/>
        <v/>
      </c>
      <c r="P108" s="107" t="str">
        <f t="shared" si="6"/>
        <v/>
      </c>
      <c r="Q108" s="108" t="str">
        <f t="shared" si="6"/>
        <v/>
      </c>
      <c r="R108" s="138"/>
    </row>
    <row r="109" spans="1:18" ht="12.6" customHeight="1" x14ac:dyDescent="0.2">
      <c r="A109" s="1048" t="s">
        <v>125</v>
      </c>
      <c r="B109" s="1049"/>
      <c r="C109" s="1049"/>
      <c r="D109" s="1049"/>
      <c r="E109" s="1049"/>
      <c r="F109" s="1050"/>
      <c r="G109" s="1051"/>
      <c r="H109" s="115" t="str">
        <f>H47</f>
        <v/>
      </c>
      <c r="I109" s="115" t="str">
        <f t="shared" ref="I109:Q109" si="7">I47</f>
        <v/>
      </c>
      <c r="J109" s="115" t="str">
        <f t="shared" si="7"/>
        <v/>
      </c>
      <c r="K109" s="115" t="str">
        <f t="shared" si="7"/>
        <v/>
      </c>
      <c r="L109" s="115" t="str">
        <f t="shared" si="7"/>
        <v/>
      </c>
      <c r="M109" s="115" t="str">
        <f t="shared" si="7"/>
        <v/>
      </c>
      <c r="N109" s="115" t="str">
        <f t="shared" si="7"/>
        <v/>
      </c>
      <c r="O109" s="115" t="str">
        <f t="shared" si="7"/>
        <v/>
      </c>
      <c r="P109" s="115" t="str">
        <f t="shared" si="7"/>
        <v/>
      </c>
      <c r="Q109" s="115" t="str">
        <f t="shared" si="7"/>
        <v/>
      </c>
      <c r="R109" s="138"/>
    </row>
    <row r="110" spans="1:18" ht="12.6" customHeight="1" x14ac:dyDescent="0.2">
      <c r="A110" s="831" t="s">
        <v>126</v>
      </c>
      <c r="B110" s="831"/>
      <c r="C110" s="831"/>
      <c r="D110" s="831"/>
      <c r="E110" s="831"/>
      <c r="F110" s="837"/>
      <c r="G110" s="838"/>
      <c r="H110" s="115" t="str">
        <f>IF(SUM(H108:H109)=0,"",SUM(H108:H109))</f>
        <v/>
      </c>
      <c r="I110" s="115" t="str">
        <f t="shared" ref="I110:Q110" si="8">IF(SUM(I108:I109)=0,"",SUM(I108:I109))</f>
        <v/>
      </c>
      <c r="J110" s="115" t="str">
        <f>IF(SUM(J108:J109)=0,"",SUM(J108:J109))</f>
        <v/>
      </c>
      <c r="K110" s="115" t="str">
        <f t="shared" si="8"/>
        <v/>
      </c>
      <c r="L110" s="115" t="str">
        <f t="shared" si="8"/>
        <v/>
      </c>
      <c r="M110" s="115" t="str">
        <f t="shared" si="8"/>
        <v/>
      </c>
      <c r="N110" s="115" t="str">
        <f t="shared" ref="N110:P110" si="9">IF(SUM(N108:N109)=0,"",SUM(N108:N109))</f>
        <v/>
      </c>
      <c r="O110" s="115" t="str">
        <f t="shared" si="9"/>
        <v/>
      </c>
      <c r="P110" s="115" t="str">
        <f t="shared" si="9"/>
        <v/>
      </c>
      <c r="Q110" s="115" t="str">
        <f t="shared" si="8"/>
        <v/>
      </c>
      <c r="R110" s="138"/>
    </row>
    <row r="111" spans="1:18" ht="12.6" customHeight="1" thickBot="1" x14ac:dyDescent="0.25">
      <c r="A111" s="795" t="s">
        <v>117</v>
      </c>
      <c r="B111" s="796"/>
      <c r="C111" s="796"/>
      <c r="D111" s="796"/>
      <c r="E111" s="796"/>
      <c r="F111" s="708"/>
      <c r="G111" s="709"/>
      <c r="H111" s="142"/>
      <c r="I111" s="142"/>
      <c r="J111" s="142"/>
      <c r="K111" s="142"/>
      <c r="L111" s="142"/>
      <c r="M111" s="142"/>
      <c r="N111" s="142"/>
      <c r="O111" s="142"/>
      <c r="P111" s="142"/>
      <c r="Q111" s="142"/>
      <c r="R111" s="36"/>
    </row>
    <row r="112" spans="1:18" s="33" customFormat="1" x14ac:dyDescent="0.2">
      <c r="A112" s="191"/>
      <c r="B112" s="191"/>
      <c r="C112" s="186"/>
      <c r="D112" s="186"/>
      <c r="E112" s="186"/>
      <c r="F112" s="187"/>
      <c r="G112" s="189"/>
      <c r="H112" s="190"/>
      <c r="I112" s="190"/>
      <c r="J112" s="190"/>
      <c r="K112" s="190"/>
      <c r="L112" s="190"/>
      <c r="M112" s="190"/>
      <c r="N112" s="190"/>
      <c r="O112" s="190"/>
      <c r="P112" s="190"/>
      <c r="Q112" s="190"/>
      <c r="R112" s="186"/>
    </row>
    <row r="113" spans="1:22" x14ac:dyDescent="0.2">
      <c r="A113" s="183"/>
      <c r="B113" s="183"/>
      <c r="C113" s="31"/>
      <c r="D113" s="31"/>
      <c r="E113" s="31"/>
      <c r="F113" s="179"/>
      <c r="G113" s="184"/>
      <c r="H113" s="32"/>
      <c r="I113" s="32"/>
      <c r="J113" s="32"/>
      <c r="K113" s="32"/>
      <c r="L113" s="32"/>
      <c r="M113" s="32"/>
      <c r="N113" s="32"/>
      <c r="O113" s="32"/>
      <c r="P113" s="32"/>
      <c r="Q113" s="32"/>
      <c r="R113" s="31"/>
    </row>
    <row r="114" spans="1:22" hidden="1" x14ac:dyDescent="0.2">
      <c r="C114" s="41" t="s">
        <v>0</v>
      </c>
    </row>
    <row r="115" spans="1:22" hidden="1" x14ac:dyDescent="0.2">
      <c r="C115" s="41" t="s">
        <v>44</v>
      </c>
    </row>
    <row r="117" spans="1:22" x14ac:dyDescent="0.2">
      <c r="H117" s="81" t="s">
        <v>46</v>
      </c>
      <c r="I117" s="7"/>
      <c r="R117" s="96"/>
    </row>
    <row r="118" spans="1:22" x14ac:dyDescent="0.2">
      <c r="H118" s="82"/>
      <c r="I118" s="8" t="s">
        <v>47</v>
      </c>
      <c r="R118" s="96"/>
    </row>
    <row r="119" spans="1:22" x14ac:dyDescent="0.2">
      <c r="H119" s="83"/>
      <c r="I119" s="8" t="s">
        <v>48</v>
      </c>
      <c r="R119" s="96"/>
    </row>
    <row r="120" spans="1:22" x14ac:dyDescent="0.2">
      <c r="H120" s="85"/>
      <c r="I120" s="8" t="s">
        <v>49</v>
      </c>
    </row>
    <row r="123" spans="1:22" ht="22.5" x14ac:dyDescent="0.3">
      <c r="A123" s="598"/>
      <c r="B123" s="598"/>
      <c r="C123" s="599"/>
      <c r="D123" s="599"/>
      <c r="E123" s="599"/>
      <c r="F123" s="599"/>
      <c r="G123" s="599"/>
      <c r="H123" s="599"/>
      <c r="I123" s="599"/>
      <c r="J123" s="599"/>
      <c r="K123" s="599"/>
      <c r="L123" s="599"/>
      <c r="M123" s="599"/>
      <c r="N123" s="599"/>
      <c r="O123" s="599"/>
      <c r="P123" s="599"/>
      <c r="Q123" s="599"/>
      <c r="R123" s="599"/>
    </row>
    <row r="124" spans="1:22" ht="15" x14ac:dyDescent="0.2">
      <c r="A124" s="1047"/>
      <c r="B124" s="1047"/>
      <c r="C124" s="1047"/>
      <c r="D124" s="1047"/>
      <c r="E124" s="1047"/>
      <c r="F124" s="1047"/>
      <c r="G124" s="1047"/>
      <c r="H124" s="1047"/>
      <c r="I124" s="1047"/>
      <c r="J124" s="1047"/>
      <c r="K124" s="1047"/>
      <c r="L124" s="1047"/>
      <c r="M124" s="1047"/>
      <c r="N124" s="1047"/>
      <c r="O124" s="1047"/>
      <c r="P124" s="1047"/>
      <c r="Q124" s="1047"/>
      <c r="R124" s="1047"/>
      <c r="S124" s="320"/>
      <c r="T124" s="320"/>
      <c r="U124" s="320"/>
      <c r="V124" s="320"/>
    </row>
    <row r="125" spans="1:22" ht="22.5" x14ac:dyDescent="0.3">
      <c r="A125" s="598" t="s">
        <v>7</v>
      </c>
      <c r="B125" s="598"/>
      <c r="C125" s="599"/>
      <c r="D125" s="599"/>
      <c r="E125" s="599"/>
      <c r="F125" s="599"/>
      <c r="G125" s="599"/>
      <c r="H125" s="599"/>
      <c r="I125" s="599"/>
      <c r="J125" s="599"/>
      <c r="K125" s="599"/>
      <c r="L125" s="599"/>
      <c r="M125" s="599"/>
      <c r="N125" s="599"/>
      <c r="O125" s="599"/>
      <c r="P125" s="599"/>
      <c r="Q125" s="599"/>
      <c r="R125" s="599"/>
      <c r="S125" s="488"/>
      <c r="T125" s="488"/>
      <c r="U125" s="488"/>
      <c r="V125" s="488"/>
    </row>
    <row r="126" spans="1:22" ht="15.75" thickBot="1" x14ac:dyDescent="0.25">
      <c r="A126" s="600" t="s">
        <v>142</v>
      </c>
      <c r="B126" s="600"/>
      <c r="C126" s="600"/>
      <c r="D126" s="600"/>
      <c r="E126" s="600"/>
      <c r="F126" s="600"/>
      <c r="G126" s="600"/>
      <c r="H126" s="600"/>
      <c r="I126" s="600"/>
      <c r="J126" s="600"/>
      <c r="K126" s="600"/>
      <c r="L126" s="600"/>
      <c r="M126" s="600"/>
      <c r="N126" s="600"/>
      <c r="O126" s="600"/>
      <c r="P126" s="600"/>
      <c r="Q126" s="600"/>
      <c r="R126" s="600"/>
      <c r="S126" s="320"/>
      <c r="T126" s="320"/>
      <c r="U126" s="320"/>
      <c r="V126" s="320"/>
    </row>
    <row r="127" spans="1:22" ht="12.95" customHeight="1" x14ac:dyDescent="0.2">
      <c r="A127" s="865" t="s">
        <v>92</v>
      </c>
      <c r="B127" s="604" t="s">
        <v>99</v>
      </c>
      <c r="C127" s="607" t="s">
        <v>93</v>
      </c>
      <c r="D127" s="1042"/>
      <c r="E127" s="1042"/>
      <c r="F127" s="616" t="s">
        <v>132</v>
      </c>
      <c r="G127" s="616" t="s">
        <v>135</v>
      </c>
      <c r="H127" s="234" t="s">
        <v>85</v>
      </c>
      <c r="I127" s="172" t="s">
        <v>85</v>
      </c>
      <c r="J127" s="172" t="s">
        <v>85</v>
      </c>
      <c r="K127" s="172" t="s">
        <v>85</v>
      </c>
      <c r="L127" s="172" t="s">
        <v>85</v>
      </c>
      <c r="M127" s="172" t="s">
        <v>85</v>
      </c>
      <c r="N127" s="172" t="s">
        <v>85</v>
      </c>
      <c r="O127" s="172" t="s">
        <v>85</v>
      </c>
      <c r="P127" s="172" t="s">
        <v>85</v>
      </c>
      <c r="Q127" s="172" t="s">
        <v>85</v>
      </c>
      <c r="R127" s="683" t="s">
        <v>5</v>
      </c>
      <c r="S127" s="33"/>
      <c r="T127" s="33"/>
      <c r="U127" s="133" t="s">
        <v>94</v>
      </c>
      <c r="V127" s="33"/>
    </row>
    <row r="128" spans="1:22" x14ac:dyDescent="0.2">
      <c r="A128" s="866"/>
      <c r="B128" s="605"/>
      <c r="C128" s="875"/>
      <c r="D128" s="876"/>
      <c r="E128" s="876"/>
      <c r="F128" s="617"/>
      <c r="G128" s="617"/>
      <c r="H128" s="235" t="s">
        <v>0</v>
      </c>
      <c r="I128" s="136" t="s">
        <v>0</v>
      </c>
      <c r="J128" s="136" t="s">
        <v>0</v>
      </c>
      <c r="K128" s="136" t="s">
        <v>0</v>
      </c>
      <c r="L128" s="136" t="s">
        <v>0</v>
      </c>
      <c r="M128" s="136" t="s">
        <v>0</v>
      </c>
      <c r="N128" s="136" t="s">
        <v>0</v>
      </c>
      <c r="O128" s="136" t="s">
        <v>0</v>
      </c>
      <c r="P128" s="136" t="s">
        <v>0</v>
      </c>
      <c r="Q128" s="136" t="s">
        <v>0</v>
      </c>
      <c r="R128" s="620"/>
      <c r="S128" s="33"/>
      <c r="T128" s="33"/>
      <c r="U128" s="133" t="s">
        <v>93</v>
      </c>
      <c r="V128" s="33"/>
    </row>
    <row r="129" spans="1:22" x14ac:dyDescent="0.2">
      <c r="A129" s="866"/>
      <c r="B129" s="605"/>
      <c r="C129" s="875"/>
      <c r="D129" s="876"/>
      <c r="E129" s="876"/>
      <c r="F129" s="617"/>
      <c r="G129" s="617"/>
      <c r="H129" s="235">
        <v>635010000</v>
      </c>
      <c r="I129" s="136">
        <v>635020100</v>
      </c>
      <c r="J129" s="136">
        <v>635020600</v>
      </c>
      <c r="K129" s="136">
        <v>635021050</v>
      </c>
      <c r="L129" s="136">
        <v>635021300</v>
      </c>
      <c r="M129" s="136">
        <v>635021900</v>
      </c>
      <c r="N129" s="136">
        <v>635022000</v>
      </c>
      <c r="O129" s="136">
        <v>418011000</v>
      </c>
      <c r="P129" s="136">
        <v>635060500</v>
      </c>
      <c r="Q129" s="136">
        <v>635051000</v>
      </c>
      <c r="R129" s="620"/>
      <c r="S129" s="33"/>
      <c r="T129" s="33"/>
      <c r="U129" s="133"/>
      <c r="V129" s="33"/>
    </row>
    <row r="130" spans="1:22" ht="33" customHeight="1" x14ac:dyDescent="0.2">
      <c r="A130" s="866"/>
      <c r="B130" s="605"/>
      <c r="C130" s="875"/>
      <c r="D130" s="876"/>
      <c r="E130" s="876"/>
      <c r="F130" s="617"/>
      <c r="G130" s="617"/>
      <c r="H130" s="1043" t="str">
        <f>IF(H$5&gt;0,(VLOOKUP(LEFT(H$5,5)&amp;"-"&amp;RIGHT(H$5,4),'[2]FP14 Pay Items'!$A$2:$E$6000,4,FALSE)),"")</f>
        <v>TEMPORARY TRAFFIC CONTROL</v>
      </c>
      <c r="I130" s="1045" t="str">
        <f>IF(I$5&gt;0,(VLOOKUP(LEFT(I$5,5)&amp;"-"&amp;RIGHT(I$5,4),'[2]FP14 Pay Items'!$A$2:$E$6000,4,FALSE)),"")</f>
        <v>TEMPORARY TRAFFIC CONTROL, ARROW BOARD, TYPE A</v>
      </c>
      <c r="J130" s="1045" t="str">
        <f>IF(J$5&gt;0,(VLOOKUP(LEFT(J$5,5)&amp;"-"&amp;RIGHT(J$5,4),'[2]FP14 Pay Items'!$A$2:$E$6000,4,FALSE)),"")</f>
        <v>TEMPORARY TRAFFIC CONTROL, BARRICADE TYPE 3</v>
      </c>
      <c r="K130" s="1045" t="str">
        <f>IF(K$5&gt;0,(VLOOKUP(LEFT(K$5,5)&amp;"-"&amp;RIGHT(K$5,4),'[2]FP14 Pay Items'!$A$2:$E$6000,4,FALSE)),"")</f>
        <v>TEMPORARY TRAFFIC CONTROL, TUBULAR MARKER</v>
      </c>
      <c r="L130" s="1045" t="str">
        <f>IF(L$5&gt;0,(VLOOKUP(LEFT(L$5,5)&amp;"-"&amp;RIGHT(L$5,4),'[2]FP14 Pay Items'!$A$2:$E$6000,4,FALSE)),"")</f>
        <v>TEMPORARY TRAFFIC CONTROL, DRUM</v>
      </c>
      <c r="M130" s="1045" t="str">
        <f>IF(M$5&gt;0,(VLOOKUP(LEFT(M$5,5)&amp;"-"&amp;RIGHT(M$5,4),'[2]FP14 Pay Items'!$A$2:$E$6000,4,FALSE)),"")</f>
        <v>TEMPORARY TRAFFIC CONTROL, SHADOW VEHICLE</v>
      </c>
      <c r="N130" s="1045" t="str">
        <f>IF(N$5&gt;0,(VLOOKUP(LEFT(N$5,5)&amp;"-"&amp;RIGHT(N$5,4),'[2]FP14 Pay Items'!$A$2:$E$6000,4,FALSE)),"")</f>
        <v>TEMPORARY TRAFFIC CONTROL, PORTABLE CHANGEABLE MESSAGE SIGN</v>
      </c>
      <c r="O130" s="1045" t="str">
        <f>IF(O$5&gt;0,(VLOOKUP(LEFT(O$5,5)&amp;"-"&amp;RIGHT(O$5,4),'[2]FP14 Pay Items'!$A$2:$E$6000,4,FALSE)),"")</f>
        <v>ASPHALT CONCRETE PAVEMENT PATCH, TYPE 1</v>
      </c>
      <c r="P130" s="1045" t="str">
        <f>IF(P$5&gt;0,(VLOOKUP(LEFT(P$5,5)&amp;"-"&amp;RIGHT(P$5,4),'[2]FP14 Pay Items'!$A$2:$E$6000,4,FALSE)),"")</f>
        <v>TEMPORARY TRAFFIC CONTROL, FLAGGER</v>
      </c>
      <c r="Q130" s="1045" t="str">
        <f>IF(Q$5&gt;0,(VLOOKUP(LEFT(Q$5,5)&amp;"-"&amp;RIGHT(Q$5,4),'[2]FP14 Pay Items'!$A$2:$E$6000,4,FALSE)),"")</f>
        <v>TEMPORARY TRAFFIC CONTROL, PAVEMENT MARKINGS</v>
      </c>
      <c r="R130" s="620"/>
    </row>
    <row r="131" spans="1:22" ht="17.100000000000001" customHeight="1" x14ac:dyDescent="0.2">
      <c r="A131" s="866"/>
      <c r="B131" s="605"/>
      <c r="C131" s="875"/>
      <c r="D131" s="876"/>
      <c r="E131" s="876"/>
      <c r="F131" s="627"/>
      <c r="G131" s="627"/>
      <c r="H131" s="1044"/>
      <c r="I131" s="1046"/>
      <c r="J131" s="1046"/>
      <c r="K131" s="1046"/>
      <c r="L131" s="1046"/>
      <c r="M131" s="1046"/>
      <c r="N131" s="1046"/>
      <c r="O131" s="1046"/>
      <c r="P131" s="1046"/>
      <c r="Q131" s="1046"/>
      <c r="R131" s="620"/>
    </row>
    <row r="132" spans="1:22" ht="13.5" thickBot="1" x14ac:dyDescent="0.25">
      <c r="A132" s="867"/>
      <c r="B132" s="606"/>
      <c r="C132" s="877"/>
      <c r="D132" s="878"/>
      <c r="E132" s="878"/>
      <c r="F132" s="618"/>
      <c r="G132" s="618"/>
      <c r="H132" s="236" t="str">
        <f>IF(H$5&gt;0,PROPER(VLOOKUP(LEFT(H$5,5)&amp;"-"&amp;RIGHT(H$5,4),'[2]FP14 Pay Items'!$A$2:$E$4705,5,TRUE)),"")</f>
        <v>Lpsm</v>
      </c>
      <c r="I132" s="106" t="str">
        <f>IF(I$5&gt;0,PROPER(VLOOKUP(LEFT(I$5,5)&amp;"-"&amp;RIGHT(I$5,4),'[2]FP14 Pay Items'!$A$2:$E$4705,5,TRUE)),"")</f>
        <v>Each</v>
      </c>
      <c r="J132" s="106" t="str">
        <f>IF(J$5&gt;0,PROPER(VLOOKUP(LEFT(J$5,5)&amp;"-"&amp;RIGHT(J$5,4),'[2]FP14 Pay Items'!$A$2:$E$4705,5,TRUE)),"")</f>
        <v>Each</v>
      </c>
      <c r="K132" s="106" t="str">
        <f>IF(K$5&gt;0,PROPER(VLOOKUP(LEFT(K$5,5)&amp;"-"&amp;RIGHT(K$5,4),'[2]FP14 Pay Items'!$A$2:$E$4705,5,TRUE)),"")</f>
        <v>Each</v>
      </c>
      <c r="L132" s="106" t="str">
        <f>IF(L$5&gt;0,PROPER(VLOOKUP(LEFT(L$5,5)&amp;"-"&amp;RIGHT(L$5,4),'[2]FP14 Pay Items'!$A$2:$E$4705,5,TRUE)),"")</f>
        <v>Each</v>
      </c>
      <c r="M132" s="106" t="str">
        <f>IF(M$5&gt;0,PROPER(VLOOKUP(LEFT(M$5,5)&amp;"-"&amp;RIGHT(M$5,4),'[2]FP14 Pay Items'!$A$2:$E$4705,5,TRUE)),"")</f>
        <v>Each</v>
      </c>
      <c r="N132" s="106" t="str">
        <f>IF(N$5&gt;0,PROPER(VLOOKUP(LEFT(N$5,5)&amp;"-"&amp;RIGHT(N$5,4),'[2]FP14 Pay Items'!$A$2:$E$4705,5,TRUE)),"")</f>
        <v>Each</v>
      </c>
      <c r="O132" s="106" t="str">
        <f>IF(O$5&gt;0,PROPER(VLOOKUP(LEFT(O$5,5)&amp;"-"&amp;RIGHT(O$5,4),'[2]FP14 Pay Items'!$A$2:$E$4705,5,TRUE)),"")</f>
        <v>Sqyd</v>
      </c>
      <c r="P132" s="106" t="str">
        <f>IF(P$5&gt;0,PROPER(VLOOKUP(LEFT(P$5,5)&amp;"-"&amp;RIGHT(P$5,4),'[2]FP14 Pay Items'!$A$2:$E$4705,5,TRUE)),"")</f>
        <v>Hour</v>
      </c>
      <c r="Q132" s="106" t="str">
        <f>IF(Q$5&gt;0,PROPER(VLOOKUP(LEFT(Q$5,5)&amp;"-"&amp;RIGHT(Q$5,4),'[2]FP14 Pay Items'!$A$2:$E$4705,5,TRUE)),"")</f>
        <v>Mile</v>
      </c>
      <c r="R132" s="621"/>
    </row>
    <row r="133" spans="1:22" ht="13.5" thickTop="1" x14ac:dyDescent="0.2">
      <c r="A133" s="491"/>
      <c r="B133" s="473" t="str">
        <f t="shared" ref="B133:B170" si="10">IFERROR(VLOOKUP($A133,Project_Info,2,FALSE),"")</f>
        <v/>
      </c>
      <c r="C133" s="230"/>
      <c r="D133" s="105" t="str">
        <f t="shared" ref="D133:D163" si="11">IF(E133&gt;0,"to","")</f>
        <v/>
      </c>
      <c r="E133" s="229"/>
      <c r="F133" s="267"/>
      <c r="G133" s="267"/>
      <c r="H133" s="80"/>
      <c r="I133" s="80"/>
      <c r="J133" s="80"/>
      <c r="K133" s="80"/>
      <c r="L133" s="80"/>
      <c r="M133" s="80"/>
      <c r="N133" s="80"/>
      <c r="O133" s="80"/>
      <c r="P133" s="80"/>
      <c r="Q133" s="80"/>
      <c r="R133" s="58"/>
    </row>
    <row r="134" spans="1:22" x14ac:dyDescent="0.2">
      <c r="A134" s="491"/>
      <c r="B134" s="242" t="str">
        <f t="shared" si="10"/>
        <v/>
      </c>
      <c r="C134" s="230"/>
      <c r="D134" s="105" t="str">
        <f t="shared" si="11"/>
        <v/>
      </c>
      <c r="E134" s="229"/>
      <c r="F134" s="280"/>
      <c r="G134" s="280"/>
      <c r="H134" s="80"/>
      <c r="I134" s="80"/>
      <c r="J134" s="80"/>
      <c r="K134" s="80"/>
      <c r="L134" s="80"/>
      <c r="M134" s="80"/>
      <c r="N134" s="80"/>
      <c r="O134" s="80"/>
      <c r="P134" s="80"/>
      <c r="Q134" s="80"/>
      <c r="R134" s="58"/>
    </row>
    <row r="135" spans="1:22" x14ac:dyDescent="0.2">
      <c r="A135" s="491"/>
      <c r="B135" s="242" t="str">
        <f t="shared" si="10"/>
        <v/>
      </c>
      <c r="C135" s="230"/>
      <c r="D135" s="105" t="str">
        <f t="shared" si="11"/>
        <v/>
      </c>
      <c r="E135" s="229"/>
      <c r="F135" s="280"/>
      <c r="G135" s="280"/>
      <c r="H135" s="80"/>
      <c r="I135" s="80"/>
      <c r="J135" s="80"/>
      <c r="K135" s="80"/>
      <c r="L135" s="80"/>
      <c r="M135" s="80"/>
      <c r="N135" s="80"/>
      <c r="O135" s="80"/>
      <c r="P135" s="80"/>
      <c r="Q135" s="80"/>
      <c r="R135" s="58"/>
    </row>
    <row r="136" spans="1:22" x14ac:dyDescent="0.2">
      <c r="A136" s="491"/>
      <c r="B136" s="242" t="str">
        <f t="shared" si="10"/>
        <v/>
      </c>
      <c r="C136" s="230"/>
      <c r="D136" s="105" t="str">
        <f t="shared" si="11"/>
        <v/>
      </c>
      <c r="E136" s="229"/>
      <c r="F136" s="280"/>
      <c r="G136" s="280"/>
      <c r="H136" s="80"/>
      <c r="I136" s="80"/>
      <c r="J136" s="80"/>
      <c r="K136" s="80"/>
      <c r="L136" s="80"/>
      <c r="M136" s="80"/>
      <c r="N136" s="80"/>
      <c r="O136" s="80"/>
      <c r="P136" s="80"/>
      <c r="Q136" s="80"/>
      <c r="R136" s="58"/>
    </row>
    <row r="137" spans="1:22" x14ac:dyDescent="0.2">
      <c r="A137" s="491"/>
      <c r="B137" s="242" t="str">
        <f t="shared" si="10"/>
        <v/>
      </c>
      <c r="C137" s="230"/>
      <c r="D137" s="105" t="str">
        <f t="shared" si="11"/>
        <v/>
      </c>
      <c r="E137" s="229"/>
      <c r="F137" s="280"/>
      <c r="G137" s="280"/>
      <c r="H137" s="80"/>
      <c r="I137" s="80"/>
      <c r="J137" s="80"/>
      <c r="K137" s="80"/>
      <c r="L137" s="80"/>
      <c r="M137" s="80"/>
      <c r="N137" s="80"/>
      <c r="O137" s="80"/>
      <c r="P137" s="80"/>
      <c r="Q137" s="80"/>
      <c r="R137" s="58"/>
    </row>
    <row r="138" spans="1:22" x14ac:dyDescent="0.2">
      <c r="A138" s="491"/>
      <c r="B138" s="242" t="str">
        <f t="shared" si="10"/>
        <v/>
      </c>
      <c r="C138" s="230"/>
      <c r="D138" s="105" t="str">
        <f t="shared" si="11"/>
        <v/>
      </c>
      <c r="E138" s="229"/>
      <c r="F138" s="280"/>
      <c r="G138" s="280"/>
      <c r="H138" s="80"/>
      <c r="I138" s="80"/>
      <c r="J138" s="80"/>
      <c r="K138" s="80"/>
      <c r="L138" s="80"/>
      <c r="M138" s="80"/>
      <c r="N138" s="80"/>
      <c r="O138" s="80"/>
      <c r="P138" s="80"/>
      <c r="Q138" s="80"/>
      <c r="R138" s="58"/>
    </row>
    <row r="139" spans="1:22" x14ac:dyDescent="0.2">
      <c r="A139" s="491"/>
      <c r="B139" s="242" t="str">
        <f t="shared" si="10"/>
        <v/>
      </c>
      <c r="C139" s="230"/>
      <c r="D139" s="105" t="str">
        <f t="shared" si="11"/>
        <v/>
      </c>
      <c r="E139" s="229"/>
      <c r="F139" s="280"/>
      <c r="G139" s="280"/>
      <c r="H139" s="80"/>
      <c r="I139" s="80"/>
      <c r="J139" s="80"/>
      <c r="K139" s="80"/>
      <c r="L139" s="80"/>
      <c r="M139" s="80"/>
      <c r="N139" s="80"/>
      <c r="O139" s="80"/>
      <c r="P139" s="80"/>
      <c r="Q139" s="80"/>
      <c r="R139" s="58"/>
    </row>
    <row r="140" spans="1:22" x14ac:dyDescent="0.2">
      <c r="A140" s="491"/>
      <c r="B140" s="242" t="str">
        <f t="shared" si="10"/>
        <v/>
      </c>
      <c r="C140" s="230"/>
      <c r="D140" s="105" t="str">
        <f t="shared" si="11"/>
        <v/>
      </c>
      <c r="E140" s="229"/>
      <c r="F140" s="280"/>
      <c r="G140" s="280"/>
      <c r="H140" s="80"/>
      <c r="I140" s="80"/>
      <c r="J140" s="80"/>
      <c r="K140" s="80"/>
      <c r="L140" s="80"/>
      <c r="M140" s="80"/>
      <c r="N140" s="80"/>
      <c r="O140" s="80"/>
      <c r="P140" s="80"/>
      <c r="Q140" s="80"/>
      <c r="R140" s="58"/>
    </row>
    <row r="141" spans="1:22" x14ac:dyDescent="0.2">
      <c r="A141" s="491"/>
      <c r="B141" s="242" t="str">
        <f t="shared" si="10"/>
        <v/>
      </c>
      <c r="C141" s="230"/>
      <c r="D141" s="105" t="str">
        <f t="shared" si="11"/>
        <v/>
      </c>
      <c r="E141" s="229"/>
      <c r="F141" s="280"/>
      <c r="G141" s="280"/>
      <c r="H141" s="80"/>
      <c r="I141" s="80"/>
      <c r="J141" s="80"/>
      <c r="K141" s="80"/>
      <c r="L141" s="80"/>
      <c r="M141" s="80"/>
      <c r="N141" s="80"/>
      <c r="O141" s="80"/>
      <c r="P141" s="80"/>
      <c r="Q141" s="80"/>
      <c r="R141" s="58"/>
    </row>
    <row r="142" spans="1:22" x14ac:dyDescent="0.2">
      <c r="A142" s="491"/>
      <c r="B142" s="242" t="str">
        <f t="shared" si="10"/>
        <v/>
      </c>
      <c r="C142" s="230"/>
      <c r="D142" s="105" t="str">
        <f t="shared" si="11"/>
        <v/>
      </c>
      <c r="E142" s="229"/>
      <c r="F142" s="280"/>
      <c r="G142" s="280"/>
      <c r="H142" s="80"/>
      <c r="I142" s="80"/>
      <c r="J142" s="80"/>
      <c r="K142" s="80"/>
      <c r="L142" s="80"/>
      <c r="M142" s="80"/>
      <c r="N142" s="80"/>
      <c r="O142" s="80"/>
      <c r="P142" s="80"/>
      <c r="Q142" s="80"/>
      <c r="R142" s="58"/>
    </row>
    <row r="143" spans="1:22" x14ac:dyDescent="0.2">
      <c r="A143" s="491"/>
      <c r="B143" s="242" t="str">
        <f t="shared" si="10"/>
        <v/>
      </c>
      <c r="C143" s="230"/>
      <c r="D143" s="105" t="str">
        <f t="shared" si="11"/>
        <v/>
      </c>
      <c r="E143" s="229"/>
      <c r="F143" s="280"/>
      <c r="G143" s="280"/>
      <c r="H143" s="80"/>
      <c r="I143" s="80"/>
      <c r="J143" s="80"/>
      <c r="K143" s="80"/>
      <c r="L143" s="80"/>
      <c r="M143" s="80"/>
      <c r="N143" s="80"/>
      <c r="O143" s="80"/>
      <c r="P143" s="80"/>
      <c r="Q143" s="80"/>
      <c r="R143" s="58"/>
    </row>
    <row r="144" spans="1:22" x14ac:dyDescent="0.2">
      <c r="A144" s="491"/>
      <c r="B144" s="242" t="str">
        <f t="shared" si="10"/>
        <v/>
      </c>
      <c r="C144" s="230"/>
      <c r="D144" s="105" t="str">
        <f t="shared" si="11"/>
        <v/>
      </c>
      <c r="E144" s="229"/>
      <c r="F144" s="280"/>
      <c r="G144" s="280"/>
      <c r="H144" s="80"/>
      <c r="I144" s="80"/>
      <c r="J144" s="80"/>
      <c r="K144" s="80"/>
      <c r="L144" s="80"/>
      <c r="M144" s="80"/>
      <c r="N144" s="80"/>
      <c r="O144" s="80"/>
      <c r="P144" s="80"/>
      <c r="Q144" s="80"/>
      <c r="R144" s="58"/>
    </row>
    <row r="145" spans="1:18" x14ac:dyDescent="0.2">
      <c r="A145" s="491"/>
      <c r="B145" s="242" t="str">
        <f t="shared" si="10"/>
        <v/>
      </c>
      <c r="C145" s="230"/>
      <c r="D145" s="105" t="str">
        <f t="shared" si="11"/>
        <v/>
      </c>
      <c r="E145" s="229"/>
      <c r="F145" s="280"/>
      <c r="G145" s="280"/>
      <c r="H145" s="80"/>
      <c r="I145" s="80"/>
      <c r="J145" s="80"/>
      <c r="K145" s="80"/>
      <c r="L145" s="80"/>
      <c r="M145" s="80"/>
      <c r="N145" s="80"/>
      <c r="O145" s="80"/>
      <c r="P145" s="80"/>
      <c r="Q145" s="80"/>
      <c r="R145" s="58"/>
    </row>
    <row r="146" spans="1:18" x14ac:dyDescent="0.2">
      <c r="A146" s="491"/>
      <c r="B146" s="242" t="str">
        <f t="shared" si="10"/>
        <v/>
      </c>
      <c r="C146" s="230"/>
      <c r="D146" s="105" t="str">
        <f t="shared" si="11"/>
        <v/>
      </c>
      <c r="E146" s="229"/>
      <c r="F146" s="280"/>
      <c r="G146" s="280"/>
      <c r="H146" s="80"/>
      <c r="I146" s="80"/>
      <c r="J146" s="80"/>
      <c r="K146" s="80"/>
      <c r="L146" s="80"/>
      <c r="M146" s="80"/>
      <c r="N146" s="80"/>
      <c r="O146" s="80"/>
      <c r="P146" s="80"/>
      <c r="Q146" s="80"/>
      <c r="R146" s="58"/>
    </row>
    <row r="147" spans="1:18" x14ac:dyDescent="0.2">
      <c r="A147" s="491"/>
      <c r="B147" s="242" t="str">
        <f t="shared" si="10"/>
        <v/>
      </c>
      <c r="C147" s="230"/>
      <c r="D147" s="105" t="str">
        <f t="shared" si="11"/>
        <v/>
      </c>
      <c r="E147" s="229"/>
      <c r="F147" s="280"/>
      <c r="G147" s="280"/>
      <c r="H147" s="80"/>
      <c r="I147" s="80"/>
      <c r="J147" s="80"/>
      <c r="K147" s="80"/>
      <c r="L147" s="80"/>
      <c r="M147" s="80"/>
      <c r="N147" s="80"/>
      <c r="O147" s="80"/>
      <c r="P147" s="80"/>
      <c r="Q147" s="80"/>
      <c r="R147" s="58"/>
    </row>
    <row r="148" spans="1:18" x14ac:dyDescent="0.2">
      <c r="A148" s="491"/>
      <c r="B148" s="242" t="str">
        <f t="shared" si="10"/>
        <v/>
      </c>
      <c r="C148" s="230"/>
      <c r="D148" s="105" t="str">
        <f t="shared" si="11"/>
        <v/>
      </c>
      <c r="E148" s="229"/>
      <c r="F148" s="280"/>
      <c r="G148" s="280"/>
      <c r="H148" s="80"/>
      <c r="I148" s="80"/>
      <c r="J148" s="80"/>
      <c r="K148" s="80"/>
      <c r="L148" s="80"/>
      <c r="M148" s="80"/>
      <c r="N148" s="80"/>
      <c r="O148" s="80"/>
      <c r="P148" s="80"/>
      <c r="Q148" s="80"/>
      <c r="R148" s="58"/>
    </row>
    <row r="149" spans="1:18" x14ac:dyDescent="0.2">
      <c r="A149" s="491"/>
      <c r="B149" s="242" t="str">
        <f t="shared" si="10"/>
        <v/>
      </c>
      <c r="C149" s="230"/>
      <c r="D149" s="105" t="str">
        <f t="shared" si="11"/>
        <v/>
      </c>
      <c r="E149" s="229"/>
      <c r="F149" s="280"/>
      <c r="G149" s="280"/>
      <c r="H149" s="80"/>
      <c r="I149" s="80"/>
      <c r="J149" s="80"/>
      <c r="K149" s="80"/>
      <c r="L149" s="80"/>
      <c r="M149" s="80"/>
      <c r="N149" s="80"/>
      <c r="O149" s="80"/>
      <c r="P149" s="80"/>
      <c r="Q149" s="80"/>
      <c r="R149" s="58"/>
    </row>
    <row r="150" spans="1:18" x14ac:dyDescent="0.2">
      <c r="A150" s="491"/>
      <c r="B150" s="242" t="str">
        <f t="shared" si="10"/>
        <v/>
      </c>
      <c r="C150" s="230"/>
      <c r="D150" s="105" t="str">
        <f t="shared" si="11"/>
        <v/>
      </c>
      <c r="E150" s="229"/>
      <c r="F150" s="280"/>
      <c r="G150" s="280"/>
      <c r="H150" s="80"/>
      <c r="I150" s="80"/>
      <c r="J150" s="80"/>
      <c r="K150" s="80"/>
      <c r="L150" s="80"/>
      <c r="M150" s="80"/>
      <c r="N150" s="80"/>
      <c r="O150" s="80"/>
      <c r="P150" s="80"/>
      <c r="Q150" s="80"/>
      <c r="R150" s="58"/>
    </row>
    <row r="151" spans="1:18" x14ac:dyDescent="0.2">
      <c r="A151" s="491"/>
      <c r="B151" s="242" t="str">
        <f t="shared" si="10"/>
        <v/>
      </c>
      <c r="C151" s="230"/>
      <c r="D151" s="105" t="str">
        <f t="shared" si="11"/>
        <v/>
      </c>
      <c r="E151" s="229"/>
      <c r="F151" s="280"/>
      <c r="G151" s="280"/>
      <c r="H151" s="80"/>
      <c r="I151" s="80"/>
      <c r="J151" s="80"/>
      <c r="K151" s="80"/>
      <c r="L151" s="80"/>
      <c r="M151" s="80"/>
      <c r="N151" s="80"/>
      <c r="O151" s="80"/>
      <c r="P151" s="80"/>
      <c r="Q151" s="80"/>
      <c r="R151" s="58"/>
    </row>
    <row r="152" spans="1:18" x14ac:dyDescent="0.2">
      <c r="A152" s="491"/>
      <c r="B152" s="242" t="str">
        <f t="shared" si="10"/>
        <v/>
      </c>
      <c r="C152" s="230"/>
      <c r="D152" s="105" t="str">
        <f t="shared" si="11"/>
        <v/>
      </c>
      <c r="E152" s="229"/>
      <c r="F152" s="280"/>
      <c r="G152" s="280"/>
      <c r="H152" s="80"/>
      <c r="I152" s="80"/>
      <c r="J152" s="80"/>
      <c r="K152" s="80"/>
      <c r="L152" s="80"/>
      <c r="M152" s="80"/>
      <c r="N152" s="80"/>
      <c r="O152" s="80"/>
      <c r="P152" s="80"/>
      <c r="Q152" s="80"/>
      <c r="R152" s="58"/>
    </row>
    <row r="153" spans="1:18" x14ac:dyDescent="0.2">
      <c r="A153" s="491"/>
      <c r="B153" s="242" t="str">
        <f t="shared" si="10"/>
        <v/>
      </c>
      <c r="C153" s="230"/>
      <c r="D153" s="105" t="str">
        <f t="shared" si="11"/>
        <v/>
      </c>
      <c r="E153" s="229"/>
      <c r="F153" s="280"/>
      <c r="G153" s="280"/>
      <c r="H153" s="80"/>
      <c r="I153" s="80"/>
      <c r="J153" s="80"/>
      <c r="K153" s="80"/>
      <c r="L153" s="80"/>
      <c r="M153" s="80"/>
      <c r="N153" s="80"/>
      <c r="O153" s="80"/>
      <c r="P153" s="80"/>
      <c r="Q153" s="80"/>
      <c r="R153" s="58"/>
    </row>
    <row r="154" spans="1:18" x14ac:dyDescent="0.2">
      <c r="A154" s="491"/>
      <c r="B154" s="242" t="str">
        <f t="shared" si="10"/>
        <v/>
      </c>
      <c r="C154" s="230"/>
      <c r="D154" s="105" t="str">
        <f t="shared" si="11"/>
        <v/>
      </c>
      <c r="E154" s="229"/>
      <c r="F154" s="280"/>
      <c r="G154" s="280"/>
      <c r="H154" s="80"/>
      <c r="I154" s="80"/>
      <c r="J154" s="80"/>
      <c r="K154" s="80"/>
      <c r="L154" s="80"/>
      <c r="M154" s="80"/>
      <c r="N154" s="80"/>
      <c r="O154" s="80"/>
      <c r="P154" s="80"/>
      <c r="Q154" s="80"/>
      <c r="R154" s="58"/>
    </row>
    <row r="155" spans="1:18" x14ac:dyDescent="0.2">
      <c r="A155" s="491"/>
      <c r="B155" s="242" t="str">
        <f t="shared" si="10"/>
        <v/>
      </c>
      <c r="C155" s="230"/>
      <c r="D155" s="105" t="str">
        <f t="shared" si="11"/>
        <v/>
      </c>
      <c r="E155" s="229"/>
      <c r="F155" s="280"/>
      <c r="G155" s="280"/>
      <c r="H155" s="80"/>
      <c r="I155" s="80"/>
      <c r="J155" s="80"/>
      <c r="K155" s="80"/>
      <c r="L155" s="80"/>
      <c r="M155" s="80"/>
      <c r="N155" s="80"/>
      <c r="O155" s="80"/>
      <c r="P155" s="80"/>
      <c r="Q155" s="80"/>
      <c r="R155" s="58"/>
    </row>
    <row r="156" spans="1:18" x14ac:dyDescent="0.2">
      <c r="A156" s="491"/>
      <c r="B156" s="242" t="str">
        <f t="shared" si="10"/>
        <v/>
      </c>
      <c r="C156" s="230"/>
      <c r="D156" s="105" t="str">
        <f t="shared" si="11"/>
        <v/>
      </c>
      <c r="E156" s="229"/>
      <c r="F156" s="280"/>
      <c r="G156" s="280"/>
      <c r="H156" s="80"/>
      <c r="I156" s="80"/>
      <c r="J156" s="80"/>
      <c r="K156" s="80"/>
      <c r="L156" s="80"/>
      <c r="M156" s="80"/>
      <c r="N156" s="80"/>
      <c r="O156" s="80"/>
      <c r="P156" s="80"/>
      <c r="Q156" s="80"/>
      <c r="R156" s="58"/>
    </row>
    <row r="157" spans="1:18" x14ac:dyDescent="0.2">
      <c r="A157" s="491"/>
      <c r="B157" s="242" t="str">
        <f t="shared" si="10"/>
        <v/>
      </c>
      <c r="C157" s="230"/>
      <c r="D157" s="105" t="str">
        <f t="shared" si="11"/>
        <v/>
      </c>
      <c r="E157" s="229"/>
      <c r="F157" s="280"/>
      <c r="G157" s="280"/>
      <c r="H157" s="80"/>
      <c r="I157" s="80"/>
      <c r="J157" s="80"/>
      <c r="K157" s="80"/>
      <c r="L157" s="80"/>
      <c r="M157" s="80"/>
      <c r="N157" s="80"/>
      <c r="O157" s="80"/>
      <c r="P157" s="80"/>
      <c r="Q157" s="80"/>
      <c r="R157" s="58"/>
    </row>
    <row r="158" spans="1:18" x14ac:dyDescent="0.2">
      <c r="A158" s="491"/>
      <c r="B158" s="242" t="str">
        <f t="shared" si="10"/>
        <v/>
      </c>
      <c r="C158" s="230"/>
      <c r="D158" s="105" t="str">
        <f t="shared" si="11"/>
        <v/>
      </c>
      <c r="E158" s="229"/>
      <c r="F158" s="280"/>
      <c r="G158" s="280"/>
      <c r="H158" s="80"/>
      <c r="I158" s="80"/>
      <c r="J158" s="80"/>
      <c r="K158" s="80"/>
      <c r="L158" s="80"/>
      <c r="M158" s="80"/>
      <c r="N158" s="80"/>
      <c r="O158" s="80"/>
      <c r="P158" s="80"/>
      <c r="Q158" s="80"/>
      <c r="R158" s="58"/>
    </row>
    <row r="159" spans="1:18" x14ac:dyDescent="0.2">
      <c r="A159" s="491"/>
      <c r="B159" s="242" t="str">
        <f t="shared" si="10"/>
        <v/>
      </c>
      <c r="C159" s="230"/>
      <c r="D159" s="105" t="str">
        <f t="shared" si="11"/>
        <v/>
      </c>
      <c r="E159" s="229"/>
      <c r="F159" s="280"/>
      <c r="G159" s="280"/>
      <c r="H159" s="80"/>
      <c r="I159" s="80"/>
      <c r="J159" s="80"/>
      <c r="K159" s="80"/>
      <c r="L159" s="80"/>
      <c r="M159" s="80"/>
      <c r="N159" s="80"/>
      <c r="O159" s="80"/>
      <c r="P159" s="80"/>
      <c r="Q159" s="80"/>
      <c r="R159" s="58"/>
    </row>
    <row r="160" spans="1:18" x14ac:dyDescent="0.2">
      <c r="A160" s="491"/>
      <c r="B160" s="242" t="str">
        <f t="shared" si="10"/>
        <v/>
      </c>
      <c r="C160" s="230"/>
      <c r="D160" s="105" t="str">
        <f t="shared" si="11"/>
        <v/>
      </c>
      <c r="E160" s="229"/>
      <c r="F160" s="280"/>
      <c r="G160" s="280"/>
      <c r="H160" s="80"/>
      <c r="I160" s="80"/>
      <c r="J160" s="80"/>
      <c r="K160" s="80"/>
      <c r="L160" s="80"/>
      <c r="M160" s="80"/>
      <c r="N160" s="80"/>
      <c r="O160" s="80"/>
      <c r="P160" s="80"/>
      <c r="Q160" s="80"/>
      <c r="R160" s="58"/>
    </row>
    <row r="161" spans="1:18" x14ac:dyDescent="0.2">
      <c r="A161" s="491"/>
      <c r="B161" s="242" t="str">
        <f t="shared" si="10"/>
        <v/>
      </c>
      <c r="C161" s="230"/>
      <c r="D161" s="105" t="str">
        <f t="shared" si="11"/>
        <v/>
      </c>
      <c r="E161" s="229"/>
      <c r="F161" s="280"/>
      <c r="G161" s="280"/>
      <c r="H161" s="80"/>
      <c r="I161" s="80"/>
      <c r="J161" s="80"/>
      <c r="K161" s="80"/>
      <c r="L161" s="80"/>
      <c r="M161" s="80"/>
      <c r="N161" s="80"/>
      <c r="O161" s="80"/>
      <c r="P161" s="80"/>
      <c r="Q161" s="80"/>
      <c r="R161" s="58"/>
    </row>
    <row r="162" spans="1:18" x14ac:dyDescent="0.2">
      <c r="A162" s="491"/>
      <c r="B162" s="242" t="str">
        <f t="shared" si="10"/>
        <v/>
      </c>
      <c r="C162" s="230"/>
      <c r="D162" s="105" t="str">
        <f t="shared" si="11"/>
        <v/>
      </c>
      <c r="E162" s="229"/>
      <c r="F162" s="280"/>
      <c r="G162" s="280"/>
      <c r="H162" s="80"/>
      <c r="I162" s="80"/>
      <c r="J162" s="80"/>
      <c r="K162" s="80"/>
      <c r="L162" s="80"/>
      <c r="M162" s="80"/>
      <c r="N162" s="80"/>
      <c r="O162" s="80"/>
      <c r="P162" s="80"/>
      <c r="Q162" s="80"/>
      <c r="R162" s="58"/>
    </row>
    <row r="163" spans="1:18" x14ac:dyDescent="0.2">
      <c r="A163" s="491"/>
      <c r="B163" s="242" t="str">
        <f t="shared" si="10"/>
        <v/>
      </c>
      <c r="C163" s="230"/>
      <c r="D163" s="105" t="str">
        <f t="shared" si="11"/>
        <v/>
      </c>
      <c r="E163" s="229"/>
      <c r="F163" s="280"/>
      <c r="G163" s="280"/>
      <c r="H163" s="80"/>
      <c r="I163" s="80"/>
      <c r="J163" s="80"/>
      <c r="K163" s="80"/>
      <c r="L163" s="80"/>
      <c r="M163" s="80"/>
      <c r="N163" s="80"/>
      <c r="O163" s="80"/>
      <c r="P163" s="80"/>
      <c r="Q163" s="80"/>
      <c r="R163" s="58"/>
    </row>
    <row r="164" spans="1:18" x14ac:dyDescent="0.2">
      <c r="A164" s="491"/>
      <c r="B164" s="242" t="str">
        <f t="shared" si="10"/>
        <v/>
      </c>
      <c r="C164" s="230"/>
      <c r="D164" s="105" t="str">
        <f>IF(E164&gt;0,"to","")</f>
        <v/>
      </c>
      <c r="E164" s="229"/>
      <c r="F164" s="280"/>
      <c r="G164" s="280"/>
      <c r="H164" s="80"/>
      <c r="I164" s="80"/>
      <c r="J164" s="80"/>
      <c r="K164" s="80"/>
      <c r="L164" s="80"/>
      <c r="M164" s="80"/>
      <c r="N164" s="80"/>
      <c r="O164" s="80"/>
      <c r="P164" s="80"/>
      <c r="Q164" s="80"/>
      <c r="R164" s="58"/>
    </row>
    <row r="165" spans="1:18" x14ac:dyDescent="0.2">
      <c r="A165" s="491"/>
      <c r="B165" s="242" t="str">
        <f t="shared" si="10"/>
        <v/>
      </c>
      <c r="C165" s="230"/>
      <c r="D165" s="105" t="str">
        <f>IF(E165&gt;0,"to","")</f>
        <v/>
      </c>
      <c r="E165" s="229"/>
      <c r="F165" s="280"/>
      <c r="G165" s="280"/>
      <c r="H165" s="80"/>
      <c r="I165" s="80"/>
      <c r="J165" s="80"/>
      <c r="K165" s="80"/>
      <c r="L165" s="80"/>
      <c r="M165" s="80"/>
      <c r="N165" s="80"/>
      <c r="O165" s="80"/>
      <c r="P165" s="80"/>
      <c r="Q165" s="80"/>
      <c r="R165" s="58"/>
    </row>
    <row r="166" spans="1:18" x14ac:dyDescent="0.2">
      <c r="A166" s="491"/>
      <c r="B166" s="242" t="str">
        <f t="shared" si="10"/>
        <v/>
      </c>
      <c r="C166" s="230"/>
      <c r="D166" s="105" t="str">
        <f>IF(E166&gt;0,"to","")</f>
        <v/>
      </c>
      <c r="E166" s="229"/>
      <c r="F166" s="280"/>
      <c r="G166" s="280"/>
      <c r="H166" s="80"/>
      <c r="I166" s="80"/>
      <c r="J166" s="80"/>
      <c r="K166" s="80"/>
      <c r="L166" s="80"/>
      <c r="M166" s="80"/>
      <c r="N166" s="80"/>
      <c r="O166" s="80"/>
      <c r="P166" s="80"/>
      <c r="Q166" s="80"/>
      <c r="R166" s="58"/>
    </row>
    <row r="167" spans="1:18" x14ac:dyDescent="0.2">
      <c r="A167" s="491"/>
      <c r="B167" s="242" t="str">
        <f t="shared" si="10"/>
        <v/>
      </c>
      <c r="C167" s="230"/>
      <c r="D167" s="105" t="str">
        <f>IF(E167&gt;0,"to","")</f>
        <v/>
      </c>
      <c r="E167" s="229"/>
      <c r="F167" s="280"/>
      <c r="G167" s="280"/>
      <c r="H167" s="80"/>
      <c r="I167" s="80"/>
      <c r="J167" s="80"/>
      <c r="K167" s="80"/>
      <c r="L167" s="80"/>
      <c r="M167" s="80"/>
      <c r="N167" s="80"/>
      <c r="O167" s="80"/>
      <c r="P167" s="80"/>
      <c r="Q167" s="80"/>
      <c r="R167" s="58"/>
    </row>
    <row r="168" spans="1:18" x14ac:dyDescent="0.2">
      <c r="A168" s="491"/>
      <c r="B168" s="242" t="str">
        <f t="shared" si="10"/>
        <v/>
      </c>
      <c r="C168" s="230"/>
      <c r="D168" s="105" t="str">
        <f>IF(E168&gt;0,"to","")</f>
        <v/>
      </c>
      <c r="E168" s="229"/>
      <c r="F168" s="280"/>
      <c r="G168" s="280"/>
      <c r="H168" s="80"/>
      <c r="I168" s="80"/>
      <c r="J168" s="80"/>
      <c r="K168" s="80"/>
      <c r="L168" s="80"/>
      <c r="M168" s="80"/>
      <c r="N168" s="80"/>
      <c r="O168" s="80"/>
      <c r="P168" s="80"/>
      <c r="Q168" s="80"/>
      <c r="R168" s="58"/>
    </row>
    <row r="169" spans="1:18" x14ac:dyDescent="0.2">
      <c r="A169" s="491"/>
      <c r="B169" s="242" t="str">
        <f t="shared" si="10"/>
        <v/>
      </c>
      <c r="C169" s="230"/>
      <c r="D169" s="105" t="str">
        <f t="shared" ref="D169:D170" si="12">IF(E169&gt;0,"to","")</f>
        <v/>
      </c>
      <c r="E169" s="229"/>
      <c r="F169" s="280"/>
      <c r="G169" s="280"/>
      <c r="H169" s="80"/>
      <c r="I169" s="80"/>
      <c r="J169" s="80"/>
      <c r="K169" s="80"/>
      <c r="L169" s="80"/>
      <c r="M169" s="80"/>
      <c r="N169" s="80"/>
      <c r="O169" s="80"/>
      <c r="P169" s="80"/>
      <c r="Q169" s="80"/>
      <c r="R169" s="58"/>
    </row>
    <row r="170" spans="1:18" ht="13.5" thickBot="1" x14ac:dyDescent="0.25">
      <c r="A170" s="492"/>
      <c r="B170" s="493" t="str">
        <f t="shared" si="10"/>
        <v/>
      </c>
      <c r="C170" s="494"/>
      <c r="D170" s="495" t="str">
        <f t="shared" si="12"/>
        <v/>
      </c>
      <c r="E170" s="494"/>
      <c r="F170" s="496"/>
      <c r="G170" s="496"/>
      <c r="H170" s="497"/>
      <c r="I170" s="497"/>
      <c r="J170" s="497"/>
      <c r="K170" s="497"/>
      <c r="L170" s="497"/>
      <c r="M170" s="497"/>
      <c r="N170" s="497"/>
      <c r="O170" s="497"/>
      <c r="P170" s="497"/>
      <c r="Q170" s="497"/>
      <c r="R170" s="59"/>
    </row>
    <row r="171" spans="1:18" ht="12.6" customHeight="1" thickTop="1" x14ac:dyDescent="0.2">
      <c r="A171" s="827" t="s">
        <v>118</v>
      </c>
      <c r="B171" s="828"/>
      <c r="C171" s="828"/>
      <c r="D171" s="828"/>
      <c r="E171" s="828"/>
      <c r="F171" s="844"/>
      <c r="G171" s="845"/>
      <c r="H171" s="107" t="str">
        <f>IF(SUM(H133:H170)&gt;0,SUM(H133:H170),"")</f>
        <v/>
      </c>
      <c r="I171" s="107" t="str">
        <f t="shared" ref="I171" si="13">IF(SUM(I133:I170)&gt;0,SUM(I133:I170),"")</f>
        <v/>
      </c>
      <c r="J171" s="107" t="str">
        <f t="shared" ref="J171" si="14">IF(SUM(J133:J170)&gt;0,SUM(J133:J170),"")</f>
        <v/>
      </c>
      <c r="K171" s="107" t="str">
        <f t="shared" ref="K171" si="15">IF(SUM(K133:K170)&gt;0,SUM(K133:K170),"")</f>
        <v/>
      </c>
      <c r="L171" s="107" t="str">
        <f t="shared" ref="L171" si="16">IF(SUM(L133:L170)&gt;0,SUM(L133:L170),"")</f>
        <v/>
      </c>
      <c r="M171" s="107" t="str">
        <f t="shared" ref="M171" si="17">IF(SUM(M133:M170)&gt;0,SUM(M133:M170),"")</f>
        <v/>
      </c>
      <c r="N171" s="107" t="str">
        <f t="shared" ref="N171" si="18">IF(SUM(N133:N170)&gt;0,SUM(N133:N170),"")</f>
        <v/>
      </c>
      <c r="O171" s="107" t="str">
        <f t="shared" ref="O171" si="19">IF(SUM(O133:O170)&gt;0,SUM(O133:O170),"")</f>
        <v/>
      </c>
      <c r="P171" s="107" t="str">
        <f t="shared" ref="P171" si="20">IF(SUM(P133:P170)&gt;0,SUM(P133:P170),"")</f>
        <v/>
      </c>
      <c r="Q171" s="108" t="str">
        <f t="shared" ref="Q171" si="21">IF(SUM(Q133:Q170)&gt;0,SUM(Q133:Q170),"")</f>
        <v/>
      </c>
      <c r="R171" s="138"/>
    </row>
    <row r="172" spans="1:18" ht="12.6" customHeight="1" x14ac:dyDescent="0.2">
      <c r="A172" s="1048" t="s">
        <v>45</v>
      </c>
      <c r="B172" s="1049"/>
      <c r="C172" s="1049"/>
      <c r="D172" s="1049"/>
      <c r="E172" s="1049"/>
      <c r="F172" s="1050"/>
      <c r="G172" s="1051"/>
      <c r="H172" s="115" t="str">
        <f>H110</f>
        <v/>
      </c>
      <c r="I172" s="115" t="str">
        <f t="shared" ref="I172:Q172" si="22">I110</f>
        <v/>
      </c>
      <c r="J172" s="115" t="str">
        <f t="shared" si="22"/>
        <v/>
      </c>
      <c r="K172" s="115" t="str">
        <f t="shared" si="22"/>
        <v/>
      </c>
      <c r="L172" s="115" t="str">
        <f t="shared" si="22"/>
        <v/>
      </c>
      <c r="M172" s="115" t="str">
        <f t="shared" si="22"/>
        <v/>
      </c>
      <c r="N172" s="115" t="str">
        <f t="shared" si="22"/>
        <v/>
      </c>
      <c r="O172" s="115" t="str">
        <f t="shared" si="22"/>
        <v/>
      </c>
      <c r="P172" s="115" t="str">
        <f t="shared" si="22"/>
        <v/>
      </c>
      <c r="Q172" s="115" t="str">
        <f t="shared" si="22"/>
        <v/>
      </c>
      <c r="R172" s="138"/>
    </row>
    <row r="173" spans="1:18" ht="12.6" customHeight="1" x14ac:dyDescent="0.2">
      <c r="A173" s="831" t="s">
        <v>126</v>
      </c>
      <c r="B173" s="831"/>
      <c r="C173" s="831"/>
      <c r="D173" s="831"/>
      <c r="E173" s="831"/>
      <c r="F173" s="837"/>
      <c r="G173" s="838"/>
      <c r="H173" s="115" t="str">
        <f>IF(SUM(H171:H172)=0,"",SUM(H171:H172))</f>
        <v/>
      </c>
      <c r="I173" s="115" t="str">
        <f t="shared" ref="I173" si="23">IF(SUM(I171:I172)=0,"",SUM(I171:I172))</f>
        <v/>
      </c>
      <c r="J173" s="115" t="str">
        <f>IF(SUM(J171:J172)=0,"",SUM(J171:J172))</f>
        <v/>
      </c>
      <c r="K173" s="115" t="str">
        <f t="shared" ref="K173:Q173" si="24">IF(SUM(K171:K172)=0,"",SUM(K171:K172))</f>
        <v/>
      </c>
      <c r="L173" s="115" t="str">
        <f t="shared" si="24"/>
        <v/>
      </c>
      <c r="M173" s="115" t="str">
        <f t="shared" si="24"/>
        <v/>
      </c>
      <c r="N173" s="115" t="str">
        <f t="shared" si="24"/>
        <v/>
      </c>
      <c r="O173" s="115" t="str">
        <f t="shared" si="24"/>
        <v/>
      </c>
      <c r="P173" s="115" t="str">
        <f t="shared" si="24"/>
        <v/>
      </c>
      <c r="Q173" s="115" t="str">
        <f t="shared" si="24"/>
        <v/>
      </c>
      <c r="R173" s="138"/>
    </row>
    <row r="174" spans="1:18" ht="12.6" customHeight="1" thickBot="1" x14ac:dyDescent="0.25">
      <c r="A174" s="795" t="s">
        <v>117</v>
      </c>
      <c r="B174" s="796"/>
      <c r="C174" s="796"/>
      <c r="D174" s="796"/>
      <c r="E174" s="796"/>
      <c r="F174" s="708"/>
      <c r="G174" s="709"/>
      <c r="H174" s="142"/>
      <c r="I174" s="142"/>
      <c r="J174" s="142"/>
      <c r="K174" s="142"/>
      <c r="L174" s="142"/>
      <c r="M174" s="142"/>
      <c r="N174" s="142"/>
      <c r="O174" s="142"/>
      <c r="P174" s="142"/>
      <c r="Q174" s="142"/>
      <c r="R174" s="36"/>
    </row>
    <row r="175" spans="1:18" x14ac:dyDescent="0.2">
      <c r="C175" s="41"/>
    </row>
    <row r="177" spans="8:18" x14ac:dyDescent="0.2">
      <c r="H177" s="81" t="s">
        <v>46</v>
      </c>
      <c r="I177" s="7"/>
      <c r="R177" s="96"/>
    </row>
    <row r="178" spans="8:18" x14ac:dyDescent="0.2">
      <c r="H178" s="82"/>
      <c r="I178" s="8" t="s">
        <v>47</v>
      </c>
      <c r="R178" s="96"/>
    </row>
    <row r="179" spans="8:18" x14ac:dyDescent="0.2">
      <c r="H179" s="83"/>
      <c r="I179" s="8" t="s">
        <v>48</v>
      </c>
      <c r="R179" s="96"/>
    </row>
    <row r="180" spans="8:18" x14ac:dyDescent="0.2">
      <c r="H180" s="85"/>
      <c r="I180" s="8" t="s">
        <v>49</v>
      </c>
    </row>
  </sheetData>
  <sheetProtection sheet="1" formatColumns="0" formatRows="0" insertColumns="0" insertRows="0" deleteColumns="0" deleteRows="0"/>
  <mergeCells count="67">
    <mergeCell ref="A174:G174"/>
    <mergeCell ref="P130:P131"/>
    <mergeCell ref="Q130:Q131"/>
    <mergeCell ref="A171:G171"/>
    <mergeCell ref="A172:G172"/>
    <mergeCell ref="A173:G173"/>
    <mergeCell ref="K130:K131"/>
    <mergeCell ref="L130:L131"/>
    <mergeCell ref="M130:M131"/>
    <mergeCell ref="N130:N131"/>
    <mergeCell ref="O130:O131"/>
    <mergeCell ref="A1:R1"/>
    <mergeCell ref="A2:R2"/>
    <mergeCell ref="A3:A8"/>
    <mergeCell ref="B3:B8"/>
    <mergeCell ref="C3:E8"/>
    <mergeCell ref="G3:G8"/>
    <mergeCell ref="R3:R8"/>
    <mergeCell ref="H6:H7"/>
    <mergeCell ref="I6:I7"/>
    <mergeCell ref="J6:J7"/>
    <mergeCell ref="K6:K7"/>
    <mergeCell ref="L6:L7"/>
    <mergeCell ref="M6:M7"/>
    <mergeCell ref="Q6:Q7"/>
    <mergeCell ref="A47:G47"/>
    <mergeCell ref="A48:G48"/>
    <mergeCell ref="P6:P7"/>
    <mergeCell ref="F3:F8"/>
    <mergeCell ref="A61:R61"/>
    <mergeCell ref="N6:N7"/>
    <mergeCell ref="O6:O7"/>
    <mergeCell ref="R64:R69"/>
    <mergeCell ref="H67:H68"/>
    <mergeCell ref="L67:L68"/>
    <mergeCell ref="M67:M68"/>
    <mergeCell ref="N67:N68"/>
    <mergeCell ref="O67:O68"/>
    <mergeCell ref="P67:P68"/>
    <mergeCell ref="Q67:Q68"/>
    <mergeCell ref="A62:R62"/>
    <mergeCell ref="A110:G110"/>
    <mergeCell ref="A111:G111"/>
    <mergeCell ref="A123:R123"/>
    <mergeCell ref="A124:R124"/>
    <mergeCell ref="A108:G108"/>
    <mergeCell ref="A109:G109"/>
    <mergeCell ref="I67:I68"/>
    <mergeCell ref="J67:J68"/>
    <mergeCell ref="K67:K68"/>
    <mergeCell ref="A63:R63"/>
    <mergeCell ref="A64:A69"/>
    <mergeCell ref="B64:B69"/>
    <mergeCell ref="C64:E69"/>
    <mergeCell ref="F64:F69"/>
    <mergeCell ref="G64:G69"/>
    <mergeCell ref="A125:R125"/>
    <mergeCell ref="A126:R126"/>
    <mergeCell ref="A127:A132"/>
    <mergeCell ref="B127:B132"/>
    <mergeCell ref="C127:E132"/>
    <mergeCell ref="F127:F132"/>
    <mergeCell ref="G127:G132"/>
    <mergeCell ref="R127:R132"/>
    <mergeCell ref="H130:H131"/>
    <mergeCell ref="I130:I131"/>
    <mergeCell ref="J130:J131"/>
  </mergeCells>
  <conditionalFormatting sqref="E9:E22 E38:E46 C9:C46">
    <cfRule type="expression" dxfId="36" priority="51">
      <formula>$C$3="MILE TO MILE"</formula>
    </cfRule>
  </conditionalFormatting>
  <conditionalFormatting sqref="C3:E8">
    <cfRule type="expression" dxfId="35" priority="50">
      <formula>$C$3=""</formula>
    </cfRule>
  </conditionalFormatting>
  <conditionalFormatting sqref="E30:E37">
    <cfRule type="expression" dxfId="34" priority="49">
      <formula>$C$3="MILE TO MILE"</formula>
    </cfRule>
  </conditionalFormatting>
  <conditionalFormatting sqref="E23:E29">
    <cfRule type="expression" dxfId="33" priority="48">
      <formula>$C$3="MILE TO MILE"</formula>
    </cfRule>
  </conditionalFormatting>
  <conditionalFormatting sqref="Q111 Q48">
    <cfRule type="expression" dxfId="32" priority="36">
      <formula>AND(Q48&gt;0,Q48&lt;Q47)=TRUE</formula>
    </cfRule>
  </conditionalFormatting>
  <conditionalFormatting sqref="Q111 Q48">
    <cfRule type="expression" dxfId="31" priority="35">
      <formula>AND(Q48="",Q47&lt;&gt;"")=TRUE</formula>
    </cfRule>
  </conditionalFormatting>
  <conditionalFormatting sqref="H111:M111">
    <cfRule type="expression" dxfId="30" priority="34">
      <formula>AND(H111&gt;0,H111&lt;H110)=TRUE</formula>
    </cfRule>
  </conditionalFormatting>
  <conditionalFormatting sqref="H111:M111">
    <cfRule type="expression" dxfId="29" priority="33">
      <formula>AND(H111="",H110&lt;&gt;"")=TRUE</formula>
    </cfRule>
  </conditionalFormatting>
  <conditionalFormatting sqref="H48:M48">
    <cfRule type="expression" dxfId="28" priority="32">
      <formula>AND(H48&gt;0,H48&lt;H47)=TRUE</formula>
    </cfRule>
  </conditionalFormatting>
  <conditionalFormatting sqref="H48:M48">
    <cfRule type="expression" dxfId="27" priority="31">
      <formula>AND(H48="",H47&lt;&gt;"")=TRUE</formula>
    </cfRule>
  </conditionalFormatting>
  <conditionalFormatting sqref="A1:F7 A8:E8 G1:M2 A9:M50 A51:B52 D51:M52 V48:V49 H3:M8 N1:R61 A53:M61 A69:E69 G63:M63 A70:M107 H64:M69 N63:R107 A108:R124">
    <cfRule type="expression" dxfId="26" priority="1138">
      <formula>$U$55=TRUE</formula>
    </cfRule>
  </conditionalFormatting>
  <conditionalFormatting sqref="N111:P111">
    <cfRule type="expression" dxfId="25" priority="26">
      <formula>AND(N111&gt;0,N111&lt;N110)=TRUE</formula>
    </cfRule>
  </conditionalFormatting>
  <conditionalFormatting sqref="N111:P111">
    <cfRule type="expression" dxfId="24" priority="25">
      <formula>AND(N111="",N110&lt;&gt;"")=TRUE</formula>
    </cfRule>
  </conditionalFormatting>
  <conditionalFormatting sqref="N48:P48">
    <cfRule type="expression" dxfId="23" priority="24">
      <formula>AND(N48&gt;0,N48&lt;N47)=TRUE</formula>
    </cfRule>
  </conditionalFormatting>
  <conditionalFormatting sqref="N48:P48">
    <cfRule type="expression" dxfId="22" priority="23">
      <formula>AND(N48="",N47&lt;&gt;"")=TRUE</formula>
    </cfRule>
  </conditionalFormatting>
  <conditionalFormatting sqref="G3:G7">
    <cfRule type="expression" dxfId="21" priority="22">
      <formula>$U$55=TRUE</formula>
    </cfRule>
  </conditionalFormatting>
  <conditionalFormatting sqref="E70:E83 E99:E107 C70:C107">
    <cfRule type="expression" dxfId="20" priority="20">
      <formula>$C$3="MILE TO MILE"</formula>
    </cfRule>
  </conditionalFormatting>
  <conditionalFormatting sqref="C64:E69">
    <cfRule type="expression" dxfId="19" priority="19">
      <formula>$C$3=""</formula>
    </cfRule>
  </conditionalFormatting>
  <conditionalFormatting sqref="E91:E98">
    <cfRule type="expression" dxfId="18" priority="18">
      <formula>$C$3="MILE TO MILE"</formula>
    </cfRule>
  </conditionalFormatting>
  <conditionalFormatting sqref="E84:E90">
    <cfRule type="expression" dxfId="17" priority="17">
      <formula>$C$3="MILE TO MILE"</formula>
    </cfRule>
  </conditionalFormatting>
  <conditionalFormatting sqref="A63:F68">
    <cfRule type="expression" dxfId="16" priority="21">
      <formula>$U$55=TRUE</formula>
    </cfRule>
  </conditionalFormatting>
  <conditionalFormatting sqref="G64:G68">
    <cfRule type="expression" dxfId="15" priority="16">
      <formula>$U$55=TRUE</formula>
    </cfRule>
  </conditionalFormatting>
  <conditionalFormatting sqref="A62:R62">
    <cfRule type="expression" dxfId="14" priority="15">
      <formula>$U$55=TRUE</formula>
    </cfRule>
  </conditionalFormatting>
  <conditionalFormatting sqref="Q174">
    <cfRule type="expression" dxfId="13" priority="13">
      <formula>AND(Q174&gt;0,Q174&lt;Q173)=TRUE</formula>
    </cfRule>
  </conditionalFormatting>
  <conditionalFormatting sqref="Q174">
    <cfRule type="expression" dxfId="12" priority="12">
      <formula>AND(Q174="",Q173&lt;&gt;"")=TRUE</formula>
    </cfRule>
  </conditionalFormatting>
  <conditionalFormatting sqref="H174:M174">
    <cfRule type="expression" dxfId="11" priority="11">
      <formula>AND(H174&gt;0,H174&lt;H173)=TRUE</formula>
    </cfRule>
  </conditionalFormatting>
  <conditionalFormatting sqref="H174:M174">
    <cfRule type="expression" dxfId="10" priority="10">
      <formula>AND(H174="",H173&lt;&gt;"")=TRUE</formula>
    </cfRule>
  </conditionalFormatting>
  <conditionalFormatting sqref="A132:E132 G126:M126 A133:M170 H127:M132 N126:R170 A171:R174">
    <cfRule type="expression" dxfId="9" priority="14">
      <formula>$U$55=TRUE</formula>
    </cfRule>
  </conditionalFormatting>
  <conditionalFormatting sqref="N174:P174">
    <cfRule type="expression" dxfId="8" priority="9">
      <formula>AND(N174&gt;0,N174&lt;N173)=TRUE</formula>
    </cfRule>
  </conditionalFormatting>
  <conditionalFormatting sqref="N174:P174">
    <cfRule type="expression" dxfId="7" priority="8">
      <formula>AND(N174="",N173&lt;&gt;"")=TRUE</formula>
    </cfRule>
  </conditionalFormatting>
  <conditionalFormatting sqref="E133:E146 E162:E170 C133:C170">
    <cfRule type="expression" dxfId="6" priority="6">
      <formula>$C$3="MILE TO MILE"</formula>
    </cfRule>
  </conditionalFormatting>
  <conditionalFormatting sqref="C127:E132">
    <cfRule type="expression" dxfId="5" priority="5">
      <formula>$C$3=""</formula>
    </cfRule>
  </conditionalFormatting>
  <conditionalFormatting sqref="E154:E161">
    <cfRule type="expression" dxfId="4" priority="4">
      <formula>$C$3="MILE TO MILE"</formula>
    </cfRule>
  </conditionalFormatting>
  <conditionalFormatting sqref="E147:E153">
    <cfRule type="expression" dxfId="3" priority="3">
      <formula>$C$3="MILE TO MILE"</formula>
    </cfRule>
  </conditionalFormatting>
  <conditionalFormatting sqref="A126:F131">
    <cfRule type="expression" dxfId="2" priority="7">
      <formula>$U$55=TRUE</formula>
    </cfRule>
  </conditionalFormatting>
  <conditionalFormatting sqref="G127:G131">
    <cfRule type="expression" dxfId="1" priority="2">
      <formula>$U$55=TRUE</formula>
    </cfRule>
  </conditionalFormatting>
  <conditionalFormatting sqref="A125:R125">
    <cfRule type="expression" dxfId="0" priority="1">
      <formula>$U$55=TRUE</formula>
    </cfRule>
  </conditionalFormatting>
  <dataValidations count="4">
    <dataValidation type="list" allowBlank="1" showInputMessage="1" showErrorMessage="1" sqref="C3:E8 C64:E69 C127:E132" xr:uid="{F792ECEC-AF42-4448-848C-ABF7CA46E9C9}">
      <formula1>$U$3:$U$5</formula1>
    </dataValidation>
    <dataValidation type="list" allowBlank="1" showInputMessage="1" showErrorMessage="1" sqref="H64:Q64 H3:Q3 H127:Q127" xr:uid="{FF366295-82E3-4EC0-8D79-CB83DE58BE99}">
      <formula1>$T$47:$T$53</formula1>
    </dataValidation>
    <dataValidation type="list" allowBlank="1" showInputMessage="1" showErrorMessage="1" sqref="H65:Q65 H4:Q4 H128:Q128" xr:uid="{B18A0B62-0833-406C-A5F0-ED9350CEE00F}">
      <formula1>$V$48:$V$49</formula1>
    </dataValidation>
    <dataValidation type="list" allowBlank="1" showInputMessage="1" showErrorMessage="1" sqref="F70:F107 F9:F46 F133:F170" xr:uid="{E3BA00AC-3FBE-4392-B21D-2879B1B1EAE3}">
      <formula1>$U$47:$U$52</formula1>
    </dataValidation>
  </dataValidations>
  <pageMargins left="0.7" right="0.7" top="0.75" bottom="0.75" header="0.3" footer="0.3"/>
  <pageSetup paperSize="3"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print="0" autoFill="0" autoLine="0" autoPict="0">
                <anchor moveWithCells="1">
                  <from>
                    <xdr:col>17</xdr:col>
                    <xdr:colOff>0</xdr:colOff>
                    <xdr:row>53</xdr:row>
                    <xdr:rowOff>142875</xdr:rowOff>
                  </from>
                  <to>
                    <xdr:col>17</xdr:col>
                    <xdr:colOff>1819275</xdr:colOff>
                    <xdr:row>55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BA7BB-BC77-4DC9-821A-62CF3362FF4D}">
  <sheetPr>
    <tabColor theme="0" tint="-0.14999847407452621"/>
  </sheetPr>
  <dimension ref="A1:S161"/>
  <sheetViews>
    <sheetView showGridLines="0" zoomScale="85" zoomScaleNormal="85" workbookViewId="0">
      <selection activeCell="B11" sqref="B11:B12"/>
    </sheetView>
  </sheetViews>
  <sheetFormatPr defaultColWidth="8.5703125" defaultRowHeight="12.75" x14ac:dyDescent="0.2"/>
  <cols>
    <col min="1" max="1" width="5.5703125" style="185" customWidth="1"/>
    <col min="2" max="2" width="7.5703125" style="26" customWidth="1"/>
    <col min="3" max="3" width="30.5703125" style="26" customWidth="1"/>
    <col min="4" max="4" width="11.140625" style="26" customWidth="1"/>
    <col min="5" max="5" width="2.5703125" style="26" customWidth="1"/>
    <col min="6" max="7" width="11.140625" style="26" customWidth="1"/>
    <col min="8" max="8" width="2.5703125" style="26" customWidth="1"/>
    <col min="9" max="9" width="11.140625" style="26" customWidth="1"/>
    <col min="10" max="10" width="16.42578125" style="180" customWidth="1"/>
    <col min="11" max="11" width="9.5703125" style="185" customWidth="1"/>
    <col min="12" max="13" width="10.42578125" style="185" customWidth="1"/>
    <col min="14" max="14" width="35.5703125" style="26" customWidth="1"/>
    <col min="15" max="15" width="8.5703125" style="26"/>
    <col min="16" max="16" width="11" style="26" hidden="1" customWidth="1"/>
    <col min="17" max="17" width="15.5703125" style="26" hidden="1" customWidth="1"/>
    <col min="18" max="19" width="8.5703125" style="26" hidden="1" customWidth="1"/>
    <col min="20" max="20" width="0" style="26" hidden="1" customWidth="1"/>
    <col min="21" max="16384" width="8.5703125" style="26"/>
  </cols>
  <sheetData>
    <row r="1" spans="1:18" ht="22.5" x14ac:dyDescent="0.3">
      <c r="A1" s="26"/>
      <c r="B1" s="598" t="s">
        <v>3</v>
      </c>
      <c r="C1" s="598"/>
      <c r="D1" s="598"/>
      <c r="E1" s="598"/>
      <c r="F1" s="598"/>
      <c r="G1" s="599"/>
      <c r="H1" s="599"/>
      <c r="I1" s="599"/>
      <c r="J1" s="599"/>
      <c r="K1" s="599"/>
      <c r="L1" s="599"/>
      <c r="M1" s="599"/>
      <c r="N1" s="599"/>
      <c r="O1" s="488"/>
      <c r="P1" s="488"/>
      <c r="Q1" s="488"/>
      <c r="R1" s="488"/>
    </row>
    <row r="2" spans="1:18" ht="15.75" thickBot="1" x14ac:dyDescent="0.25">
      <c r="A2" s="26"/>
      <c r="B2" s="600" t="s">
        <v>143</v>
      </c>
      <c r="C2" s="600"/>
      <c r="D2" s="600"/>
      <c r="E2" s="600"/>
      <c r="F2" s="600"/>
      <c r="G2" s="600"/>
      <c r="H2" s="600"/>
      <c r="I2" s="600"/>
      <c r="J2" s="600"/>
      <c r="K2" s="600"/>
      <c r="L2" s="600"/>
      <c r="M2" s="600"/>
      <c r="N2" s="600"/>
      <c r="O2" s="320"/>
      <c r="P2" s="320"/>
      <c r="Q2" s="320"/>
      <c r="R2" s="320"/>
    </row>
    <row r="3" spans="1:18" ht="12.95" customHeight="1" x14ac:dyDescent="0.2">
      <c r="A3" s="632" t="s">
        <v>144</v>
      </c>
      <c r="B3" s="601" t="s">
        <v>92</v>
      </c>
      <c r="C3" s="604" t="s">
        <v>99</v>
      </c>
      <c r="D3" s="607" t="s">
        <v>93</v>
      </c>
      <c r="E3" s="608"/>
      <c r="F3" s="609"/>
      <c r="G3" s="607" t="s">
        <v>147</v>
      </c>
      <c r="H3" s="635"/>
      <c r="I3" s="636"/>
      <c r="J3" s="626" t="s">
        <v>148</v>
      </c>
      <c r="K3" s="616" t="s">
        <v>152</v>
      </c>
      <c r="L3" s="616" t="s">
        <v>154</v>
      </c>
      <c r="M3" s="616" t="s">
        <v>150</v>
      </c>
      <c r="N3" s="619" t="s">
        <v>5</v>
      </c>
      <c r="O3" s="33"/>
      <c r="P3" s="33"/>
      <c r="Q3" s="133" t="s">
        <v>94</v>
      </c>
      <c r="R3" s="33"/>
    </row>
    <row r="4" spans="1:18" x14ac:dyDescent="0.2">
      <c r="A4" s="633"/>
      <c r="B4" s="602"/>
      <c r="C4" s="605"/>
      <c r="D4" s="610"/>
      <c r="E4" s="611"/>
      <c r="F4" s="612"/>
      <c r="G4" s="637"/>
      <c r="H4" s="638"/>
      <c r="I4" s="639"/>
      <c r="J4" s="627"/>
      <c r="K4" s="617"/>
      <c r="L4" s="617"/>
      <c r="M4" s="617"/>
      <c r="N4" s="620"/>
      <c r="O4" s="33"/>
      <c r="P4" s="33"/>
      <c r="Q4" s="133" t="s">
        <v>93</v>
      </c>
      <c r="R4" s="33"/>
    </row>
    <row r="5" spans="1:18" x14ac:dyDescent="0.2">
      <c r="A5" s="633"/>
      <c r="B5" s="602"/>
      <c r="C5" s="605"/>
      <c r="D5" s="610"/>
      <c r="E5" s="611"/>
      <c r="F5" s="612"/>
      <c r="G5" s="637"/>
      <c r="H5" s="638"/>
      <c r="I5" s="639"/>
      <c r="J5" s="627"/>
      <c r="K5" s="617"/>
      <c r="L5" s="617"/>
      <c r="M5" s="617"/>
      <c r="N5" s="620"/>
      <c r="O5" s="33"/>
      <c r="P5" s="33"/>
      <c r="Q5" s="133"/>
      <c r="R5" s="33"/>
    </row>
    <row r="6" spans="1:18" ht="33" customHeight="1" x14ac:dyDescent="0.2">
      <c r="A6" s="633"/>
      <c r="B6" s="602"/>
      <c r="C6" s="605"/>
      <c r="D6" s="610"/>
      <c r="E6" s="611"/>
      <c r="F6" s="612"/>
      <c r="G6" s="637"/>
      <c r="H6" s="638"/>
      <c r="I6" s="639"/>
      <c r="J6" s="627"/>
      <c r="K6" s="617"/>
      <c r="L6" s="617"/>
      <c r="M6" s="617"/>
      <c r="N6" s="620"/>
    </row>
    <row r="7" spans="1:18" ht="17.100000000000001" customHeight="1" x14ac:dyDescent="0.2">
      <c r="A7" s="633"/>
      <c r="B7" s="602"/>
      <c r="C7" s="605"/>
      <c r="D7" s="610"/>
      <c r="E7" s="611"/>
      <c r="F7" s="612"/>
      <c r="G7" s="500" t="s">
        <v>145</v>
      </c>
      <c r="H7" s="501"/>
      <c r="I7" s="502" t="s">
        <v>145</v>
      </c>
      <c r="J7" s="627"/>
      <c r="K7" s="617"/>
      <c r="L7" s="617"/>
      <c r="M7" s="617"/>
      <c r="N7" s="620"/>
    </row>
    <row r="8" spans="1:18" ht="13.5" thickBot="1" x14ac:dyDescent="0.25">
      <c r="A8" s="634"/>
      <c r="B8" s="603"/>
      <c r="C8" s="606"/>
      <c r="D8" s="613"/>
      <c r="E8" s="614"/>
      <c r="F8" s="615"/>
      <c r="G8" s="498" t="s">
        <v>146</v>
      </c>
      <c r="H8" s="489"/>
      <c r="I8" s="499" t="s">
        <v>146</v>
      </c>
      <c r="J8" s="505" t="s">
        <v>149</v>
      </c>
      <c r="K8" s="618"/>
      <c r="L8" s="505" t="s">
        <v>153</v>
      </c>
      <c r="M8" s="505" t="s">
        <v>149</v>
      </c>
      <c r="N8" s="621"/>
    </row>
    <row r="9" spans="1:18" ht="13.5" thickTop="1" x14ac:dyDescent="0.2">
      <c r="A9" s="640" t="s">
        <v>157</v>
      </c>
      <c r="B9" s="642" t="s">
        <v>164</v>
      </c>
      <c r="C9" s="643" t="str">
        <f>IFERROR(VLOOKUP($B9,Project_Info,2,FALSE),"")</f>
        <v>Test Lane</v>
      </c>
      <c r="D9" s="622">
        <v>0</v>
      </c>
      <c r="E9" s="649" t="str">
        <f t="shared" ref="E9" si="0">IF(F9&gt;0,"to","")</f>
        <v>to</v>
      </c>
      <c r="F9" s="624">
        <v>2</v>
      </c>
      <c r="G9" s="503">
        <v>39.042369999999998</v>
      </c>
      <c r="H9" s="649" t="str">
        <f t="shared" ref="H9" si="1">IF(I9&gt;0,"to","")</f>
        <v>to</v>
      </c>
      <c r="I9" s="229">
        <v>39.006698999999998</v>
      </c>
      <c r="J9" s="645">
        <f>IF(B9&lt;&gt;"",IF($D$3="MILE TO MILE",$F9-$D9, ($F9-$D9)/5280),"")</f>
        <v>2</v>
      </c>
      <c r="K9" s="628">
        <v>2</v>
      </c>
      <c r="L9" s="628"/>
      <c r="M9" s="647">
        <f>IFERROR(J9*K9+(L9/11/5280),"")</f>
        <v>4</v>
      </c>
      <c r="N9" s="630"/>
    </row>
    <row r="10" spans="1:18" x14ac:dyDescent="0.2">
      <c r="A10" s="641"/>
      <c r="B10" s="629"/>
      <c r="C10" s="644"/>
      <c r="D10" s="623"/>
      <c r="E10" s="650"/>
      <c r="F10" s="625"/>
      <c r="G10" s="509">
        <v>-77.487244000000004</v>
      </c>
      <c r="H10" s="650"/>
      <c r="I10" s="510">
        <v>-77.429130999999998</v>
      </c>
      <c r="J10" s="646"/>
      <c r="K10" s="629"/>
      <c r="L10" s="629"/>
      <c r="M10" s="648"/>
      <c r="N10" s="631"/>
    </row>
    <row r="11" spans="1:18" x14ac:dyDescent="0.2">
      <c r="A11" s="661"/>
      <c r="B11" s="663"/>
      <c r="C11" s="664" t="str">
        <f>IFERROR(VLOOKUP($B11,Project_Info,2,FALSE),"")</f>
        <v/>
      </c>
      <c r="D11" s="666"/>
      <c r="E11" s="651" t="str">
        <f t="shared" ref="E11" si="2">IF(F11&gt;0,"to","")</f>
        <v/>
      </c>
      <c r="F11" s="657"/>
      <c r="G11" s="504"/>
      <c r="H11" s="651" t="str">
        <f t="shared" ref="H11" si="3">IF(I11&gt;0,"to","")</f>
        <v/>
      </c>
      <c r="I11" s="230"/>
      <c r="J11" s="653" t="str">
        <f t="shared" ref="J11" si="4">IF(B11&lt;&gt;"",IF($D$3="MILE TO MILE",$F11-$D11, ($F11-$D11)/5280),"")</f>
        <v/>
      </c>
      <c r="K11" s="655"/>
      <c r="L11" s="655"/>
      <c r="M11" s="659" t="str">
        <f t="shared" ref="M11" si="5">IFERROR(J11*K11+(L11/11/5280),"")</f>
        <v/>
      </c>
      <c r="N11" s="668"/>
    </row>
    <row r="12" spans="1:18" x14ac:dyDescent="0.2">
      <c r="A12" s="662"/>
      <c r="B12" s="656"/>
      <c r="C12" s="665"/>
      <c r="D12" s="667"/>
      <c r="E12" s="652"/>
      <c r="F12" s="658"/>
      <c r="G12" s="504"/>
      <c r="H12" s="652"/>
      <c r="I12" s="229"/>
      <c r="J12" s="654"/>
      <c r="K12" s="656"/>
      <c r="L12" s="656"/>
      <c r="M12" s="660"/>
      <c r="N12" s="669"/>
    </row>
    <row r="13" spans="1:18" x14ac:dyDescent="0.2">
      <c r="A13" s="661"/>
      <c r="B13" s="663"/>
      <c r="C13" s="664" t="str">
        <f>IFERROR(VLOOKUP($B13,Project_Info,2,FALSE),"")</f>
        <v/>
      </c>
      <c r="D13" s="666"/>
      <c r="E13" s="651" t="str">
        <f t="shared" ref="E13" si="6">IF(F13&gt;0,"to","")</f>
        <v/>
      </c>
      <c r="F13" s="657"/>
      <c r="G13" s="504"/>
      <c r="H13" s="651" t="str">
        <f t="shared" ref="H13" si="7">IF(I13&gt;0,"to","")</f>
        <v/>
      </c>
      <c r="I13" s="230"/>
      <c r="J13" s="653" t="str">
        <f t="shared" ref="J13" si="8">IF(B13&lt;&gt;"",IF($D$3="MILE TO MILE",$F13-$D13, ($F13-$D13)/5280),"")</f>
        <v/>
      </c>
      <c r="K13" s="655"/>
      <c r="L13" s="655"/>
      <c r="M13" s="659" t="str">
        <f t="shared" ref="M13" si="9">IFERROR(J13*K13+(L13/11/5280),"")</f>
        <v/>
      </c>
      <c r="N13" s="668"/>
    </row>
    <row r="14" spans="1:18" x14ac:dyDescent="0.2">
      <c r="A14" s="662"/>
      <c r="B14" s="656"/>
      <c r="C14" s="665"/>
      <c r="D14" s="667"/>
      <c r="E14" s="652"/>
      <c r="F14" s="658"/>
      <c r="G14" s="504"/>
      <c r="H14" s="652"/>
      <c r="I14" s="229"/>
      <c r="J14" s="654"/>
      <c r="K14" s="656"/>
      <c r="L14" s="656"/>
      <c r="M14" s="660"/>
      <c r="N14" s="669"/>
    </row>
    <row r="15" spans="1:18" x14ac:dyDescent="0.2">
      <c r="A15" s="661"/>
      <c r="B15" s="663"/>
      <c r="C15" s="664" t="str">
        <f>IFERROR(VLOOKUP($B15,Project_Info,2,FALSE),"")</f>
        <v/>
      </c>
      <c r="D15" s="666"/>
      <c r="E15" s="651" t="str">
        <f t="shared" ref="E15" si="10">IF(F15&gt;0,"to","")</f>
        <v/>
      </c>
      <c r="F15" s="657"/>
      <c r="G15" s="504"/>
      <c r="H15" s="651" t="str">
        <f t="shared" ref="H15" si="11">IF(I15&gt;0,"to","")</f>
        <v/>
      </c>
      <c r="I15" s="230"/>
      <c r="J15" s="653" t="str">
        <f t="shared" ref="J15" si="12">IF(B15&lt;&gt;"",IF($D$3="MILE TO MILE",$F15-$D15, ($F15-$D15)/5280),"")</f>
        <v/>
      </c>
      <c r="K15" s="655"/>
      <c r="L15" s="655"/>
      <c r="M15" s="659" t="str">
        <f t="shared" ref="M15" si="13">IFERROR(J15*K15+(L15/11/5280),"")</f>
        <v/>
      </c>
      <c r="N15" s="668"/>
    </row>
    <row r="16" spans="1:18" x14ac:dyDescent="0.2">
      <c r="A16" s="662"/>
      <c r="B16" s="656"/>
      <c r="C16" s="665"/>
      <c r="D16" s="667"/>
      <c r="E16" s="652"/>
      <c r="F16" s="658"/>
      <c r="G16" s="504"/>
      <c r="H16" s="652"/>
      <c r="I16" s="229"/>
      <c r="J16" s="654"/>
      <c r="K16" s="656"/>
      <c r="L16" s="656"/>
      <c r="M16" s="660"/>
      <c r="N16" s="669"/>
    </row>
    <row r="17" spans="1:14" x14ac:dyDescent="0.2">
      <c r="A17" s="661"/>
      <c r="B17" s="663"/>
      <c r="C17" s="664" t="str">
        <f>IFERROR(VLOOKUP($B17,Project_Info,2,FALSE),"")</f>
        <v/>
      </c>
      <c r="D17" s="666"/>
      <c r="E17" s="651" t="str">
        <f t="shared" ref="E17" si="14">IF(F17&gt;0,"to","")</f>
        <v/>
      </c>
      <c r="F17" s="657"/>
      <c r="G17" s="504"/>
      <c r="H17" s="651" t="str">
        <f t="shared" ref="H17" si="15">IF(I17&gt;0,"to","")</f>
        <v/>
      </c>
      <c r="I17" s="230"/>
      <c r="J17" s="653" t="str">
        <f t="shared" ref="J17" si="16">IF(B17&lt;&gt;"",IF($D$3="MILE TO MILE",$F17-$D17, ($F17-$D17)/5280),"")</f>
        <v/>
      </c>
      <c r="K17" s="655"/>
      <c r="L17" s="655"/>
      <c r="M17" s="659" t="str">
        <f t="shared" ref="M17" si="17">IFERROR(J17*K17+(L17/11/5280),"")</f>
        <v/>
      </c>
      <c r="N17" s="668"/>
    </row>
    <row r="18" spans="1:14" x14ac:dyDescent="0.2">
      <c r="A18" s="662"/>
      <c r="B18" s="656"/>
      <c r="C18" s="665"/>
      <c r="D18" s="667"/>
      <c r="E18" s="652"/>
      <c r="F18" s="658"/>
      <c r="G18" s="504"/>
      <c r="H18" s="652"/>
      <c r="I18" s="229"/>
      <c r="J18" s="654"/>
      <c r="K18" s="656"/>
      <c r="L18" s="656"/>
      <c r="M18" s="660"/>
      <c r="N18" s="669"/>
    </row>
    <row r="19" spans="1:14" x14ac:dyDescent="0.2">
      <c r="A19" s="661"/>
      <c r="B19" s="663"/>
      <c r="C19" s="664" t="str">
        <f>IFERROR(VLOOKUP($B19,Project_Info,2,FALSE),"")</f>
        <v/>
      </c>
      <c r="D19" s="666"/>
      <c r="E19" s="651" t="str">
        <f t="shared" ref="E19" si="18">IF(F19&gt;0,"to","")</f>
        <v/>
      </c>
      <c r="F19" s="657"/>
      <c r="G19" s="504"/>
      <c r="H19" s="651" t="str">
        <f t="shared" ref="H19" si="19">IF(I19&gt;0,"to","")</f>
        <v/>
      </c>
      <c r="I19" s="230"/>
      <c r="J19" s="653" t="str">
        <f t="shared" ref="J19" si="20">IF(B19&lt;&gt;"",IF($D$3="MILE TO MILE",$F19-$D19, ($F19-$D19)/5280),"")</f>
        <v/>
      </c>
      <c r="K19" s="655"/>
      <c r="L19" s="655"/>
      <c r="M19" s="659" t="str">
        <f t="shared" ref="M19" si="21">IFERROR(J19*K19+(L19/11/5280),"")</f>
        <v/>
      </c>
      <c r="N19" s="668"/>
    </row>
    <row r="20" spans="1:14" x14ac:dyDescent="0.2">
      <c r="A20" s="662"/>
      <c r="B20" s="656"/>
      <c r="C20" s="665"/>
      <c r="D20" s="667"/>
      <c r="E20" s="652"/>
      <c r="F20" s="658"/>
      <c r="G20" s="504"/>
      <c r="H20" s="652"/>
      <c r="I20" s="229"/>
      <c r="J20" s="654"/>
      <c r="K20" s="656"/>
      <c r="L20" s="656"/>
      <c r="M20" s="660"/>
      <c r="N20" s="669"/>
    </row>
    <row r="21" spans="1:14" x14ac:dyDescent="0.2">
      <c r="A21" s="661"/>
      <c r="B21" s="663"/>
      <c r="C21" s="664" t="str">
        <f>IFERROR(VLOOKUP($B21,Project_Info,2,FALSE),"")</f>
        <v/>
      </c>
      <c r="D21" s="666"/>
      <c r="E21" s="651" t="str">
        <f t="shared" ref="E21" si="22">IF(F21&gt;0,"to","")</f>
        <v/>
      </c>
      <c r="F21" s="657"/>
      <c r="G21" s="504"/>
      <c r="H21" s="651" t="str">
        <f t="shared" ref="H21" si="23">IF(I21&gt;0,"to","")</f>
        <v/>
      </c>
      <c r="I21" s="230"/>
      <c r="J21" s="653" t="str">
        <f t="shared" ref="J21" si="24">IF(B21&lt;&gt;"",IF($D$3="MILE TO MILE",$F21-$D21, ($F21-$D21)/5280),"")</f>
        <v/>
      </c>
      <c r="K21" s="655"/>
      <c r="L21" s="655"/>
      <c r="M21" s="659" t="str">
        <f t="shared" ref="M21" si="25">IFERROR(J21*K21+(L21/11/5280),"")</f>
        <v/>
      </c>
      <c r="N21" s="668"/>
    </row>
    <row r="22" spans="1:14" x14ac:dyDescent="0.2">
      <c r="A22" s="662"/>
      <c r="B22" s="656"/>
      <c r="C22" s="665"/>
      <c r="D22" s="667"/>
      <c r="E22" s="652"/>
      <c r="F22" s="658"/>
      <c r="G22" s="504"/>
      <c r="H22" s="652"/>
      <c r="I22" s="229"/>
      <c r="J22" s="654"/>
      <c r="K22" s="656"/>
      <c r="L22" s="656"/>
      <c r="M22" s="660"/>
      <c r="N22" s="669"/>
    </row>
    <row r="23" spans="1:14" x14ac:dyDescent="0.2">
      <c r="A23" s="661"/>
      <c r="B23" s="663"/>
      <c r="C23" s="664" t="str">
        <f>IFERROR(VLOOKUP($B23,Project_Info,2,FALSE),"")</f>
        <v/>
      </c>
      <c r="D23" s="666"/>
      <c r="E23" s="651" t="str">
        <f t="shared" ref="E23" si="26">IF(F23&gt;0,"to","")</f>
        <v/>
      </c>
      <c r="F23" s="657"/>
      <c r="G23" s="504"/>
      <c r="H23" s="651" t="str">
        <f t="shared" ref="H23" si="27">IF(I23&gt;0,"to","")</f>
        <v/>
      </c>
      <c r="I23" s="230"/>
      <c r="J23" s="653" t="str">
        <f t="shared" ref="J23" si="28">IF(B23&lt;&gt;"",IF($D$3="MILE TO MILE",$F23-$D23, ($F23-$D23)/5280),"")</f>
        <v/>
      </c>
      <c r="K23" s="655"/>
      <c r="L23" s="655"/>
      <c r="M23" s="659" t="str">
        <f t="shared" ref="M23" si="29">IFERROR(J23*K23+(L23/11/5280),"")</f>
        <v/>
      </c>
      <c r="N23" s="668"/>
    </row>
    <row r="24" spans="1:14" x14ac:dyDescent="0.2">
      <c r="A24" s="662"/>
      <c r="B24" s="656"/>
      <c r="C24" s="665"/>
      <c r="D24" s="667"/>
      <c r="E24" s="652"/>
      <c r="F24" s="658"/>
      <c r="G24" s="504"/>
      <c r="H24" s="652"/>
      <c r="I24" s="229"/>
      <c r="J24" s="654"/>
      <c r="K24" s="656"/>
      <c r="L24" s="656"/>
      <c r="M24" s="660"/>
      <c r="N24" s="669"/>
    </row>
    <row r="25" spans="1:14" x14ac:dyDescent="0.2">
      <c r="A25" s="661"/>
      <c r="B25" s="663"/>
      <c r="C25" s="664" t="str">
        <f>IFERROR(VLOOKUP($B25,Project_Info,2,FALSE),"")</f>
        <v/>
      </c>
      <c r="D25" s="666"/>
      <c r="E25" s="651" t="str">
        <f t="shared" ref="E25" si="30">IF(F25&gt;0,"to","")</f>
        <v/>
      </c>
      <c r="F25" s="657"/>
      <c r="G25" s="504"/>
      <c r="H25" s="651" t="str">
        <f t="shared" ref="H25" si="31">IF(I25&gt;0,"to","")</f>
        <v/>
      </c>
      <c r="I25" s="230"/>
      <c r="J25" s="653" t="str">
        <f t="shared" ref="J25" si="32">IF(B25&lt;&gt;"",IF($D$3="MILE TO MILE",$F25-$D25, ($F25-$D25)/5280),"")</f>
        <v/>
      </c>
      <c r="K25" s="655"/>
      <c r="L25" s="655"/>
      <c r="M25" s="659" t="str">
        <f t="shared" ref="M25" si="33">IFERROR(J25*K25+(L25/11/5280),"")</f>
        <v/>
      </c>
      <c r="N25" s="668"/>
    </row>
    <row r="26" spans="1:14" x14ac:dyDescent="0.2">
      <c r="A26" s="662"/>
      <c r="B26" s="656"/>
      <c r="C26" s="665"/>
      <c r="D26" s="667"/>
      <c r="E26" s="652"/>
      <c r="F26" s="658"/>
      <c r="G26" s="504"/>
      <c r="H26" s="652"/>
      <c r="I26" s="229"/>
      <c r="J26" s="654"/>
      <c r="K26" s="656"/>
      <c r="L26" s="656"/>
      <c r="M26" s="660"/>
      <c r="N26" s="669"/>
    </row>
    <row r="27" spans="1:14" x14ac:dyDescent="0.2">
      <c r="A27" s="661"/>
      <c r="B27" s="663"/>
      <c r="C27" s="664" t="str">
        <f>IFERROR(VLOOKUP($B27,Project_Info,2,FALSE),"")</f>
        <v/>
      </c>
      <c r="D27" s="666"/>
      <c r="E27" s="651" t="str">
        <f t="shared" ref="E27" si="34">IF(F27&gt;0,"to","")</f>
        <v/>
      </c>
      <c r="F27" s="657"/>
      <c r="G27" s="504"/>
      <c r="H27" s="651" t="str">
        <f t="shared" ref="H27" si="35">IF(I27&gt;0,"to","")</f>
        <v/>
      </c>
      <c r="I27" s="230"/>
      <c r="J27" s="653" t="str">
        <f t="shared" ref="J27" si="36">IF(B27&lt;&gt;"",IF($D$3="MILE TO MILE",$F27-$D27, ($F27-$D27)/5280),"")</f>
        <v/>
      </c>
      <c r="K27" s="655"/>
      <c r="L27" s="655"/>
      <c r="M27" s="659" t="str">
        <f t="shared" ref="M27" si="37">IFERROR(J27*K27+(L27/11/5280),"")</f>
        <v/>
      </c>
      <c r="N27" s="668"/>
    </row>
    <row r="28" spans="1:14" x14ac:dyDescent="0.2">
      <c r="A28" s="662"/>
      <c r="B28" s="656"/>
      <c r="C28" s="665"/>
      <c r="D28" s="667"/>
      <c r="E28" s="652"/>
      <c r="F28" s="658"/>
      <c r="G28" s="504"/>
      <c r="H28" s="652"/>
      <c r="I28" s="229"/>
      <c r="J28" s="654"/>
      <c r="K28" s="656"/>
      <c r="L28" s="656"/>
      <c r="M28" s="660"/>
      <c r="N28" s="669"/>
    </row>
    <row r="29" spans="1:14" x14ac:dyDescent="0.2">
      <c r="A29" s="661"/>
      <c r="B29" s="663"/>
      <c r="C29" s="664" t="str">
        <f>IFERROR(VLOOKUP($B29,Project_Info,2,FALSE),"")</f>
        <v/>
      </c>
      <c r="D29" s="666"/>
      <c r="E29" s="651" t="str">
        <f t="shared" ref="E29" si="38">IF(F29&gt;0,"to","")</f>
        <v/>
      </c>
      <c r="F29" s="657"/>
      <c r="G29" s="504"/>
      <c r="H29" s="651" t="str">
        <f t="shared" ref="H29" si="39">IF(I29&gt;0,"to","")</f>
        <v/>
      </c>
      <c r="I29" s="230"/>
      <c r="J29" s="653" t="str">
        <f t="shared" ref="J29" si="40">IF(B29&lt;&gt;"",IF($D$3="MILE TO MILE",$F29-$D29, ($F29-$D29)/5280),"")</f>
        <v/>
      </c>
      <c r="K29" s="655"/>
      <c r="L29" s="655"/>
      <c r="M29" s="659" t="str">
        <f t="shared" ref="M29" si="41">IFERROR(J29*K29+(L29/11/5280),"")</f>
        <v/>
      </c>
      <c r="N29" s="668"/>
    </row>
    <row r="30" spans="1:14" x14ac:dyDescent="0.2">
      <c r="A30" s="662"/>
      <c r="B30" s="656"/>
      <c r="C30" s="665"/>
      <c r="D30" s="667"/>
      <c r="E30" s="652"/>
      <c r="F30" s="658"/>
      <c r="G30" s="504"/>
      <c r="H30" s="652"/>
      <c r="I30" s="229"/>
      <c r="J30" s="654"/>
      <c r="K30" s="656"/>
      <c r="L30" s="656"/>
      <c r="M30" s="660"/>
      <c r="N30" s="669"/>
    </row>
    <row r="31" spans="1:14" x14ac:dyDescent="0.2">
      <c r="A31" s="661"/>
      <c r="B31" s="663"/>
      <c r="C31" s="664" t="str">
        <f>IFERROR(VLOOKUP($B31,Project_Info,2,FALSE),"")</f>
        <v/>
      </c>
      <c r="D31" s="666"/>
      <c r="E31" s="651" t="str">
        <f t="shared" ref="E31" si="42">IF(F31&gt;0,"to","")</f>
        <v/>
      </c>
      <c r="F31" s="657"/>
      <c r="G31" s="504"/>
      <c r="H31" s="651" t="str">
        <f t="shared" ref="H31" si="43">IF(I31&gt;0,"to","")</f>
        <v/>
      </c>
      <c r="I31" s="230"/>
      <c r="J31" s="653" t="str">
        <f t="shared" ref="J31" si="44">IF(B31&lt;&gt;"",IF($D$3="MILE TO MILE",$F31-$D31, ($F31-$D31)/5280),"")</f>
        <v/>
      </c>
      <c r="K31" s="655"/>
      <c r="L31" s="655"/>
      <c r="M31" s="659" t="str">
        <f t="shared" ref="M31" si="45">IFERROR(J31*K31+(L31/11/5280),"")</f>
        <v/>
      </c>
      <c r="N31" s="668"/>
    </row>
    <row r="32" spans="1:14" x14ac:dyDescent="0.2">
      <c r="A32" s="662"/>
      <c r="B32" s="656"/>
      <c r="C32" s="665"/>
      <c r="D32" s="667"/>
      <c r="E32" s="652"/>
      <c r="F32" s="658"/>
      <c r="G32" s="504"/>
      <c r="H32" s="652"/>
      <c r="I32" s="229"/>
      <c r="J32" s="654"/>
      <c r="K32" s="656"/>
      <c r="L32" s="656"/>
      <c r="M32" s="660"/>
      <c r="N32" s="669"/>
    </row>
    <row r="33" spans="1:14" x14ac:dyDescent="0.2">
      <c r="A33" s="661"/>
      <c r="B33" s="663"/>
      <c r="C33" s="664" t="str">
        <f>IFERROR(VLOOKUP($B33,Project_Info,2,FALSE),"")</f>
        <v/>
      </c>
      <c r="D33" s="666"/>
      <c r="E33" s="651" t="str">
        <f t="shared" ref="E33" si="46">IF(F33&gt;0,"to","")</f>
        <v/>
      </c>
      <c r="F33" s="657"/>
      <c r="G33" s="504"/>
      <c r="H33" s="651" t="str">
        <f t="shared" ref="H33" si="47">IF(I33&gt;0,"to","")</f>
        <v/>
      </c>
      <c r="I33" s="230"/>
      <c r="J33" s="653" t="str">
        <f t="shared" ref="J33" si="48">IF(B33&lt;&gt;"",IF($D$3="MILE TO MILE",$F33-$D33, ($F33-$D33)/5280),"")</f>
        <v/>
      </c>
      <c r="K33" s="655"/>
      <c r="L33" s="655"/>
      <c r="M33" s="659" t="str">
        <f t="shared" ref="M33" si="49">IFERROR(J33*K33+(L33/11/5280),"")</f>
        <v/>
      </c>
      <c r="N33" s="668"/>
    </row>
    <row r="34" spans="1:14" x14ac:dyDescent="0.2">
      <c r="A34" s="662"/>
      <c r="B34" s="656"/>
      <c r="C34" s="665"/>
      <c r="D34" s="667"/>
      <c r="E34" s="652"/>
      <c r="F34" s="658"/>
      <c r="G34" s="504"/>
      <c r="H34" s="652"/>
      <c r="I34" s="229"/>
      <c r="J34" s="654"/>
      <c r="K34" s="656"/>
      <c r="L34" s="656"/>
      <c r="M34" s="660"/>
      <c r="N34" s="669"/>
    </row>
    <row r="35" spans="1:14" x14ac:dyDescent="0.2">
      <c r="A35" s="661"/>
      <c r="B35" s="663"/>
      <c r="C35" s="664" t="str">
        <f>IFERROR(VLOOKUP($B35,Project_Info,2,FALSE),"")</f>
        <v/>
      </c>
      <c r="D35" s="666"/>
      <c r="E35" s="651" t="str">
        <f t="shared" ref="E35" si="50">IF(F35&gt;0,"to","")</f>
        <v/>
      </c>
      <c r="F35" s="657"/>
      <c r="G35" s="504"/>
      <c r="H35" s="651" t="str">
        <f t="shared" ref="H35" si="51">IF(I35&gt;0,"to","")</f>
        <v/>
      </c>
      <c r="I35" s="230"/>
      <c r="J35" s="653" t="str">
        <f t="shared" ref="J35" si="52">IF(B35&lt;&gt;"",IF($D$3="MILE TO MILE",$F35-$D35, ($F35-$D35)/5280),"")</f>
        <v/>
      </c>
      <c r="K35" s="655"/>
      <c r="L35" s="655"/>
      <c r="M35" s="659" t="str">
        <f t="shared" ref="M35" si="53">IFERROR(J35*K35+(L35/11/5280),"")</f>
        <v/>
      </c>
      <c r="N35" s="668"/>
    </row>
    <row r="36" spans="1:14" x14ac:dyDescent="0.2">
      <c r="A36" s="662"/>
      <c r="B36" s="656"/>
      <c r="C36" s="665"/>
      <c r="D36" s="667"/>
      <c r="E36" s="652"/>
      <c r="F36" s="658"/>
      <c r="G36" s="504"/>
      <c r="H36" s="652"/>
      <c r="I36" s="229"/>
      <c r="J36" s="654"/>
      <c r="K36" s="656"/>
      <c r="L36" s="656"/>
      <c r="M36" s="660"/>
      <c r="N36" s="669"/>
    </row>
    <row r="37" spans="1:14" x14ac:dyDescent="0.2">
      <c r="A37" s="661"/>
      <c r="B37" s="663"/>
      <c r="C37" s="664" t="str">
        <f>IFERROR(VLOOKUP($B37,Project_Info,2,FALSE),"")</f>
        <v/>
      </c>
      <c r="D37" s="666"/>
      <c r="E37" s="651" t="str">
        <f t="shared" ref="E37" si="54">IF(F37&gt;0,"to","")</f>
        <v/>
      </c>
      <c r="F37" s="657"/>
      <c r="G37" s="504"/>
      <c r="H37" s="651" t="str">
        <f t="shared" ref="H37" si="55">IF(I37&gt;0,"to","")</f>
        <v/>
      </c>
      <c r="I37" s="230"/>
      <c r="J37" s="653" t="str">
        <f t="shared" ref="J37" si="56">IF(B37&lt;&gt;"",IF($D$3="MILE TO MILE",$F37-$D37, ($F37-$D37)/5280),"")</f>
        <v/>
      </c>
      <c r="K37" s="655"/>
      <c r="L37" s="655"/>
      <c r="M37" s="659" t="str">
        <f t="shared" ref="M37" si="57">IFERROR(J37*K37+(L37/11/5280),"")</f>
        <v/>
      </c>
      <c r="N37" s="668"/>
    </row>
    <row r="38" spans="1:14" x14ac:dyDescent="0.2">
      <c r="A38" s="662"/>
      <c r="B38" s="656"/>
      <c r="C38" s="665"/>
      <c r="D38" s="667"/>
      <c r="E38" s="652"/>
      <c r="F38" s="658"/>
      <c r="G38" s="504"/>
      <c r="H38" s="652"/>
      <c r="I38" s="229"/>
      <c r="J38" s="654"/>
      <c r="K38" s="656"/>
      <c r="L38" s="656"/>
      <c r="M38" s="660"/>
      <c r="N38" s="669"/>
    </row>
    <row r="39" spans="1:14" x14ac:dyDescent="0.2">
      <c r="A39" s="661"/>
      <c r="B39" s="663"/>
      <c r="C39" s="664" t="str">
        <f>IFERROR(VLOOKUP($B39,Project_Info,2,FALSE),"")</f>
        <v/>
      </c>
      <c r="D39" s="666"/>
      <c r="E39" s="651" t="str">
        <f t="shared" ref="E39" si="58">IF(F39&gt;0,"to","")</f>
        <v/>
      </c>
      <c r="F39" s="657"/>
      <c r="G39" s="504"/>
      <c r="H39" s="651" t="str">
        <f t="shared" ref="H39" si="59">IF(I39&gt;0,"to","")</f>
        <v/>
      </c>
      <c r="I39" s="230"/>
      <c r="J39" s="653" t="str">
        <f t="shared" ref="J39" si="60">IF(B39&lt;&gt;"",IF($D$3="MILE TO MILE",$F39-$D39, ($F39-$D39)/5280),"")</f>
        <v/>
      </c>
      <c r="K39" s="655"/>
      <c r="L39" s="655"/>
      <c r="M39" s="659" t="str">
        <f t="shared" ref="M39" si="61">IFERROR(J39*K39+(L39/11/5280),"")</f>
        <v/>
      </c>
      <c r="N39" s="668"/>
    </row>
    <row r="40" spans="1:14" x14ac:dyDescent="0.2">
      <c r="A40" s="662"/>
      <c r="B40" s="656"/>
      <c r="C40" s="665"/>
      <c r="D40" s="667"/>
      <c r="E40" s="652"/>
      <c r="F40" s="658"/>
      <c r="G40" s="504"/>
      <c r="H40" s="652"/>
      <c r="I40" s="229"/>
      <c r="J40" s="654"/>
      <c r="K40" s="656"/>
      <c r="L40" s="656"/>
      <c r="M40" s="660"/>
      <c r="N40" s="669"/>
    </row>
    <row r="41" spans="1:14" x14ac:dyDescent="0.2">
      <c r="A41" s="661"/>
      <c r="B41" s="663"/>
      <c r="C41" s="664" t="str">
        <f>IFERROR(VLOOKUP($B41,Project_Info,2,FALSE),"")</f>
        <v/>
      </c>
      <c r="D41" s="666"/>
      <c r="E41" s="651" t="str">
        <f t="shared" ref="E41" si="62">IF(F41&gt;0,"to","")</f>
        <v/>
      </c>
      <c r="F41" s="657"/>
      <c r="G41" s="504"/>
      <c r="H41" s="651" t="str">
        <f t="shared" ref="H41" si="63">IF(I41&gt;0,"to","")</f>
        <v/>
      </c>
      <c r="I41" s="230"/>
      <c r="J41" s="653" t="str">
        <f t="shared" ref="J41" si="64">IF(B41&lt;&gt;"",IF($D$3="MILE TO MILE",$F41-$D41, ($F41-$D41)/5280),"")</f>
        <v/>
      </c>
      <c r="K41" s="655"/>
      <c r="L41" s="655"/>
      <c r="M41" s="659" t="str">
        <f t="shared" ref="M41" si="65">IFERROR(J41*K41+(L41/11/5280),"")</f>
        <v/>
      </c>
      <c r="N41" s="668"/>
    </row>
    <row r="42" spans="1:14" x14ac:dyDescent="0.2">
      <c r="A42" s="662"/>
      <c r="B42" s="656"/>
      <c r="C42" s="665"/>
      <c r="D42" s="667"/>
      <c r="E42" s="652"/>
      <c r="F42" s="658"/>
      <c r="G42" s="504"/>
      <c r="H42" s="652"/>
      <c r="I42" s="229"/>
      <c r="J42" s="654"/>
      <c r="K42" s="656"/>
      <c r="L42" s="656"/>
      <c r="M42" s="660"/>
      <c r="N42" s="669"/>
    </row>
    <row r="43" spans="1:14" x14ac:dyDescent="0.2">
      <c r="A43" s="661"/>
      <c r="B43" s="663"/>
      <c r="C43" s="664" t="str">
        <f>IFERROR(VLOOKUP($B43,Project_Info,2,FALSE),"")</f>
        <v/>
      </c>
      <c r="D43" s="666"/>
      <c r="E43" s="651" t="str">
        <f t="shared" ref="E43" si="66">IF(F43&gt;0,"to","")</f>
        <v/>
      </c>
      <c r="F43" s="657"/>
      <c r="G43" s="504"/>
      <c r="H43" s="651" t="str">
        <f t="shared" ref="H43" si="67">IF(I43&gt;0,"to","")</f>
        <v/>
      </c>
      <c r="I43" s="230"/>
      <c r="J43" s="653" t="str">
        <f t="shared" ref="J43" si="68">IF(B43&lt;&gt;"",IF($D$3="MILE TO MILE",$F43-$D43, ($F43-$D43)/5280),"")</f>
        <v/>
      </c>
      <c r="K43" s="655"/>
      <c r="L43" s="655"/>
      <c r="M43" s="659" t="str">
        <f t="shared" ref="M43" si="69">IFERROR(J43*K43+(L43/11/5280),"")</f>
        <v/>
      </c>
      <c r="N43" s="668"/>
    </row>
    <row r="44" spans="1:14" x14ac:dyDescent="0.2">
      <c r="A44" s="662"/>
      <c r="B44" s="656"/>
      <c r="C44" s="665"/>
      <c r="D44" s="667"/>
      <c r="E44" s="652"/>
      <c r="F44" s="658"/>
      <c r="G44" s="504"/>
      <c r="H44" s="652"/>
      <c r="I44" s="229"/>
      <c r="J44" s="654"/>
      <c r="K44" s="656"/>
      <c r="L44" s="656"/>
      <c r="M44" s="660"/>
      <c r="N44" s="669"/>
    </row>
    <row r="45" spans="1:14" x14ac:dyDescent="0.2">
      <c r="A45" s="661"/>
      <c r="B45" s="663"/>
      <c r="C45" s="664" t="str">
        <f>IFERROR(VLOOKUP($B45,Project_Info,2,FALSE),"")</f>
        <v/>
      </c>
      <c r="D45" s="666"/>
      <c r="E45" s="651" t="str">
        <f t="shared" ref="E45" si="70">IF(F45&gt;0,"to","")</f>
        <v/>
      </c>
      <c r="F45" s="657"/>
      <c r="G45" s="504"/>
      <c r="H45" s="651" t="str">
        <f t="shared" ref="H45" si="71">IF(I45&gt;0,"to","")</f>
        <v/>
      </c>
      <c r="I45" s="230"/>
      <c r="J45" s="653" t="str">
        <f t="shared" ref="J45" si="72">IF(B45&lt;&gt;"",IF($D$3="MILE TO MILE",$F45-$D45, ($F45-$D45)/5280),"")</f>
        <v/>
      </c>
      <c r="K45" s="655"/>
      <c r="L45" s="655"/>
      <c r="M45" s="659" t="str">
        <f t="shared" ref="M45" si="73">IFERROR(J45*K45+(L45/11/5280),"")</f>
        <v/>
      </c>
      <c r="N45" s="668"/>
    </row>
    <row r="46" spans="1:14" x14ac:dyDescent="0.2">
      <c r="A46" s="662"/>
      <c r="B46" s="656"/>
      <c r="C46" s="665"/>
      <c r="D46" s="667"/>
      <c r="E46" s="652"/>
      <c r="F46" s="658"/>
      <c r="G46" s="504"/>
      <c r="H46" s="652"/>
      <c r="I46" s="229"/>
      <c r="J46" s="654"/>
      <c r="K46" s="656"/>
      <c r="L46" s="656"/>
      <c r="M46" s="660"/>
      <c r="N46" s="669"/>
    </row>
    <row r="47" spans="1:14" x14ac:dyDescent="0.2">
      <c r="A47" s="661"/>
      <c r="B47" s="663"/>
      <c r="C47" s="664" t="str">
        <f>IFERROR(VLOOKUP($B47,Project_Info,2,FALSE),"")</f>
        <v/>
      </c>
      <c r="D47" s="666"/>
      <c r="E47" s="651" t="str">
        <f t="shared" ref="E47" si="74">IF(F47&gt;0,"to","")</f>
        <v/>
      </c>
      <c r="F47" s="657"/>
      <c r="G47" s="504"/>
      <c r="H47" s="651" t="str">
        <f t="shared" ref="H47" si="75">IF(I47&gt;0,"to","")</f>
        <v/>
      </c>
      <c r="I47" s="230"/>
      <c r="J47" s="653" t="str">
        <f t="shared" ref="J47" si="76">IF(B47&lt;&gt;"",IF($D$3="MILE TO MILE",$F47-$D47, ($F47-$D47)/5280),"")</f>
        <v/>
      </c>
      <c r="K47" s="655"/>
      <c r="L47" s="655"/>
      <c r="M47" s="659" t="str">
        <f t="shared" ref="M47" si="77">IFERROR(J47*K47+(L47/11/5280),"")</f>
        <v/>
      </c>
      <c r="N47" s="668"/>
    </row>
    <row r="48" spans="1:14" ht="13.5" thickBot="1" x14ac:dyDescent="0.25">
      <c r="A48" s="662"/>
      <c r="B48" s="656"/>
      <c r="C48" s="665"/>
      <c r="D48" s="667"/>
      <c r="E48" s="652"/>
      <c r="F48" s="658"/>
      <c r="G48" s="504"/>
      <c r="H48" s="652"/>
      <c r="I48" s="229"/>
      <c r="J48" s="654"/>
      <c r="K48" s="656"/>
      <c r="L48" s="656"/>
      <c r="M48" s="660"/>
      <c r="N48" s="673"/>
    </row>
    <row r="49" spans="1:19" s="274" customFormat="1" ht="24.95" customHeight="1" thickTop="1" thickBot="1" x14ac:dyDescent="0.25">
      <c r="A49" s="670" t="s">
        <v>37</v>
      </c>
      <c r="B49" s="671"/>
      <c r="C49" s="671"/>
      <c r="D49" s="671"/>
      <c r="E49" s="671"/>
      <c r="F49" s="671"/>
      <c r="G49" s="671"/>
      <c r="H49" s="671"/>
      <c r="I49" s="671"/>
      <c r="J49" s="671"/>
      <c r="K49" s="671"/>
      <c r="L49" s="672"/>
      <c r="M49" s="511">
        <f>SUM(M9:M48)</f>
        <v>4</v>
      </c>
      <c r="N49" s="138"/>
      <c r="P49" s="275" t="s">
        <v>86</v>
      </c>
      <c r="Q49" s="276" t="s">
        <v>138</v>
      </c>
      <c r="S49" s="274">
        <v>1</v>
      </c>
    </row>
    <row r="50" spans="1:19" ht="6" customHeight="1" x14ac:dyDescent="0.2">
      <c r="A50" s="33"/>
      <c r="B50" s="507"/>
      <c r="C50" s="507"/>
      <c r="D50" s="507"/>
      <c r="E50" s="507"/>
      <c r="F50" s="507"/>
      <c r="G50" s="507"/>
      <c r="H50" s="507"/>
      <c r="I50" s="507"/>
      <c r="J50" s="508"/>
      <c r="K50" s="508"/>
      <c r="L50" s="508"/>
      <c r="M50" s="508"/>
      <c r="N50" s="36"/>
      <c r="P50" s="137" t="s">
        <v>87</v>
      </c>
      <c r="Q50" s="41" t="s">
        <v>139</v>
      </c>
      <c r="R50" s="41" t="s">
        <v>0</v>
      </c>
      <c r="S50" s="26">
        <v>2</v>
      </c>
    </row>
    <row r="51" spans="1:19" s="33" customFormat="1" x14ac:dyDescent="0.2">
      <c r="A51" s="506" t="s">
        <v>155</v>
      </c>
      <c r="B51" s="191"/>
      <c r="C51" s="191"/>
      <c r="D51" s="186"/>
      <c r="E51" s="186"/>
      <c r="F51" s="186"/>
      <c r="G51" s="186"/>
      <c r="H51" s="186"/>
      <c r="I51" s="186"/>
      <c r="J51" s="187"/>
      <c r="K51" s="189"/>
      <c r="L51" s="189"/>
      <c r="M51" s="189"/>
      <c r="N51" s="186"/>
      <c r="P51" s="137" t="s">
        <v>88</v>
      </c>
      <c r="Q51" s="41" t="s">
        <v>133</v>
      </c>
      <c r="R51" s="41" t="s">
        <v>79</v>
      </c>
      <c r="S51" s="33">
        <v>3</v>
      </c>
    </row>
    <row r="52" spans="1:19" x14ac:dyDescent="0.2">
      <c r="A52" s="26"/>
      <c r="B52" s="183"/>
      <c r="C52" s="183"/>
      <c r="D52" s="31"/>
      <c r="E52" s="31"/>
      <c r="F52" s="31"/>
      <c r="G52" s="31"/>
      <c r="H52" s="31"/>
      <c r="I52" s="31"/>
      <c r="J52" s="179"/>
      <c r="K52" s="184"/>
      <c r="L52" s="184"/>
      <c r="M52" s="184"/>
      <c r="N52" s="31"/>
      <c r="P52" s="137" t="s">
        <v>89</v>
      </c>
      <c r="Q52" s="41" t="s">
        <v>136</v>
      </c>
      <c r="S52" s="37">
        <v>4</v>
      </c>
    </row>
    <row r="53" spans="1:19" x14ac:dyDescent="0.2">
      <c r="P53" s="137" t="s">
        <v>90</v>
      </c>
      <c r="Q53" s="41" t="s">
        <v>137</v>
      </c>
      <c r="S53" s="37">
        <v>5</v>
      </c>
    </row>
    <row r="54" spans="1:19" x14ac:dyDescent="0.2">
      <c r="P54" s="137" t="s">
        <v>91</v>
      </c>
      <c r="Q54" s="41" t="s">
        <v>134</v>
      </c>
      <c r="S54" s="37">
        <v>6</v>
      </c>
    </row>
    <row r="56" spans="1:19" x14ac:dyDescent="0.2">
      <c r="N56" s="96"/>
    </row>
    <row r="57" spans="1:19" x14ac:dyDescent="0.2">
      <c r="N57" s="96"/>
      <c r="Q57" s="96" t="b">
        <v>0</v>
      </c>
    </row>
    <row r="58" spans="1:19" x14ac:dyDescent="0.2">
      <c r="N58" s="96"/>
    </row>
    <row r="60" spans="1:19" ht="22.5" x14ac:dyDescent="0.3">
      <c r="A60" s="26"/>
      <c r="B60" s="598" t="s">
        <v>6</v>
      </c>
      <c r="C60" s="598"/>
      <c r="D60" s="598"/>
      <c r="E60" s="598"/>
      <c r="F60" s="598"/>
      <c r="G60" s="599"/>
      <c r="H60" s="599"/>
      <c r="I60" s="599"/>
      <c r="J60" s="599"/>
      <c r="K60" s="599"/>
      <c r="L60" s="599"/>
      <c r="M60" s="599"/>
      <c r="N60" s="599"/>
      <c r="O60" s="488"/>
      <c r="P60" s="488"/>
      <c r="Q60" s="488"/>
      <c r="R60" s="488"/>
    </row>
    <row r="61" spans="1:19" ht="15.75" thickBot="1" x14ac:dyDescent="0.25">
      <c r="A61" s="26"/>
      <c r="B61" s="600" t="s">
        <v>143</v>
      </c>
      <c r="C61" s="600"/>
      <c r="D61" s="600"/>
      <c r="E61" s="600"/>
      <c r="F61" s="600"/>
      <c r="G61" s="600"/>
      <c r="H61" s="600"/>
      <c r="I61" s="600"/>
      <c r="J61" s="600"/>
      <c r="K61" s="600"/>
      <c r="L61" s="600"/>
      <c r="M61" s="600"/>
      <c r="N61" s="600"/>
      <c r="O61" s="320"/>
      <c r="P61" s="320"/>
      <c r="Q61" s="320"/>
      <c r="R61" s="320"/>
    </row>
    <row r="62" spans="1:19" ht="12.95" customHeight="1" x14ac:dyDescent="0.2">
      <c r="A62" s="632" t="s">
        <v>144</v>
      </c>
      <c r="B62" s="601" t="s">
        <v>92</v>
      </c>
      <c r="C62" s="604" t="s">
        <v>99</v>
      </c>
      <c r="D62" s="674" t="str">
        <f>D3</f>
        <v>MILE TO MILE</v>
      </c>
      <c r="E62" s="675"/>
      <c r="F62" s="676"/>
      <c r="G62" s="607" t="s">
        <v>147</v>
      </c>
      <c r="H62" s="635"/>
      <c r="I62" s="636"/>
      <c r="J62" s="626" t="s">
        <v>148</v>
      </c>
      <c r="K62" s="616" t="s">
        <v>152</v>
      </c>
      <c r="L62" s="616" t="s">
        <v>154</v>
      </c>
      <c r="M62" s="616" t="s">
        <v>150</v>
      </c>
      <c r="N62" s="683" t="str">
        <f>N3</f>
        <v>REMARKS</v>
      </c>
      <c r="O62" s="33"/>
      <c r="P62" s="33"/>
      <c r="Q62" s="133" t="s">
        <v>94</v>
      </c>
      <c r="R62" s="33"/>
    </row>
    <row r="63" spans="1:19" x14ac:dyDescent="0.2">
      <c r="A63" s="633"/>
      <c r="B63" s="602"/>
      <c r="C63" s="605"/>
      <c r="D63" s="677"/>
      <c r="E63" s="678"/>
      <c r="F63" s="679"/>
      <c r="G63" s="637"/>
      <c r="H63" s="638"/>
      <c r="I63" s="639"/>
      <c r="J63" s="627"/>
      <c r="K63" s="617"/>
      <c r="L63" s="617"/>
      <c r="M63" s="617"/>
      <c r="N63" s="620"/>
      <c r="O63" s="33"/>
      <c r="P63" s="33"/>
      <c r="Q63" s="133" t="s">
        <v>93</v>
      </c>
      <c r="R63" s="33"/>
    </row>
    <row r="64" spans="1:19" x14ac:dyDescent="0.2">
      <c r="A64" s="633"/>
      <c r="B64" s="602"/>
      <c r="C64" s="605"/>
      <c r="D64" s="677"/>
      <c r="E64" s="678"/>
      <c r="F64" s="679"/>
      <c r="G64" s="637"/>
      <c r="H64" s="638"/>
      <c r="I64" s="639"/>
      <c r="J64" s="627"/>
      <c r="K64" s="617"/>
      <c r="L64" s="617"/>
      <c r="M64" s="617"/>
      <c r="N64" s="620"/>
      <c r="O64" s="33"/>
      <c r="P64" s="33"/>
      <c r="Q64" s="133"/>
      <c r="R64" s="33"/>
    </row>
    <row r="65" spans="1:14" ht="33" customHeight="1" x14ac:dyDescent="0.2">
      <c r="A65" s="633"/>
      <c r="B65" s="602"/>
      <c r="C65" s="605"/>
      <c r="D65" s="677"/>
      <c r="E65" s="678"/>
      <c r="F65" s="679"/>
      <c r="G65" s="637"/>
      <c r="H65" s="638"/>
      <c r="I65" s="639"/>
      <c r="J65" s="627"/>
      <c r="K65" s="617"/>
      <c r="L65" s="617"/>
      <c r="M65" s="617"/>
      <c r="N65" s="620"/>
    </row>
    <row r="66" spans="1:14" ht="17.100000000000001" customHeight="1" x14ac:dyDescent="0.2">
      <c r="A66" s="633"/>
      <c r="B66" s="602"/>
      <c r="C66" s="605"/>
      <c r="D66" s="677"/>
      <c r="E66" s="678"/>
      <c r="F66" s="679"/>
      <c r="G66" s="500" t="s">
        <v>145</v>
      </c>
      <c r="H66" s="501"/>
      <c r="I66" s="502" t="s">
        <v>145</v>
      </c>
      <c r="J66" s="627"/>
      <c r="K66" s="617"/>
      <c r="L66" s="617"/>
      <c r="M66" s="617"/>
      <c r="N66" s="620"/>
    </row>
    <row r="67" spans="1:14" ht="13.5" thickBot="1" x14ac:dyDescent="0.25">
      <c r="A67" s="634"/>
      <c r="B67" s="603"/>
      <c r="C67" s="606"/>
      <c r="D67" s="680"/>
      <c r="E67" s="681"/>
      <c r="F67" s="682"/>
      <c r="G67" s="498" t="s">
        <v>146</v>
      </c>
      <c r="H67" s="489"/>
      <c r="I67" s="499" t="s">
        <v>146</v>
      </c>
      <c r="J67" s="505" t="s">
        <v>149</v>
      </c>
      <c r="K67" s="618"/>
      <c r="L67" s="505" t="s">
        <v>153</v>
      </c>
      <c r="M67" s="505" t="s">
        <v>149</v>
      </c>
      <c r="N67" s="621"/>
    </row>
    <row r="68" spans="1:14" ht="13.5" thickTop="1" x14ac:dyDescent="0.2">
      <c r="A68" s="640"/>
      <c r="B68" s="642"/>
      <c r="C68" s="643" t="str">
        <f>IFERROR(VLOOKUP($B68,Project_Info,2,FALSE),"")</f>
        <v/>
      </c>
      <c r="D68" s="622"/>
      <c r="E68" s="649" t="str">
        <f t="shared" ref="E68" si="78">IF(F68&gt;0,"to","")</f>
        <v/>
      </c>
      <c r="F68" s="624"/>
      <c r="G68" s="503"/>
      <c r="H68" s="649" t="str">
        <f t="shared" ref="H68" si="79">IF(I68&gt;0,"to","")</f>
        <v/>
      </c>
      <c r="I68" s="229"/>
      <c r="J68" s="645" t="str">
        <f t="shared" ref="J68" si="80">IF(B68&lt;&gt;"",IF($D$3="MILE TO MILE",$F68-$D68, ($F68-$D68)/5280),"")</f>
        <v/>
      </c>
      <c r="K68" s="628"/>
      <c r="L68" s="628"/>
      <c r="M68" s="647" t="str">
        <f t="shared" ref="M68" si="81">IFERROR(J68*K68+(L68/11/5280),"")</f>
        <v/>
      </c>
      <c r="N68" s="630"/>
    </row>
    <row r="69" spans="1:14" x14ac:dyDescent="0.2">
      <c r="A69" s="641"/>
      <c r="B69" s="629"/>
      <c r="C69" s="644"/>
      <c r="D69" s="623"/>
      <c r="E69" s="650"/>
      <c r="F69" s="625"/>
      <c r="G69" s="509"/>
      <c r="H69" s="650"/>
      <c r="I69" s="510"/>
      <c r="J69" s="646"/>
      <c r="K69" s="629"/>
      <c r="L69" s="629"/>
      <c r="M69" s="648"/>
      <c r="N69" s="631"/>
    </row>
    <row r="70" spans="1:14" x14ac:dyDescent="0.2">
      <c r="A70" s="661"/>
      <c r="B70" s="663"/>
      <c r="C70" s="664" t="str">
        <f>IFERROR(VLOOKUP($B70,Project_Info,2,FALSE),"")</f>
        <v/>
      </c>
      <c r="D70" s="666"/>
      <c r="E70" s="651" t="str">
        <f t="shared" ref="E70" si="82">IF(F70&gt;0,"to","")</f>
        <v/>
      </c>
      <c r="F70" s="657"/>
      <c r="G70" s="504"/>
      <c r="H70" s="651" t="str">
        <f t="shared" ref="H70" si="83">IF(I70&gt;0,"to","")</f>
        <v/>
      </c>
      <c r="I70" s="230"/>
      <c r="J70" s="653" t="str">
        <f t="shared" ref="J70" si="84">IF(B70&lt;&gt;"",IF($D$3="MILE TO MILE",$F70-$D70, ($F70-$D70)/5280),"")</f>
        <v/>
      </c>
      <c r="K70" s="655"/>
      <c r="L70" s="655"/>
      <c r="M70" s="659" t="str">
        <f t="shared" ref="M70" si="85">IFERROR(J70*K70+(L70/11/5280),"")</f>
        <v/>
      </c>
      <c r="N70" s="668"/>
    </row>
    <row r="71" spans="1:14" x14ac:dyDescent="0.2">
      <c r="A71" s="662"/>
      <c r="B71" s="656"/>
      <c r="C71" s="665"/>
      <c r="D71" s="667"/>
      <c r="E71" s="652"/>
      <c r="F71" s="658"/>
      <c r="G71" s="504"/>
      <c r="H71" s="652"/>
      <c r="I71" s="229"/>
      <c r="J71" s="654"/>
      <c r="K71" s="656"/>
      <c r="L71" s="656"/>
      <c r="M71" s="660"/>
      <c r="N71" s="669"/>
    </row>
    <row r="72" spans="1:14" x14ac:dyDescent="0.2">
      <c r="A72" s="661"/>
      <c r="B72" s="663"/>
      <c r="C72" s="664" t="str">
        <f>IFERROR(VLOOKUP($B72,Project_Info,2,FALSE),"")</f>
        <v/>
      </c>
      <c r="D72" s="666"/>
      <c r="E72" s="651" t="str">
        <f t="shared" ref="E72" si="86">IF(F72&gt;0,"to","")</f>
        <v/>
      </c>
      <c r="F72" s="657"/>
      <c r="G72" s="504"/>
      <c r="H72" s="651" t="str">
        <f t="shared" ref="H72" si="87">IF(I72&gt;0,"to","")</f>
        <v/>
      </c>
      <c r="I72" s="230"/>
      <c r="J72" s="653" t="str">
        <f t="shared" ref="J72" si="88">IF(B72&lt;&gt;"",IF($D$3="MILE TO MILE",$F72-$D72, ($F72-$D72)/5280),"")</f>
        <v/>
      </c>
      <c r="K72" s="655"/>
      <c r="L72" s="655"/>
      <c r="M72" s="659" t="str">
        <f t="shared" ref="M72" si="89">IFERROR(J72*K72+(L72/11/5280),"")</f>
        <v/>
      </c>
      <c r="N72" s="668"/>
    </row>
    <row r="73" spans="1:14" x14ac:dyDescent="0.2">
      <c r="A73" s="662"/>
      <c r="B73" s="656"/>
      <c r="C73" s="665"/>
      <c r="D73" s="667"/>
      <c r="E73" s="652"/>
      <c r="F73" s="658"/>
      <c r="G73" s="504"/>
      <c r="H73" s="652"/>
      <c r="I73" s="229"/>
      <c r="J73" s="654"/>
      <c r="K73" s="656"/>
      <c r="L73" s="656"/>
      <c r="M73" s="660"/>
      <c r="N73" s="669"/>
    </row>
    <row r="74" spans="1:14" x14ac:dyDescent="0.2">
      <c r="A74" s="661"/>
      <c r="B74" s="663"/>
      <c r="C74" s="664" t="str">
        <f>IFERROR(VLOOKUP($B74,Project_Info,2,FALSE),"")</f>
        <v/>
      </c>
      <c r="D74" s="666"/>
      <c r="E74" s="651" t="str">
        <f t="shared" ref="E74" si="90">IF(F74&gt;0,"to","")</f>
        <v/>
      </c>
      <c r="F74" s="657"/>
      <c r="G74" s="504"/>
      <c r="H74" s="651" t="str">
        <f t="shared" ref="H74" si="91">IF(I74&gt;0,"to","")</f>
        <v/>
      </c>
      <c r="I74" s="230"/>
      <c r="J74" s="653" t="str">
        <f t="shared" ref="J74" si="92">IF(B74&lt;&gt;"",IF($D$3="MILE TO MILE",$F74-$D74, ($F74-$D74)/5280),"")</f>
        <v/>
      </c>
      <c r="K74" s="655"/>
      <c r="L74" s="655"/>
      <c r="M74" s="659" t="str">
        <f t="shared" ref="M74" si="93">IFERROR(J74*K74+(L74/11/5280),"")</f>
        <v/>
      </c>
      <c r="N74" s="668"/>
    </row>
    <row r="75" spans="1:14" x14ac:dyDescent="0.2">
      <c r="A75" s="662"/>
      <c r="B75" s="656"/>
      <c r="C75" s="665"/>
      <c r="D75" s="667"/>
      <c r="E75" s="652"/>
      <c r="F75" s="658"/>
      <c r="G75" s="504"/>
      <c r="H75" s="652"/>
      <c r="I75" s="229"/>
      <c r="J75" s="654"/>
      <c r="K75" s="656"/>
      <c r="L75" s="656"/>
      <c r="M75" s="660"/>
      <c r="N75" s="669"/>
    </row>
    <row r="76" spans="1:14" x14ac:dyDescent="0.2">
      <c r="A76" s="661"/>
      <c r="B76" s="663"/>
      <c r="C76" s="664" t="str">
        <f>IFERROR(VLOOKUP($B76,Project_Info,2,FALSE),"")</f>
        <v/>
      </c>
      <c r="D76" s="666"/>
      <c r="E76" s="651" t="str">
        <f t="shared" ref="E76" si="94">IF(F76&gt;0,"to","")</f>
        <v/>
      </c>
      <c r="F76" s="657"/>
      <c r="G76" s="504"/>
      <c r="H76" s="651" t="str">
        <f t="shared" ref="H76" si="95">IF(I76&gt;0,"to","")</f>
        <v/>
      </c>
      <c r="I76" s="230"/>
      <c r="J76" s="653" t="str">
        <f t="shared" ref="J76" si="96">IF(B76&lt;&gt;"",IF($D$3="MILE TO MILE",$F76-$D76, ($F76-$D76)/5280),"")</f>
        <v/>
      </c>
      <c r="K76" s="655"/>
      <c r="L76" s="655"/>
      <c r="M76" s="659" t="str">
        <f t="shared" ref="M76" si="97">IFERROR(J76*K76+(L76/11/5280),"")</f>
        <v/>
      </c>
      <c r="N76" s="668"/>
    </row>
    <row r="77" spans="1:14" x14ac:dyDescent="0.2">
      <c r="A77" s="662"/>
      <c r="B77" s="656"/>
      <c r="C77" s="665"/>
      <c r="D77" s="667"/>
      <c r="E77" s="652"/>
      <c r="F77" s="658"/>
      <c r="G77" s="504"/>
      <c r="H77" s="652"/>
      <c r="I77" s="229"/>
      <c r="J77" s="654"/>
      <c r="K77" s="656"/>
      <c r="L77" s="656"/>
      <c r="M77" s="660"/>
      <c r="N77" s="669"/>
    </row>
    <row r="78" spans="1:14" x14ac:dyDescent="0.2">
      <c r="A78" s="661"/>
      <c r="B78" s="663"/>
      <c r="C78" s="664" t="str">
        <f>IFERROR(VLOOKUP($B78,Project_Info,2,FALSE),"")</f>
        <v/>
      </c>
      <c r="D78" s="666"/>
      <c r="E78" s="651" t="str">
        <f t="shared" ref="E78" si="98">IF(F78&gt;0,"to","")</f>
        <v/>
      </c>
      <c r="F78" s="657"/>
      <c r="G78" s="504"/>
      <c r="H78" s="651" t="str">
        <f t="shared" ref="H78" si="99">IF(I78&gt;0,"to","")</f>
        <v/>
      </c>
      <c r="I78" s="230"/>
      <c r="J78" s="653" t="str">
        <f t="shared" ref="J78" si="100">IF(B78&lt;&gt;"",IF($D$3="MILE TO MILE",$F78-$D78, ($F78-$D78)/5280),"")</f>
        <v/>
      </c>
      <c r="K78" s="655"/>
      <c r="L78" s="655"/>
      <c r="M78" s="659" t="str">
        <f t="shared" ref="M78" si="101">IFERROR(J78*K78+(L78/11/5280),"")</f>
        <v/>
      </c>
      <c r="N78" s="668"/>
    </row>
    <row r="79" spans="1:14" x14ac:dyDescent="0.2">
      <c r="A79" s="662"/>
      <c r="B79" s="656"/>
      <c r="C79" s="665"/>
      <c r="D79" s="667"/>
      <c r="E79" s="652"/>
      <c r="F79" s="658"/>
      <c r="G79" s="504"/>
      <c r="H79" s="652"/>
      <c r="I79" s="229"/>
      <c r="J79" s="654"/>
      <c r="K79" s="656"/>
      <c r="L79" s="656"/>
      <c r="M79" s="660"/>
      <c r="N79" s="669"/>
    </row>
    <row r="80" spans="1:14" x14ac:dyDescent="0.2">
      <c r="A80" s="661"/>
      <c r="B80" s="663"/>
      <c r="C80" s="664" t="str">
        <f>IFERROR(VLOOKUP($B80,Project_Info,2,FALSE),"")</f>
        <v/>
      </c>
      <c r="D80" s="666"/>
      <c r="E80" s="651" t="str">
        <f t="shared" ref="E80" si="102">IF(F80&gt;0,"to","")</f>
        <v/>
      </c>
      <c r="F80" s="657"/>
      <c r="G80" s="504"/>
      <c r="H80" s="651" t="str">
        <f t="shared" ref="H80" si="103">IF(I80&gt;0,"to","")</f>
        <v/>
      </c>
      <c r="I80" s="230"/>
      <c r="J80" s="653" t="str">
        <f t="shared" ref="J80" si="104">IF(B80&lt;&gt;"",IF($D$3="MILE TO MILE",$F80-$D80, ($F80-$D80)/5280),"")</f>
        <v/>
      </c>
      <c r="K80" s="655"/>
      <c r="L80" s="655"/>
      <c r="M80" s="659" t="str">
        <f t="shared" ref="M80" si="105">IFERROR(J80*K80+(L80/11/5280),"")</f>
        <v/>
      </c>
      <c r="N80" s="668"/>
    </row>
    <row r="81" spans="1:14" x14ac:dyDescent="0.2">
      <c r="A81" s="662"/>
      <c r="B81" s="656"/>
      <c r="C81" s="665"/>
      <c r="D81" s="667"/>
      <c r="E81" s="652"/>
      <c r="F81" s="658"/>
      <c r="G81" s="504"/>
      <c r="H81" s="652"/>
      <c r="I81" s="229"/>
      <c r="J81" s="654"/>
      <c r="K81" s="656"/>
      <c r="L81" s="656"/>
      <c r="M81" s="660"/>
      <c r="N81" s="669"/>
    </row>
    <row r="82" spans="1:14" x14ac:dyDescent="0.2">
      <c r="A82" s="661"/>
      <c r="B82" s="663"/>
      <c r="C82" s="664" t="str">
        <f>IFERROR(VLOOKUP($B82,Project_Info,2,FALSE),"")</f>
        <v/>
      </c>
      <c r="D82" s="666"/>
      <c r="E82" s="651" t="str">
        <f t="shared" ref="E82" si="106">IF(F82&gt;0,"to","")</f>
        <v/>
      </c>
      <c r="F82" s="657"/>
      <c r="G82" s="504"/>
      <c r="H82" s="651" t="str">
        <f t="shared" ref="H82" si="107">IF(I82&gt;0,"to","")</f>
        <v/>
      </c>
      <c r="I82" s="230"/>
      <c r="J82" s="653" t="str">
        <f t="shared" ref="J82" si="108">IF(B82&lt;&gt;"",IF($D$3="MILE TO MILE",$F82-$D82, ($F82-$D82)/5280),"")</f>
        <v/>
      </c>
      <c r="K82" s="655"/>
      <c r="L82" s="655"/>
      <c r="M82" s="659" t="str">
        <f t="shared" ref="M82" si="109">IFERROR(J82*K82+(L82/11/5280),"")</f>
        <v/>
      </c>
      <c r="N82" s="668"/>
    </row>
    <row r="83" spans="1:14" x14ac:dyDescent="0.2">
      <c r="A83" s="662"/>
      <c r="B83" s="656"/>
      <c r="C83" s="665"/>
      <c r="D83" s="667"/>
      <c r="E83" s="652"/>
      <c r="F83" s="658"/>
      <c r="G83" s="504"/>
      <c r="H83" s="652"/>
      <c r="I83" s="229"/>
      <c r="J83" s="654"/>
      <c r="K83" s="656"/>
      <c r="L83" s="656"/>
      <c r="M83" s="660"/>
      <c r="N83" s="669"/>
    </row>
    <row r="84" spans="1:14" x14ac:dyDescent="0.2">
      <c r="A84" s="661"/>
      <c r="B84" s="663"/>
      <c r="C84" s="664" t="str">
        <f>IFERROR(VLOOKUP($B84,Project_Info,2,FALSE),"")</f>
        <v/>
      </c>
      <c r="D84" s="666"/>
      <c r="E84" s="651" t="str">
        <f t="shared" ref="E84" si="110">IF(F84&gt;0,"to","")</f>
        <v/>
      </c>
      <c r="F84" s="657"/>
      <c r="G84" s="504"/>
      <c r="H84" s="651" t="str">
        <f t="shared" ref="H84" si="111">IF(I84&gt;0,"to","")</f>
        <v/>
      </c>
      <c r="I84" s="230"/>
      <c r="J84" s="653" t="str">
        <f t="shared" ref="J84" si="112">IF(B84&lt;&gt;"",IF($D$3="MILE TO MILE",$F84-$D84, ($F84-$D84)/5280),"")</f>
        <v/>
      </c>
      <c r="K84" s="655"/>
      <c r="L84" s="655"/>
      <c r="M84" s="659" t="str">
        <f t="shared" ref="M84" si="113">IFERROR(J84*K84+(L84/11/5280),"")</f>
        <v/>
      </c>
      <c r="N84" s="668"/>
    </row>
    <row r="85" spans="1:14" x14ac:dyDescent="0.2">
      <c r="A85" s="662"/>
      <c r="B85" s="656"/>
      <c r="C85" s="665"/>
      <c r="D85" s="667"/>
      <c r="E85" s="652"/>
      <c r="F85" s="658"/>
      <c r="G85" s="504"/>
      <c r="H85" s="652"/>
      <c r="I85" s="229"/>
      <c r="J85" s="654"/>
      <c r="K85" s="656"/>
      <c r="L85" s="656"/>
      <c r="M85" s="660"/>
      <c r="N85" s="669"/>
    </row>
    <row r="86" spans="1:14" x14ac:dyDescent="0.2">
      <c r="A86" s="661"/>
      <c r="B86" s="663"/>
      <c r="C86" s="664" t="str">
        <f>IFERROR(VLOOKUP($B86,Project_Info,2,FALSE),"")</f>
        <v/>
      </c>
      <c r="D86" s="666"/>
      <c r="E86" s="651" t="str">
        <f t="shared" ref="E86" si="114">IF(F86&gt;0,"to","")</f>
        <v/>
      </c>
      <c r="F86" s="657"/>
      <c r="G86" s="504"/>
      <c r="H86" s="651" t="str">
        <f t="shared" ref="H86" si="115">IF(I86&gt;0,"to","")</f>
        <v/>
      </c>
      <c r="I86" s="230"/>
      <c r="J86" s="653" t="str">
        <f t="shared" ref="J86" si="116">IF(B86&lt;&gt;"",IF($D$3="MILE TO MILE",$F86-$D86, ($F86-$D86)/5280),"")</f>
        <v/>
      </c>
      <c r="K86" s="655"/>
      <c r="L86" s="655"/>
      <c r="M86" s="659" t="str">
        <f t="shared" ref="M86" si="117">IFERROR(J86*K86+(L86/11/5280),"")</f>
        <v/>
      </c>
      <c r="N86" s="668"/>
    </row>
    <row r="87" spans="1:14" x14ac:dyDescent="0.2">
      <c r="A87" s="662"/>
      <c r="B87" s="656"/>
      <c r="C87" s="665"/>
      <c r="D87" s="667"/>
      <c r="E87" s="652"/>
      <c r="F87" s="658"/>
      <c r="G87" s="504"/>
      <c r="H87" s="652"/>
      <c r="I87" s="229"/>
      <c r="J87" s="654"/>
      <c r="K87" s="656"/>
      <c r="L87" s="656"/>
      <c r="M87" s="660"/>
      <c r="N87" s="669"/>
    </row>
    <row r="88" spans="1:14" x14ac:dyDescent="0.2">
      <c r="A88" s="661"/>
      <c r="B88" s="663"/>
      <c r="C88" s="664" t="str">
        <f>IFERROR(VLOOKUP($B88,Project_Info,2,FALSE),"")</f>
        <v/>
      </c>
      <c r="D88" s="666"/>
      <c r="E88" s="651" t="str">
        <f t="shared" ref="E88" si="118">IF(F88&gt;0,"to","")</f>
        <v/>
      </c>
      <c r="F88" s="657"/>
      <c r="G88" s="504"/>
      <c r="H88" s="651" t="str">
        <f t="shared" ref="H88" si="119">IF(I88&gt;0,"to","")</f>
        <v/>
      </c>
      <c r="I88" s="230"/>
      <c r="J88" s="653" t="str">
        <f t="shared" ref="J88" si="120">IF(B88&lt;&gt;"",IF($D$3="MILE TO MILE",$F88-$D88, ($F88-$D88)/5280),"")</f>
        <v/>
      </c>
      <c r="K88" s="655"/>
      <c r="L88" s="655"/>
      <c r="M88" s="659" t="str">
        <f t="shared" ref="M88" si="121">IFERROR(J88*K88+(L88/11/5280),"")</f>
        <v/>
      </c>
      <c r="N88" s="668"/>
    </row>
    <row r="89" spans="1:14" x14ac:dyDescent="0.2">
      <c r="A89" s="662"/>
      <c r="B89" s="656"/>
      <c r="C89" s="665"/>
      <c r="D89" s="667"/>
      <c r="E89" s="652"/>
      <c r="F89" s="658"/>
      <c r="G89" s="504"/>
      <c r="H89" s="652"/>
      <c r="I89" s="229"/>
      <c r="J89" s="654"/>
      <c r="K89" s="656"/>
      <c r="L89" s="656"/>
      <c r="M89" s="660"/>
      <c r="N89" s="669"/>
    </row>
    <row r="90" spans="1:14" x14ac:dyDescent="0.2">
      <c r="A90" s="661"/>
      <c r="B90" s="663"/>
      <c r="C90" s="664" t="str">
        <f>IFERROR(VLOOKUP($B90,Project_Info,2,FALSE),"")</f>
        <v/>
      </c>
      <c r="D90" s="666"/>
      <c r="E90" s="651" t="str">
        <f t="shared" ref="E90" si="122">IF(F90&gt;0,"to","")</f>
        <v/>
      </c>
      <c r="F90" s="657"/>
      <c r="G90" s="504"/>
      <c r="H90" s="651" t="str">
        <f t="shared" ref="H90" si="123">IF(I90&gt;0,"to","")</f>
        <v/>
      </c>
      <c r="I90" s="230"/>
      <c r="J90" s="653" t="str">
        <f t="shared" ref="J90" si="124">IF(B90&lt;&gt;"",IF($D$3="MILE TO MILE",$F90-$D90, ($F90-$D90)/5280),"")</f>
        <v/>
      </c>
      <c r="K90" s="655"/>
      <c r="L90" s="655"/>
      <c r="M90" s="659" t="str">
        <f t="shared" ref="M90" si="125">IFERROR(J90*K90+(L90/11/5280),"")</f>
        <v/>
      </c>
      <c r="N90" s="668"/>
    </row>
    <row r="91" spans="1:14" x14ac:dyDescent="0.2">
      <c r="A91" s="662"/>
      <c r="B91" s="656"/>
      <c r="C91" s="665"/>
      <c r="D91" s="667"/>
      <c r="E91" s="652"/>
      <c r="F91" s="658"/>
      <c r="G91" s="504"/>
      <c r="H91" s="652"/>
      <c r="I91" s="229"/>
      <c r="J91" s="654"/>
      <c r="K91" s="656"/>
      <c r="L91" s="656"/>
      <c r="M91" s="660"/>
      <c r="N91" s="669"/>
    </row>
    <row r="92" spans="1:14" x14ac:dyDescent="0.2">
      <c r="A92" s="661"/>
      <c r="B92" s="663"/>
      <c r="C92" s="664" t="str">
        <f>IFERROR(VLOOKUP($B92,Project_Info,2,FALSE),"")</f>
        <v/>
      </c>
      <c r="D92" s="666"/>
      <c r="E92" s="651" t="str">
        <f t="shared" ref="E92" si="126">IF(F92&gt;0,"to","")</f>
        <v/>
      </c>
      <c r="F92" s="657"/>
      <c r="G92" s="504"/>
      <c r="H92" s="651" t="str">
        <f t="shared" ref="H92" si="127">IF(I92&gt;0,"to","")</f>
        <v/>
      </c>
      <c r="I92" s="230"/>
      <c r="J92" s="653" t="str">
        <f t="shared" ref="J92" si="128">IF(B92&lt;&gt;"",IF($D$3="MILE TO MILE",$F92-$D92, ($F92-$D92)/5280),"")</f>
        <v/>
      </c>
      <c r="K92" s="655"/>
      <c r="L92" s="655"/>
      <c r="M92" s="659" t="str">
        <f t="shared" ref="M92" si="129">IFERROR(J92*K92+(L92/11/5280),"")</f>
        <v/>
      </c>
      <c r="N92" s="668"/>
    </row>
    <row r="93" spans="1:14" x14ac:dyDescent="0.2">
      <c r="A93" s="662"/>
      <c r="B93" s="656"/>
      <c r="C93" s="665"/>
      <c r="D93" s="667"/>
      <c r="E93" s="652"/>
      <c r="F93" s="658"/>
      <c r="G93" s="504"/>
      <c r="H93" s="652"/>
      <c r="I93" s="229"/>
      <c r="J93" s="654"/>
      <c r="K93" s="656"/>
      <c r="L93" s="656"/>
      <c r="M93" s="660"/>
      <c r="N93" s="669"/>
    </row>
    <row r="94" spans="1:14" x14ac:dyDescent="0.2">
      <c r="A94" s="661"/>
      <c r="B94" s="663"/>
      <c r="C94" s="664" t="str">
        <f>IFERROR(VLOOKUP($B94,Project_Info,2,FALSE),"")</f>
        <v/>
      </c>
      <c r="D94" s="666"/>
      <c r="E94" s="651" t="str">
        <f t="shared" ref="E94" si="130">IF(F94&gt;0,"to","")</f>
        <v/>
      </c>
      <c r="F94" s="657"/>
      <c r="G94" s="504"/>
      <c r="H94" s="651" t="str">
        <f t="shared" ref="H94" si="131">IF(I94&gt;0,"to","")</f>
        <v/>
      </c>
      <c r="I94" s="230"/>
      <c r="J94" s="653" t="str">
        <f t="shared" ref="J94" si="132">IF(B94&lt;&gt;"",IF($D$3="MILE TO MILE",$F94-$D94, ($F94-$D94)/5280),"")</f>
        <v/>
      </c>
      <c r="K94" s="655"/>
      <c r="L94" s="655"/>
      <c r="M94" s="659" t="str">
        <f t="shared" ref="M94" si="133">IFERROR(J94*K94+(L94/11/5280),"")</f>
        <v/>
      </c>
      <c r="N94" s="668"/>
    </row>
    <row r="95" spans="1:14" x14ac:dyDescent="0.2">
      <c r="A95" s="662"/>
      <c r="B95" s="656"/>
      <c r="C95" s="665"/>
      <c r="D95" s="667"/>
      <c r="E95" s="652"/>
      <c r="F95" s="658"/>
      <c r="G95" s="504"/>
      <c r="H95" s="652"/>
      <c r="I95" s="229"/>
      <c r="J95" s="654"/>
      <c r="K95" s="656"/>
      <c r="L95" s="656"/>
      <c r="M95" s="660"/>
      <c r="N95" s="669"/>
    </row>
    <row r="96" spans="1:14" x14ac:dyDescent="0.2">
      <c r="A96" s="661"/>
      <c r="B96" s="663"/>
      <c r="C96" s="664" t="str">
        <f>IFERROR(VLOOKUP($B96,Project_Info,2,FALSE),"")</f>
        <v/>
      </c>
      <c r="D96" s="666"/>
      <c r="E96" s="651" t="str">
        <f t="shared" ref="E96" si="134">IF(F96&gt;0,"to","")</f>
        <v/>
      </c>
      <c r="F96" s="657"/>
      <c r="G96" s="504"/>
      <c r="H96" s="651" t="str">
        <f t="shared" ref="H96" si="135">IF(I96&gt;0,"to","")</f>
        <v/>
      </c>
      <c r="I96" s="230"/>
      <c r="J96" s="653" t="str">
        <f t="shared" ref="J96" si="136">IF(B96&lt;&gt;"",IF($D$3="MILE TO MILE",$F96-$D96, ($F96-$D96)/5280),"")</f>
        <v/>
      </c>
      <c r="K96" s="655"/>
      <c r="L96" s="655"/>
      <c r="M96" s="659" t="str">
        <f t="shared" ref="M96" si="137">IFERROR(J96*K96+(L96/11/5280),"")</f>
        <v/>
      </c>
      <c r="N96" s="668"/>
    </row>
    <row r="97" spans="1:19" x14ac:dyDescent="0.2">
      <c r="A97" s="662"/>
      <c r="B97" s="656"/>
      <c r="C97" s="665"/>
      <c r="D97" s="667"/>
      <c r="E97" s="652"/>
      <c r="F97" s="658"/>
      <c r="G97" s="504"/>
      <c r="H97" s="652"/>
      <c r="I97" s="229"/>
      <c r="J97" s="654"/>
      <c r="K97" s="656"/>
      <c r="L97" s="656"/>
      <c r="M97" s="660"/>
      <c r="N97" s="669"/>
    </row>
    <row r="98" spans="1:19" x14ac:dyDescent="0.2">
      <c r="A98" s="661"/>
      <c r="B98" s="663"/>
      <c r="C98" s="664" t="str">
        <f>IFERROR(VLOOKUP($B98,Project_Info,2,FALSE),"")</f>
        <v/>
      </c>
      <c r="D98" s="666"/>
      <c r="E98" s="651" t="str">
        <f t="shared" ref="E98" si="138">IF(F98&gt;0,"to","")</f>
        <v/>
      </c>
      <c r="F98" s="657"/>
      <c r="G98" s="504"/>
      <c r="H98" s="651" t="str">
        <f t="shared" ref="H98" si="139">IF(I98&gt;0,"to","")</f>
        <v/>
      </c>
      <c r="I98" s="230"/>
      <c r="J98" s="653" t="str">
        <f t="shared" ref="J98" si="140">IF(B98&lt;&gt;"",IF($D$3="MILE TO MILE",$F98-$D98, ($F98-$D98)/5280),"")</f>
        <v/>
      </c>
      <c r="K98" s="655"/>
      <c r="L98" s="655"/>
      <c r="M98" s="659" t="str">
        <f t="shared" ref="M98" si="141">IFERROR(J98*K98+(L98/11/5280),"")</f>
        <v/>
      </c>
      <c r="N98" s="668"/>
    </row>
    <row r="99" spans="1:19" x14ac:dyDescent="0.2">
      <c r="A99" s="662"/>
      <c r="B99" s="656"/>
      <c r="C99" s="665"/>
      <c r="D99" s="667"/>
      <c r="E99" s="652"/>
      <c r="F99" s="658"/>
      <c r="G99" s="504"/>
      <c r="H99" s="652"/>
      <c r="I99" s="229"/>
      <c r="J99" s="654"/>
      <c r="K99" s="656"/>
      <c r="L99" s="656"/>
      <c r="M99" s="660"/>
      <c r="N99" s="669"/>
    </row>
    <row r="100" spans="1:19" x14ac:dyDescent="0.2">
      <c r="A100" s="661"/>
      <c r="B100" s="663"/>
      <c r="C100" s="664" t="str">
        <f>IFERROR(VLOOKUP($B100,Project_Info,2,FALSE),"")</f>
        <v/>
      </c>
      <c r="D100" s="666"/>
      <c r="E100" s="651" t="str">
        <f t="shared" ref="E100" si="142">IF(F100&gt;0,"to","")</f>
        <v/>
      </c>
      <c r="F100" s="657"/>
      <c r="G100" s="504"/>
      <c r="H100" s="651" t="str">
        <f t="shared" ref="H100" si="143">IF(I100&gt;0,"to","")</f>
        <v/>
      </c>
      <c r="I100" s="230"/>
      <c r="J100" s="653" t="str">
        <f t="shared" ref="J100" si="144">IF(B100&lt;&gt;"",IF($D$3="MILE TO MILE",$F100-$D100, ($F100-$D100)/5280),"")</f>
        <v/>
      </c>
      <c r="K100" s="655"/>
      <c r="L100" s="655"/>
      <c r="M100" s="659" t="str">
        <f t="shared" ref="M100" si="145">IFERROR(J100*K100+(L100/11/5280),"")</f>
        <v/>
      </c>
      <c r="N100" s="668"/>
    </row>
    <row r="101" spans="1:19" x14ac:dyDescent="0.2">
      <c r="A101" s="662"/>
      <c r="B101" s="656"/>
      <c r="C101" s="665"/>
      <c r="D101" s="667"/>
      <c r="E101" s="652"/>
      <c r="F101" s="658"/>
      <c r="G101" s="504"/>
      <c r="H101" s="652"/>
      <c r="I101" s="229"/>
      <c r="J101" s="654"/>
      <c r="K101" s="656"/>
      <c r="L101" s="656"/>
      <c r="M101" s="660"/>
      <c r="N101" s="669"/>
    </row>
    <row r="102" spans="1:19" x14ac:dyDescent="0.2">
      <c r="A102" s="661"/>
      <c r="B102" s="663"/>
      <c r="C102" s="664" t="str">
        <f>IFERROR(VLOOKUP($B102,Project_Info,2,FALSE),"")</f>
        <v/>
      </c>
      <c r="D102" s="666"/>
      <c r="E102" s="651" t="str">
        <f t="shared" ref="E102" si="146">IF(F102&gt;0,"to","")</f>
        <v/>
      </c>
      <c r="F102" s="657"/>
      <c r="G102" s="504"/>
      <c r="H102" s="651" t="str">
        <f t="shared" ref="H102" si="147">IF(I102&gt;0,"to","")</f>
        <v/>
      </c>
      <c r="I102" s="230"/>
      <c r="J102" s="653" t="str">
        <f t="shared" ref="J102" si="148">IF(B102&lt;&gt;"",IF($D$3="MILE TO MILE",$F102-$D102, ($F102-$D102)/5280),"")</f>
        <v/>
      </c>
      <c r="K102" s="655"/>
      <c r="L102" s="655"/>
      <c r="M102" s="659" t="str">
        <f t="shared" ref="M102" si="149">IFERROR(J102*K102+(L102/11/5280),"")</f>
        <v/>
      </c>
      <c r="N102" s="668"/>
    </row>
    <row r="103" spans="1:19" ht="13.5" thickBot="1" x14ac:dyDescent="0.25">
      <c r="A103" s="662"/>
      <c r="B103" s="656"/>
      <c r="C103" s="665"/>
      <c r="D103" s="667"/>
      <c r="E103" s="652"/>
      <c r="F103" s="658"/>
      <c r="G103" s="504"/>
      <c r="H103" s="652"/>
      <c r="I103" s="229"/>
      <c r="J103" s="654"/>
      <c r="K103" s="656"/>
      <c r="L103" s="656"/>
      <c r="M103" s="660"/>
      <c r="N103" s="673"/>
    </row>
    <row r="104" spans="1:19" s="274" customFormat="1" ht="15" customHeight="1" thickTop="1" x14ac:dyDescent="0.2">
      <c r="A104" s="684" t="s">
        <v>156</v>
      </c>
      <c r="B104" s="685"/>
      <c r="C104" s="685"/>
      <c r="D104" s="685"/>
      <c r="E104" s="685"/>
      <c r="F104" s="685"/>
      <c r="G104" s="685"/>
      <c r="H104" s="685"/>
      <c r="I104" s="685"/>
      <c r="J104" s="685"/>
      <c r="K104" s="685"/>
      <c r="L104" s="686"/>
      <c r="M104" s="513">
        <f>SUM(M67:M102)</f>
        <v>0</v>
      </c>
      <c r="N104" s="138"/>
      <c r="P104" s="275" t="s">
        <v>86</v>
      </c>
      <c r="Q104" s="276" t="s">
        <v>138</v>
      </c>
      <c r="S104" s="274">
        <v>1</v>
      </c>
    </row>
    <row r="105" spans="1:19" s="274" customFormat="1" ht="15" customHeight="1" x14ac:dyDescent="0.2">
      <c r="A105" s="687" t="s">
        <v>125</v>
      </c>
      <c r="B105" s="688"/>
      <c r="C105" s="688"/>
      <c r="D105" s="688"/>
      <c r="E105" s="688"/>
      <c r="F105" s="688"/>
      <c r="G105" s="688"/>
      <c r="H105" s="688"/>
      <c r="I105" s="688"/>
      <c r="J105" s="688"/>
      <c r="K105" s="688"/>
      <c r="L105" s="689"/>
      <c r="M105" s="514">
        <f>M49</f>
        <v>4</v>
      </c>
      <c r="N105" s="138"/>
      <c r="P105" s="275" t="s">
        <v>86</v>
      </c>
      <c r="Q105" s="276" t="s">
        <v>138</v>
      </c>
      <c r="S105" s="274">
        <v>1</v>
      </c>
    </row>
    <row r="106" spans="1:19" s="274" customFormat="1" ht="24.95" customHeight="1" thickBot="1" x14ac:dyDescent="0.25">
      <c r="A106" s="699" t="s">
        <v>37</v>
      </c>
      <c r="B106" s="700"/>
      <c r="C106" s="700"/>
      <c r="D106" s="700"/>
      <c r="E106" s="700"/>
      <c r="F106" s="700"/>
      <c r="G106" s="700"/>
      <c r="H106" s="700"/>
      <c r="I106" s="700"/>
      <c r="J106" s="700"/>
      <c r="K106" s="700"/>
      <c r="L106" s="701"/>
      <c r="M106" s="512">
        <f>SUM(M104:M105)</f>
        <v>4</v>
      </c>
      <c r="N106" s="138"/>
      <c r="P106" s="275" t="s">
        <v>86</v>
      </c>
      <c r="Q106" s="276" t="s">
        <v>138</v>
      </c>
      <c r="S106" s="274">
        <v>1</v>
      </c>
    </row>
    <row r="107" spans="1:19" ht="6" customHeight="1" x14ac:dyDescent="0.2">
      <c r="A107" s="33"/>
      <c r="B107" s="507"/>
      <c r="C107" s="507"/>
      <c r="D107" s="507"/>
      <c r="E107" s="507"/>
      <c r="F107" s="507"/>
      <c r="G107" s="507"/>
      <c r="H107" s="507"/>
      <c r="I107" s="507"/>
      <c r="J107" s="508"/>
      <c r="K107" s="508"/>
      <c r="L107" s="508"/>
      <c r="M107" s="508"/>
      <c r="N107" s="36"/>
      <c r="P107" s="137" t="s">
        <v>87</v>
      </c>
      <c r="Q107" s="41" t="s">
        <v>139</v>
      </c>
      <c r="R107" s="41" t="s">
        <v>0</v>
      </c>
      <c r="S107" s="26">
        <v>2</v>
      </c>
    </row>
    <row r="108" spans="1:19" s="33" customFormat="1" x14ac:dyDescent="0.2">
      <c r="A108" s="506" t="s">
        <v>155</v>
      </c>
      <c r="B108" s="191"/>
      <c r="C108" s="191"/>
      <c r="D108" s="186"/>
      <c r="E108" s="186"/>
      <c r="F108" s="186"/>
      <c r="G108" s="186"/>
      <c r="H108" s="186"/>
      <c r="I108" s="186"/>
      <c r="J108" s="187"/>
      <c r="K108" s="189"/>
      <c r="L108" s="189"/>
      <c r="M108" s="189"/>
      <c r="N108" s="186"/>
      <c r="P108" s="137" t="s">
        <v>88</v>
      </c>
      <c r="Q108" s="41" t="s">
        <v>133</v>
      </c>
      <c r="R108" s="41" t="s">
        <v>79</v>
      </c>
      <c r="S108" s="33">
        <v>3</v>
      </c>
    </row>
    <row r="110" spans="1:19" x14ac:dyDescent="0.2">
      <c r="N110" s="96"/>
    </row>
    <row r="111" spans="1:19" x14ac:dyDescent="0.2">
      <c r="N111" s="96"/>
    </row>
    <row r="112" spans="1:19" ht="22.5" x14ac:dyDescent="0.3">
      <c r="A112" s="26"/>
      <c r="B112" s="598" t="s">
        <v>7</v>
      </c>
      <c r="C112" s="598"/>
      <c r="D112" s="598"/>
      <c r="E112" s="598"/>
      <c r="F112" s="598"/>
      <c r="G112" s="599"/>
      <c r="H112" s="599"/>
      <c r="I112" s="599"/>
      <c r="J112" s="599"/>
      <c r="K112" s="599"/>
      <c r="L112" s="599"/>
      <c r="M112" s="599"/>
      <c r="N112" s="599"/>
      <c r="O112" s="488"/>
      <c r="P112" s="488"/>
      <c r="Q112" s="488"/>
      <c r="R112" s="488"/>
    </row>
    <row r="113" spans="1:18" ht="15.75" thickBot="1" x14ac:dyDescent="0.25">
      <c r="A113" s="26"/>
      <c r="B113" s="600" t="s">
        <v>143</v>
      </c>
      <c r="C113" s="600"/>
      <c r="D113" s="600"/>
      <c r="E113" s="600"/>
      <c r="F113" s="600"/>
      <c r="G113" s="600"/>
      <c r="H113" s="600"/>
      <c r="I113" s="600"/>
      <c r="J113" s="600"/>
      <c r="K113" s="600"/>
      <c r="L113" s="600"/>
      <c r="M113" s="600"/>
      <c r="N113" s="600"/>
      <c r="O113" s="320"/>
      <c r="P113" s="320"/>
      <c r="Q113" s="320"/>
      <c r="R113" s="320"/>
    </row>
    <row r="114" spans="1:18" ht="12.95" customHeight="1" x14ac:dyDescent="0.2">
      <c r="A114" s="632" t="s">
        <v>144</v>
      </c>
      <c r="B114" s="601" t="s">
        <v>92</v>
      </c>
      <c r="C114" s="604" t="s">
        <v>99</v>
      </c>
      <c r="D114" s="690" t="str">
        <f>D3</f>
        <v>MILE TO MILE</v>
      </c>
      <c r="E114" s="691"/>
      <c r="F114" s="692"/>
      <c r="G114" s="607" t="s">
        <v>147</v>
      </c>
      <c r="H114" s="635"/>
      <c r="I114" s="636"/>
      <c r="J114" s="626" t="s">
        <v>148</v>
      </c>
      <c r="K114" s="616" t="s">
        <v>152</v>
      </c>
      <c r="L114" s="616" t="s">
        <v>154</v>
      </c>
      <c r="M114" s="616" t="s">
        <v>150</v>
      </c>
      <c r="N114" s="683" t="str">
        <f>N3</f>
        <v>REMARKS</v>
      </c>
      <c r="O114" s="33"/>
      <c r="P114" s="33"/>
      <c r="Q114" s="133" t="s">
        <v>94</v>
      </c>
      <c r="R114" s="33"/>
    </row>
    <row r="115" spans="1:18" x14ac:dyDescent="0.2">
      <c r="A115" s="633"/>
      <c r="B115" s="602"/>
      <c r="C115" s="605"/>
      <c r="D115" s="693"/>
      <c r="E115" s="694"/>
      <c r="F115" s="695"/>
      <c r="G115" s="637"/>
      <c r="H115" s="638"/>
      <c r="I115" s="639"/>
      <c r="J115" s="627"/>
      <c r="K115" s="617"/>
      <c r="L115" s="617"/>
      <c r="M115" s="617"/>
      <c r="N115" s="620"/>
      <c r="O115" s="33"/>
      <c r="P115" s="33"/>
      <c r="Q115" s="133" t="s">
        <v>93</v>
      </c>
      <c r="R115" s="33"/>
    </row>
    <row r="116" spans="1:18" x14ac:dyDescent="0.2">
      <c r="A116" s="633"/>
      <c r="B116" s="602"/>
      <c r="C116" s="605"/>
      <c r="D116" s="693"/>
      <c r="E116" s="694"/>
      <c r="F116" s="695"/>
      <c r="G116" s="637"/>
      <c r="H116" s="638"/>
      <c r="I116" s="639"/>
      <c r="J116" s="627"/>
      <c r="K116" s="617"/>
      <c r="L116" s="617"/>
      <c r="M116" s="617"/>
      <c r="N116" s="620"/>
      <c r="O116" s="33"/>
      <c r="P116" s="33"/>
      <c r="Q116" s="133"/>
      <c r="R116" s="33"/>
    </row>
    <row r="117" spans="1:18" ht="33" customHeight="1" x14ac:dyDescent="0.2">
      <c r="A117" s="633"/>
      <c r="B117" s="602"/>
      <c r="C117" s="605"/>
      <c r="D117" s="693"/>
      <c r="E117" s="694"/>
      <c r="F117" s="695"/>
      <c r="G117" s="637"/>
      <c r="H117" s="638"/>
      <c r="I117" s="639"/>
      <c r="J117" s="627"/>
      <c r="K117" s="617"/>
      <c r="L117" s="617"/>
      <c r="M117" s="617"/>
      <c r="N117" s="620"/>
    </row>
    <row r="118" spans="1:18" ht="17.100000000000001" customHeight="1" x14ac:dyDescent="0.2">
      <c r="A118" s="633"/>
      <c r="B118" s="602"/>
      <c r="C118" s="605"/>
      <c r="D118" s="693"/>
      <c r="E118" s="694"/>
      <c r="F118" s="695"/>
      <c r="G118" s="500" t="s">
        <v>145</v>
      </c>
      <c r="H118" s="501"/>
      <c r="I118" s="502" t="s">
        <v>145</v>
      </c>
      <c r="J118" s="627"/>
      <c r="K118" s="617"/>
      <c r="L118" s="617"/>
      <c r="M118" s="617"/>
      <c r="N118" s="620"/>
    </row>
    <row r="119" spans="1:18" ht="13.5" thickBot="1" x14ac:dyDescent="0.25">
      <c r="A119" s="634"/>
      <c r="B119" s="603"/>
      <c r="C119" s="606"/>
      <c r="D119" s="696"/>
      <c r="E119" s="697"/>
      <c r="F119" s="698"/>
      <c r="G119" s="498" t="s">
        <v>146</v>
      </c>
      <c r="H119" s="489"/>
      <c r="I119" s="499" t="s">
        <v>146</v>
      </c>
      <c r="J119" s="505" t="s">
        <v>149</v>
      </c>
      <c r="K119" s="618"/>
      <c r="L119" s="505" t="s">
        <v>153</v>
      </c>
      <c r="M119" s="505" t="s">
        <v>149</v>
      </c>
      <c r="N119" s="621"/>
    </row>
    <row r="120" spans="1:18" ht="13.5" thickTop="1" x14ac:dyDescent="0.2">
      <c r="A120" s="640"/>
      <c r="B120" s="642"/>
      <c r="C120" s="643" t="str">
        <f>IFERROR(VLOOKUP($B120,Project_Info,2,FALSE),"")</f>
        <v/>
      </c>
      <c r="D120" s="622"/>
      <c r="E120" s="649" t="str">
        <f t="shared" ref="E120" si="150">IF(F120&gt;0,"to","")</f>
        <v/>
      </c>
      <c r="F120" s="624"/>
      <c r="G120" s="503"/>
      <c r="H120" s="649" t="str">
        <f t="shared" ref="H120" si="151">IF(I120&gt;0,"to","")</f>
        <v/>
      </c>
      <c r="I120" s="229"/>
      <c r="J120" s="645" t="str">
        <f t="shared" ref="J120" si="152">IF(B120&lt;&gt;"",IF($D$3="MILE TO MILE",$F120-$D120, ($F120-$D120)/5280),"")</f>
        <v/>
      </c>
      <c r="K120" s="628"/>
      <c r="L120" s="628"/>
      <c r="M120" s="647" t="str">
        <f t="shared" ref="M120" si="153">IFERROR(J120*K120+(L120/11/5280),"")</f>
        <v/>
      </c>
      <c r="N120" s="630"/>
    </row>
    <row r="121" spans="1:18" x14ac:dyDescent="0.2">
      <c r="A121" s="641"/>
      <c r="B121" s="629"/>
      <c r="C121" s="644"/>
      <c r="D121" s="623"/>
      <c r="E121" s="650"/>
      <c r="F121" s="625"/>
      <c r="G121" s="509"/>
      <c r="H121" s="650"/>
      <c r="I121" s="510"/>
      <c r="J121" s="646"/>
      <c r="K121" s="629"/>
      <c r="L121" s="629"/>
      <c r="M121" s="648"/>
      <c r="N121" s="631"/>
    </row>
    <row r="122" spans="1:18" x14ac:dyDescent="0.2">
      <c r="A122" s="661"/>
      <c r="B122" s="663"/>
      <c r="C122" s="664" t="str">
        <f>IFERROR(VLOOKUP($B122,Project_Info,2,FALSE),"")</f>
        <v/>
      </c>
      <c r="D122" s="666"/>
      <c r="E122" s="651" t="str">
        <f t="shared" ref="E122" si="154">IF(F122&gt;0,"to","")</f>
        <v/>
      </c>
      <c r="F122" s="657"/>
      <c r="G122" s="504"/>
      <c r="H122" s="651" t="str">
        <f t="shared" ref="H122" si="155">IF(I122&gt;0,"to","")</f>
        <v/>
      </c>
      <c r="I122" s="230"/>
      <c r="J122" s="653" t="str">
        <f t="shared" ref="J122" si="156">IF(B122&lt;&gt;"",IF($D$3="MILE TO MILE",$F122-$D122, ($F122-$D122)/5280),"")</f>
        <v/>
      </c>
      <c r="K122" s="655"/>
      <c r="L122" s="655"/>
      <c r="M122" s="659" t="str">
        <f t="shared" ref="M122" si="157">IFERROR(J122*K122+(L122/11/5280),"")</f>
        <v/>
      </c>
      <c r="N122" s="668"/>
    </row>
    <row r="123" spans="1:18" x14ac:dyDescent="0.2">
      <c r="A123" s="662"/>
      <c r="B123" s="656"/>
      <c r="C123" s="665"/>
      <c r="D123" s="667"/>
      <c r="E123" s="652"/>
      <c r="F123" s="658"/>
      <c r="G123" s="504"/>
      <c r="H123" s="652"/>
      <c r="I123" s="229"/>
      <c r="J123" s="654"/>
      <c r="K123" s="656"/>
      <c r="L123" s="656"/>
      <c r="M123" s="660"/>
      <c r="N123" s="669"/>
    </row>
    <row r="124" spans="1:18" x14ac:dyDescent="0.2">
      <c r="A124" s="661"/>
      <c r="B124" s="663"/>
      <c r="C124" s="664" t="str">
        <f>IFERROR(VLOOKUP($B124,Project_Info,2,FALSE),"")</f>
        <v/>
      </c>
      <c r="D124" s="666"/>
      <c r="E124" s="651" t="str">
        <f t="shared" ref="E124" si="158">IF(F124&gt;0,"to","")</f>
        <v/>
      </c>
      <c r="F124" s="657"/>
      <c r="G124" s="504"/>
      <c r="H124" s="651" t="str">
        <f t="shared" ref="H124" si="159">IF(I124&gt;0,"to","")</f>
        <v/>
      </c>
      <c r="I124" s="230"/>
      <c r="J124" s="653" t="str">
        <f t="shared" ref="J124" si="160">IF(B124&lt;&gt;"",IF($D$3="MILE TO MILE",$F124-$D124, ($F124-$D124)/5280),"")</f>
        <v/>
      </c>
      <c r="K124" s="655"/>
      <c r="L124" s="655"/>
      <c r="M124" s="659" t="str">
        <f t="shared" ref="M124" si="161">IFERROR(J124*K124+(L124/11/5280),"")</f>
        <v/>
      </c>
      <c r="N124" s="668"/>
    </row>
    <row r="125" spans="1:18" x14ac:dyDescent="0.2">
      <c r="A125" s="662"/>
      <c r="B125" s="656"/>
      <c r="C125" s="665"/>
      <c r="D125" s="667"/>
      <c r="E125" s="652"/>
      <c r="F125" s="658"/>
      <c r="G125" s="504"/>
      <c r="H125" s="652"/>
      <c r="I125" s="229"/>
      <c r="J125" s="654"/>
      <c r="K125" s="656"/>
      <c r="L125" s="656"/>
      <c r="M125" s="660"/>
      <c r="N125" s="669"/>
    </row>
    <row r="126" spans="1:18" x14ac:dyDescent="0.2">
      <c r="A126" s="661"/>
      <c r="B126" s="663"/>
      <c r="C126" s="664" t="str">
        <f>IFERROR(VLOOKUP($B126,Project_Info,2,FALSE),"")</f>
        <v/>
      </c>
      <c r="D126" s="666"/>
      <c r="E126" s="651" t="str">
        <f t="shared" ref="E126" si="162">IF(F126&gt;0,"to","")</f>
        <v/>
      </c>
      <c r="F126" s="657"/>
      <c r="G126" s="504"/>
      <c r="H126" s="651" t="str">
        <f t="shared" ref="H126" si="163">IF(I126&gt;0,"to","")</f>
        <v/>
      </c>
      <c r="I126" s="230"/>
      <c r="J126" s="653" t="str">
        <f t="shared" ref="J126" si="164">IF(B126&lt;&gt;"",IF($D$3="MILE TO MILE",$F126-$D126, ($F126-$D126)/5280),"")</f>
        <v/>
      </c>
      <c r="K126" s="655"/>
      <c r="L126" s="655"/>
      <c r="M126" s="659" t="str">
        <f t="shared" ref="M126" si="165">IFERROR(J126*K126+(L126/11/5280),"")</f>
        <v/>
      </c>
      <c r="N126" s="668"/>
    </row>
    <row r="127" spans="1:18" x14ac:dyDescent="0.2">
      <c r="A127" s="662"/>
      <c r="B127" s="656"/>
      <c r="C127" s="665"/>
      <c r="D127" s="667"/>
      <c r="E127" s="652"/>
      <c r="F127" s="658"/>
      <c r="G127" s="504"/>
      <c r="H127" s="652"/>
      <c r="I127" s="229"/>
      <c r="J127" s="654"/>
      <c r="K127" s="656"/>
      <c r="L127" s="656"/>
      <c r="M127" s="660"/>
      <c r="N127" s="669"/>
    </row>
    <row r="128" spans="1:18" x14ac:dyDescent="0.2">
      <c r="A128" s="661"/>
      <c r="B128" s="663"/>
      <c r="C128" s="664" t="str">
        <f>IFERROR(VLOOKUP($B128,Project_Info,2,FALSE),"")</f>
        <v/>
      </c>
      <c r="D128" s="666"/>
      <c r="E128" s="651" t="str">
        <f t="shared" ref="E128" si="166">IF(F128&gt;0,"to","")</f>
        <v/>
      </c>
      <c r="F128" s="657"/>
      <c r="G128" s="504"/>
      <c r="H128" s="651" t="str">
        <f t="shared" ref="H128" si="167">IF(I128&gt;0,"to","")</f>
        <v/>
      </c>
      <c r="I128" s="230"/>
      <c r="J128" s="653" t="str">
        <f t="shared" ref="J128" si="168">IF(B128&lt;&gt;"",IF($D$3="MILE TO MILE",$F128-$D128, ($F128-$D128)/5280),"")</f>
        <v/>
      </c>
      <c r="K128" s="655"/>
      <c r="L128" s="655"/>
      <c r="M128" s="659" t="str">
        <f t="shared" ref="M128" si="169">IFERROR(J128*K128+(L128/11/5280),"")</f>
        <v/>
      </c>
      <c r="N128" s="668"/>
    </row>
    <row r="129" spans="1:14" x14ac:dyDescent="0.2">
      <c r="A129" s="662"/>
      <c r="B129" s="656"/>
      <c r="C129" s="665"/>
      <c r="D129" s="667"/>
      <c r="E129" s="652"/>
      <c r="F129" s="658"/>
      <c r="G129" s="504"/>
      <c r="H129" s="652"/>
      <c r="I129" s="229"/>
      <c r="J129" s="654"/>
      <c r="K129" s="656"/>
      <c r="L129" s="656"/>
      <c r="M129" s="660"/>
      <c r="N129" s="669"/>
    </row>
    <row r="130" spans="1:14" x14ac:dyDescent="0.2">
      <c r="A130" s="661"/>
      <c r="B130" s="663"/>
      <c r="C130" s="664" t="str">
        <f>IFERROR(VLOOKUP($B130,Project_Info,2,FALSE),"")</f>
        <v/>
      </c>
      <c r="D130" s="666"/>
      <c r="E130" s="651" t="str">
        <f t="shared" ref="E130" si="170">IF(F130&gt;0,"to","")</f>
        <v/>
      </c>
      <c r="F130" s="657"/>
      <c r="G130" s="504"/>
      <c r="H130" s="651" t="str">
        <f t="shared" ref="H130" si="171">IF(I130&gt;0,"to","")</f>
        <v/>
      </c>
      <c r="I130" s="230"/>
      <c r="J130" s="653" t="str">
        <f t="shared" ref="J130" si="172">IF(B130&lt;&gt;"",IF($D$3="MILE TO MILE",$F130-$D130, ($F130-$D130)/5280),"")</f>
        <v/>
      </c>
      <c r="K130" s="655"/>
      <c r="L130" s="655"/>
      <c r="M130" s="659" t="str">
        <f t="shared" ref="M130" si="173">IFERROR(J130*K130+(L130/11/5280),"")</f>
        <v/>
      </c>
      <c r="N130" s="668"/>
    </row>
    <row r="131" spans="1:14" x14ac:dyDescent="0.2">
      <c r="A131" s="662"/>
      <c r="B131" s="656"/>
      <c r="C131" s="665"/>
      <c r="D131" s="667"/>
      <c r="E131" s="652"/>
      <c r="F131" s="658"/>
      <c r="G131" s="504"/>
      <c r="H131" s="652"/>
      <c r="I131" s="229"/>
      <c r="J131" s="654"/>
      <c r="K131" s="656"/>
      <c r="L131" s="656"/>
      <c r="M131" s="660"/>
      <c r="N131" s="669"/>
    </row>
    <row r="132" spans="1:14" x14ac:dyDescent="0.2">
      <c r="A132" s="661"/>
      <c r="B132" s="663"/>
      <c r="C132" s="664" t="str">
        <f>IFERROR(VLOOKUP($B132,Project_Info,2,FALSE),"")</f>
        <v/>
      </c>
      <c r="D132" s="666"/>
      <c r="E132" s="651" t="str">
        <f t="shared" ref="E132" si="174">IF(F132&gt;0,"to","")</f>
        <v/>
      </c>
      <c r="F132" s="657"/>
      <c r="G132" s="504"/>
      <c r="H132" s="651" t="str">
        <f t="shared" ref="H132" si="175">IF(I132&gt;0,"to","")</f>
        <v/>
      </c>
      <c r="I132" s="230"/>
      <c r="J132" s="653" t="str">
        <f t="shared" ref="J132" si="176">IF(B132&lt;&gt;"",IF($D$3="MILE TO MILE",$F132-$D132, ($F132-$D132)/5280),"")</f>
        <v/>
      </c>
      <c r="K132" s="655"/>
      <c r="L132" s="655"/>
      <c r="M132" s="659" t="str">
        <f t="shared" ref="M132" si="177">IFERROR(J132*K132+(L132/11/5280),"")</f>
        <v/>
      </c>
      <c r="N132" s="668"/>
    </row>
    <row r="133" spans="1:14" x14ac:dyDescent="0.2">
      <c r="A133" s="662"/>
      <c r="B133" s="656"/>
      <c r="C133" s="665"/>
      <c r="D133" s="667"/>
      <c r="E133" s="652"/>
      <c r="F133" s="658"/>
      <c r="G133" s="504"/>
      <c r="H133" s="652"/>
      <c r="I133" s="229"/>
      <c r="J133" s="654"/>
      <c r="K133" s="656"/>
      <c r="L133" s="656"/>
      <c r="M133" s="660"/>
      <c r="N133" s="669"/>
    </row>
    <row r="134" spans="1:14" x14ac:dyDescent="0.2">
      <c r="A134" s="661"/>
      <c r="B134" s="663"/>
      <c r="C134" s="664" t="str">
        <f>IFERROR(VLOOKUP($B134,Project_Info,2,FALSE),"")</f>
        <v/>
      </c>
      <c r="D134" s="666"/>
      <c r="E134" s="651" t="str">
        <f t="shared" ref="E134" si="178">IF(F134&gt;0,"to","")</f>
        <v/>
      </c>
      <c r="F134" s="657"/>
      <c r="G134" s="504"/>
      <c r="H134" s="651" t="str">
        <f t="shared" ref="H134" si="179">IF(I134&gt;0,"to","")</f>
        <v/>
      </c>
      <c r="I134" s="230"/>
      <c r="J134" s="653" t="str">
        <f t="shared" ref="J134" si="180">IF(B134&lt;&gt;"",IF($D$3="MILE TO MILE",$F134-$D134, ($F134-$D134)/5280),"")</f>
        <v/>
      </c>
      <c r="K134" s="655"/>
      <c r="L134" s="655"/>
      <c r="M134" s="659" t="str">
        <f t="shared" ref="M134" si="181">IFERROR(J134*K134+(L134/11/5280),"")</f>
        <v/>
      </c>
      <c r="N134" s="668"/>
    </row>
    <row r="135" spans="1:14" x14ac:dyDescent="0.2">
      <c r="A135" s="662"/>
      <c r="B135" s="656"/>
      <c r="C135" s="665"/>
      <c r="D135" s="667"/>
      <c r="E135" s="652"/>
      <c r="F135" s="658"/>
      <c r="G135" s="504"/>
      <c r="H135" s="652"/>
      <c r="I135" s="229"/>
      <c r="J135" s="654"/>
      <c r="K135" s="656"/>
      <c r="L135" s="656"/>
      <c r="M135" s="660"/>
      <c r="N135" s="669"/>
    </row>
    <row r="136" spans="1:14" x14ac:dyDescent="0.2">
      <c r="A136" s="661"/>
      <c r="B136" s="663"/>
      <c r="C136" s="664" t="str">
        <f>IFERROR(VLOOKUP($B136,Project_Info,2,FALSE),"")</f>
        <v/>
      </c>
      <c r="D136" s="666"/>
      <c r="E136" s="651" t="str">
        <f t="shared" ref="E136" si="182">IF(F136&gt;0,"to","")</f>
        <v/>
      </c>
      <c r="F136" s="657"/>
      <c r="G136" s="504"/>
      <c r="H136" s="651" t="str">
        <f t="shared" ref="H136" si="183">IF(I136&gt;0,"to","")</f>
        <v/>
      </c>
      <c r="I136" s="230"/>
      <c r="J136" s="653" t="str">
        <f t="shared" ref="J136" si="184">IF(B136&lt;&gt;"",IF($D$3="MILE TO MILE",$F136-$D136, ($F136-$D136)/5280),"")</f>
        <v/>
      </c>
      <c r="K136" s="655"/>
      <c r="L136" s="655"/>
      <c r="M136" s="659" t="str">
        <f t="shared" ref="M136" si="185">IFERROR(J136*K136+(L136/11/5280),"")</f>
        <v/>
      </c>
      <c r="N136" s="668"/>
    </row>
    <row r="137" spans="1:14" x14ac:dyDescent="0.2">
      <c r="A137" s="662"/>
      <c r="B137" s="656"/>
      <c r="C137" s="665"/>
      <c r="D137" s="667"/>
      <c r="E137" s="652"/>
      <c r="F137" s="658"/>
      <c r="G137" s="504"/>
      <c r="H137" s="652"/>
      <c r="I137" s="229"/>
      <c r="J137" s="654"/>
      <c r="K137" s="656"/>
      <c r="L137" s="656"/>
      <c r="M137" s="660"/>
      <c r="N137" s="669"/>
    </row>
    <row r="138" spans="1:14" x14ac:dyDescent="0.2">
      <c r="A138" s="661"/>
      <c r="B138" s="663"/>
      <c r="C138" s="664" t="str">
        <f>IFERROR(VLOOKUP($B138,Project_Info,2,FALSE),"")</f>
        <v/>
      </c>
      <c r="D138" s="666"/>
      <c r="E138" s="651" t="str">
        <f t="shared" ref="E138" si="186">IF(F138&gt;0,"to","")</f>
        <v/>
      </c>
      <c r="F138" s="657"/>
      <c r="G138" s="504"/>
      <c r="H138" s="651" t="str">
        <f t="shared" ref="H138" si="187">IF(I138&gt;0,"to","")</f>
        <v/>
      </c>
      <c r="I138" s="230"/>
      <c r="J138" s="653" t="str">
        <f t="shared" ref="J138" si="188">IF(B138&lt;&gt;"",IF($D$3="MILE TO MILE",$F138-$D138, ($F138-$D138)/5280),"")</f>
        <v/>
      </c>
      <c r="K138" s="655"/>
      <c r="L138" s="655"/>
      <c r="M138" s="659" t="str">
        <f t="shared" ref="M138" si="189">IFERROR(J138*K138+(L138/11/5280),"")</f>
        <v/>
      </c>
      <c r="N138" s="668"/>
    </row>
    <row r="139" spans="1:14" x14ac:dyDescent="0.2">
      <c r="A139" s="662"/>
      <c r="B139" s="656"/>
      <c r="C139" s="665"/>
      <c r="D139" s="667"/>
      <c r="E139" s="652"/>
      <c r="F139" s="658"/>
      <c r="G139" s="504"/>
      <c r="H139" s="652"/>
      <c r="I139" s="229"/>
      <c r="J139" s="654"/>
      <c r="K139" s="656"/>
      <c r="L139" s="656"/>
      <c r="M139" s="660"/>
      <c r="N139" s="669"/>
    </row>
    <row r="140" spans="1:14" x14ac:dyDescent="0.2">
      <c r="A140" s="661"/>
      <c r="B140" s="663"/>
      <c r="C140" s="664" t="str">
        <f>IFERROR(VLOOKUP($B140,Project_Info,2,FALSE),"")</f>
        <v/>
      </c>
      <c r="D140" s="666"/>
      <c r="E140" s="651" t="str">
        <f t="shared" ref="E140" si="190">IF(F140&gt;0,"to","")</f>
        <v/>
      </c>
      <c r="F140" s="657"/>
      <c r="G140" s="504"/>
      <c r="H140" s="651" t="str">
        <f t="shared" ref="H140" si="191">IF(I140&gt;0,"to","")</f>
        <v/>
      </c>
      <c r="I140" s="230"/>
      <c r="J140" s="653" t="str">
        <f t="shared" ref="J140" si="192">IF(B140&lt;&gt;"",IF($D$3="MILE TO MILE",$F140-$D140, ($F140-$D140)/5280),"")</f>
        <v/>
      </c>
      <c r="K140" s="655"/>
      <c r="L140" s="655"/>
      <c r="M140" s="659" t="str">
        <f t="shared" ref="M140" si="193">IFERROR(J140*K140+(L140/11/5280),"")</f>
        <v/>
      </c>
      <c r="N140" s="668"/>
    </row>
    <row r="141" spans="1:14" x14ac:dyDescent="0.2">
      <c r="A141" s="662"/>
      <c r="B141" s="656"/>
      <c r="C141" s="665"/>
      <c r="D141" s="667"/>
      <c r="E141" s="652"/>
      <c r="F141" s="658"/>
      <c r="G141" s="504"/>
      <c r="H141" s="652"/>
      <c r="I141" s="229"/>
      <c r="J141" s="654"/>
      <c r="K141" s="656"/>
      <c r="L141" s="656"/>
      <c r="M141" s="660"/>
      <c r="N141" s="669"/>
    </row>
    <row r="142" spans="1:14" x14ac:dyDescent="0.2">
      <c r="A142" s="661"/>
      <c r="B142" s="663"/>
      <c r="C142" s="664" t="str">
        <f>IFERROR(VLOOKUP($B142,Project_Info,2,FALSE),"")</f>
        <v/>
      </c>
      <c r="D142" s="666"/>
      <c r="E142" s="651" t="str">
        <f t="shared" ref="E142" si="194">IF(F142&gt;0,"to","")</f>
        <v/>
      </c>
      <c r="F142" s="657"/>
      <c r="G142" s="504"/>
      <c r="H142" s="651" t="str">
        <f t="shared" ref="H142" si="195">IF(I142&gt;0,"to","")</f>
        <v/>
      </c>
      <c r="I142" s="230"/>
      <c r="J142" s="653" t="str">
        <f t="shared" ref="J142" si="196">IF(B142&lt;&gt;"",IF($D$3="MILE TO MILE",$F142-$D142, ($F142-$D142)/5280),"")</f>
        <v/>
      </c>
      <c r="K142" s="655"/>
      <c r="L142" s="655"/>
      <c r="M142" s="659" t="str">
        <f t="shared" ref="M142" si="197">IFERROR(J142*K142+(L142/11/5280),"")</f>
        <v/>
      </c>
      <c r="N142" s="668"/>
    </row>
    <row r="143" spans="1:14" x14ac:dyDescent="0.2">
      <c r="A143" s="662"/>
      <c r="B143" s="656"/>
      <c r="C143" s="665"/>
      <c r="D143" s="667"/>
      <c r="E143" s="652"/>
      <c r="F143" s="658"/>
      <c r="G143" s="504"/>
      <c r="H143" s="652"/>
      <c r="I143" s="229"/>
      <c r="J143" s="654"/>
      <c r="K143" s="656"/>
      <c r="L143" s="656"/>
      <c r="M143" s="660"/>
      <c r="N143" s="669"/>
    </row>
    <row r="144" spans="1:14" x14ac:dyDescent="0.2">
      <c r="A144" s="661"/>
      <c r="B144" s="663"/>
      <c r="C144" s="664" t="str">
        <f>IFERROR(VLOOKUP($B144,Project_Info,2,FALSE),"")</f>
        <v/>
      </c>
      <c r="D144" s="666"/>
      <c r="E144" s="651" t="str">
        <f t="shared" ref="E144" si="198">IF(F144&gt;0,"to","")</f>
        <v/>
      </c>
      <c r="F144" s="657"/>
      <c r="G144" s="504"/>
      <c r="H144" s="651" t="str">
        <f t="shared" ref="H144" si="199">IF(I144&gt;0,"to","")</f>
        <v/>
      </c>
      <c r="I144" s="230"/>
      <c r="J144" s="653" t="str">
        <f t="shared" ref="J144" si="200">IF(B144&lt;&gt;"",IF($D$3="MILE TO MILE",$F144-$D144, ($F144-$D144)/5280),"")</f>
        <v/>
      </c>
      <c r="K144" s="655"/>
      <c r="L144" s="655"/>
      <c r="M144" s="659" t="str">
        <f t="shared" ref="M144" si="201">IFERROR(J144*K144+(L144/11/5280),"")</f>
        <v/>
      </c>
      <c r="N144" s="668"/>
    </row>
    <row r="145" spans="1:19" x14ac:dyDescent="0.2">
      <c r="A145" s="662"/>
      <c r="B145" s="656"/>
      <c r="C145" s="665"/>
      <c r="D145" s="667"/>
      <c r="E145" s="652"/>
      <c r="F145" s="658"/>
      <c r="G145" s="504"/>
      <c r="H145" s="652"/>
      <c r="I145" s="229"/>
      <c r="J145" s="654"/>
      <c r="K145" s="656"/>
      <c r="L145" s="656"/>
      <c r="M145" s="660"/>
      <c r="N145" s="669"/>
    </row>
    <row r="146" spans="1:19" x14ac:dyDescent="0.2">
      <c r="A146" s="661"/>
      <c r="B146" s="663"/>
      <c r="C146" s="664" t="str">
        <f>IFERROR(VLOOKUP($B146,Project_Info,2,FALSE),"")</f>
        <v/>
      </c>
      <c r="D146" s="666"/>
      <c r="E146" s="651" t="str">
        <f t="shared" ref="E146" si="202">IF(F146&gt;0,"to","")</f>
        <v/>
      </c>
      <c r="F146" s="657"/>
      <c r="G146" s="504"/>
      <c r="H146" s="651" t="str">
        <f t="shared" ref="H146" si="203">IF(I146&gt;0,"to","")</f>
        <v/>
      </c>
      <c r="I146" s="230"/>
      <c r="J146" s="653" t="str">
        <f t="shared" ref="J146" si="204">IF(B146&lt;&gt;"",IF($D$3="MILE TO MILE",$F146-$D146, ($F146-$D146)/5280),"")</f>
        <v/>
      </c>
      <c r="K146" s="655"/>
      <c r="L146" s="655"/>
      <c r="M146" s="659" t="str">
        <f t="shared" ref="M146" si="205">IFERROR(J146*K146+(L146/11/5280),"")</f>
        <v/>
      </c>
      <c r="N146" s="668"/>
    </row>
    <row r="147" spans="1:19" x14ac:dyDescent="0.2">
      <c r="A147" s="662"/>
      <c r="B147" s="656"/>
      <c r="C147" s="665"/>
      <c r="D147" s="667"/>
      <c r="E147" s="652"/>
      <c r="F147" s="658"/>
      <c r="G147" s="504"/>
      <c r="H147" s="652"/>
      <c r="I147" s="229"/>
      <c r="J147" s="654"/>
      <c r="K147" s="656"/>
      <c r="L147" s="656"/>
      <c r="M147" s="660"/>
      <c r="N147" s="669"/>
    </row>
    <row r="148" spans="1:19" x14ac:dyDescent="0.2">
      <c r="A148" s="661"/>
      <c r="B148" s="663"/>
      <c r="C148" s="664" t="str">
        <f>IFERROR(VLOOKUP($B148,Project_Info,2,FALSE),"")</f>
        <v/>
      </c>
      <c r="D148" s="666"/>
      <c r="E148" s="651" t="str">
        <f t="shared" ref="E148" si="206">IF(F148&gt;0,"to","")</f>
        <v/>
      </c>
      <c r="F148" s="657"/>
      <c r="G148" s="504"/>
      <c r="H148" s="651" t="str">
        <f t="shared" ref="H148" si="207">IF(I148&gt;0,"to","")</f>
        <v/>
      </c>
      <c r="I148" s="230"/>
      <c r="J148" s="653" t="str">
        <f t="shared" ref="J148" si="208">IF(B148&lt;&gt;"",IF($D$3="MILE TO MILE",$F148-$D148, ($F148-$D148)/5280),"")</f>
        <v/>
      </c>
      <c r="K148" s="655"/>
      <c r="L148" s="655"/>
      <c r="M148" s="659" t="str">
        <f t="shared" ref="M148" si="209">IFERROR(J148*K148+(L148/11/5280),"")</f>
        <v/>
      </c>
      <c r="N148" s="668"/>
    </row>
    <row r="149" spans="1:19" x14ac:dyDescent="0.2">
      <c r="A149" s="662"/>
      <c r="B149" s="656"/>
      <c r="C149" s="665"/>
      <c r="D149" s="667"/>
      <c r="E149" s="652"/>
      <c r="F149" s="658"/>
      <c r="G149" s="504"/>
      <c r="H149" s="652"/>
      <c r="I149" s="229"/>
      <c r="J149" s="654"/>
      <c r="K149" s="656"/>
      <c r="L149" s="656"/>
      <c r="M149" s="660"/>
      <c r="N149" s="669"/>
    </row>
    <row r="150" spans="1:19" x14ac:dyDescent="0.2">
      <c r="A150" s="661"/>
      <c r="B150" s="663"/>
      <c r="C150" s="664" t="str">
        <f>IFERROR(VLOOKUP($B150,Project_Info,2,FALSE),"")</f>
        <v/>
      </c>
      <c r="D150" s="666"/>
      <c r="E150" s="651" t="str">
        <f t="shared" ref="E150" si="210">IF(F150&gt;0,"to","")</f>
        <v/>
      </c>
      <c r="F150" s="657"/>
      <c r="G150" s="504"/>
      <c r="H150" s="651" t="str">
        <f t="shared" ref="H150" si="211">IF(I150&gt;0,"to","")</f>
        <v/>
      </c>
      <c r="I150" s="230"/>
      <c r="J150" s="653" t="str">
        <f t="shared" ref="J150" si="212">IF(B150&lt;&gt;"",IF($D$3="MILE TO MILE",$F150-$D150, ($F150-$D150)/5280),"")</f>
        <v/>
      </c>
      <c r="K150" s="655"/>
      <c r="L150" s="655"/>
      <c r="M150" s="659" t="str">
        <f t="shared" ref="M150" si="213">IFERROR(J150*K150+(L150/11/5280),"")</f>
        <v/>
      </c>
      <c r="N150" s="668"/>
    </row>
    <row r="151" spans="1:19" x14ac:dyDescent="0.2">
      <c r="A151" s="662"/>
      <c r="B151" s="656"/>
      <c r="C151" s="665"/>
      <c r="D151" s="667"/>
      <c r="E151" s="652"/>
      <c r="F151" s="658"/>
      <c r="G151" s="504"/>
      <c r="H151" s="652"/>
      <c r="I151" s="229"/>
      <c r="J151" s="654"/>
      <c r="K151" s="656"/>
      <c r="L151" s="656"/>
      <c r="M151" s="660"/>
      <c r="N151" s="669"/>
    </row>
    <row r="152" spans="1:19" x14ac:dyDescent="0.2">
      <c r="A152" s="661"/>
      <c r="B152" s="663"/>
      <c r="C152" s="664" t="str">
        <f>IFERROR(VLOOKUP($B152,Project_Info,2,FALSE),"")</f>
        <v/>
      </c>
      <c r="D152" s="666"/>
      <c r="E152" s="651" t="str">
        <f t="shared" ref="E152" si="214">IF(F152&gt;0,"to","")</f>
        <v/>
      </c>
      <c r="F152" s="657"/>
      <c r="G152" s="504"/>
      <c r="H152" s="651" t="str">
        <f t="shared" ref="H152" si="215">IF(I152&gt;0,"to","")</f>
        <v/>
      </c>
      <c r="I152" s="230"/>
      <c r="J152" s="653" t="str">
        <f t="shared" ref="J152" si="216">IF(B152&lt;&gt;"",IF($D$3="MILE TO MILE",$F152-$D152, ($F152-$D152)/5280),"")</f>
        <v/>
      </c>
      <c r="K152" s="655"/>
      <c r="L152" s="655"/>
      <c r="M152" s="659" t="str">
        <f t="shared" ref="M152" si="217">IFERROR(J152*K152+(L152/11/5280),"")</f>
        <v/>
      </c>
      <c r="N152" s="668"/>
    </row>
    <row r="153" spans="1:19" x14ac:dyDescent="0.2">
      <c r="A153" s="662"/>
      <c r="B153" s="656"/>
      <c r="C153" s="665"/>
      <c r="D153" s="667"/>
      <c r="E153" s="652"/>
      <c r="F153" s="658"/>
      <c r="G153" s="504"/>
      <c r="H153" s="652"/>
      <c r="I153" s="229"/>
      <c r="J153" s="654"/>
      <c r="K153" s="656"/>
      <c r="L153" s="656"/>
      <c r="M153" s="660"/>
      <c r="N153" s="669"/>
    </row>
    <row r="154" spans="1:19" x14ac:dyDescent="0.2">
      <c r="A154" s="661"/>
      <c r="B154" s="663"/>
      <c r="C154" s="664" t="str">
        <f>IFERROR(VLOOKUP($B154,Project_Info,2,FALSE),"")</f>
        <v/>
      </c>
      <c r="D154" s="666"/>
      <c r="E154" s="651" t="str">
        <f t="shared" ref="E154" si="218">IF(F154&gt;0,"to","")</f>
        <v/>
      </c>
      <c r="F154" s="657"/>
      <c r="G154" s="504"/>
      <c r="H154" s="651" t="str">
        <f t="shared" ref="H154" si="219">IF(I154&gt;0,"to","")</f>
        <v/>
      </c>
      <c r="I154" s="230"/>
      <c r="J154" s="653" t="str">
        <f t="shared" ref="J154" si="220">IF(B154&lt;&gt;"",IF($D$3="MILE TO MILE",$F154-$D154, ($F154-$D154)/5280),"")</f>
        <v/>
      </c>
      <c r="K154" s="655"/>
      <c r="L154" s="655"/>
      <c r="M154" s="659" t="str">
        <f t="shared" ref="M154" si="221">IFERROR(J154*K154+(L154/11/5280),"")</f>
        <v/>
      </c>
      <c r="N154" s="668"/>
    </row>
    <row r="155" spans="1:19" ht="13.5" thickBot="1" x14ac:dyDescent="0.25">
      <c r="A155" s="662"/>
      <c r="B155" s="656"/>
      <c r="C155" s="665"/>
      <c r="D155" s="667"/>
      <c r="E155" s="652"/>
      <c r="F155" s="658"/>
      <c r="G155" s="504"/>
      <c r="H155" s="652"/>
      <c r="I155" s="229"/>
      <c r="J155" s="654"/>
      <c r="K155" s="656"/>
      <c r="L155" s="656"/>
      <c r="M155" s="660"/>
      <c r="N155" s="673"/>
    </row>
    <row r="156" spans="1:19" s="274" customFormat="1" ht="15" customHeight="1" thickTop="1" x14ac:dyDescent="0.2">
      <c r="A156" s="684" t="s">
        <v>156</v>
      </c>
      <c r="B156" s="685"/>
      <c r="C156" s="685"/>
      <c r="D156" s="685"/>
      <c r="E156" s="685"/>
      <c r="F156" s="685"/>
      <c r="G156" s="685"/>
      <c r="H156" s="685"/>
      <c r="I156" s="685"/>
      <c r="J156" s="685"/>
      <c r="K156" s="685"/>
      <c r="L156" s="686"/>
      <c r="M156" s="513">
        <f>SUM(M119:M154)</f>
        <v>0</v>
      </c>
      <c r="N156" s="138"/>
      <c r="P156" s="275" t="s">
        <v>86</v>
      </c>
      <c r="Q156" s="276" t="s">
        <v>138</v>
      </c>
      <c r="S156" s="274">
        <v>1</v>
      </c>
    </row>
    <row r="157" spans="1:19" s="274" customFormat="1" ht="15" customHeight="1" x14ac:dyDescent="0.2">
      <c r="A157" s="687" t="s">
        <v>45</v>
      </c>
      <c r="B157" s="688"/>
      <c r="C157" s="688"/>
      <c r="D157" s="688"/>
      <c r="E157" s="688"/>
      <c r="F157" s="688"/>
      <c r="G157" s="688"/>
      <c r="H157" s="688"/>
      <c r="I157" s="688"/>
      <c r="J157" s="688"/>
      <c r="K157" s="688"/>
      <c r="L157" s="689"/>
      <c r="M157" s="514">
        <f>M106</f>
        <v>4</v>
      </c>
      <c r="N157" s="138"/>
      <c r="P157" s="275" t="s">
        <v>86</v>
      </c>
      <c r="Q157" s="276" t="s">
        <v>138</v>
      </c>
      <c r="S157" s="274">
        <v>1</v>
      </c>
    </row>
    <row r="158" spans="1:19" s="274" customFormat="1" ht="24.95" customHeight="1" thickBot="1" x14ac:dyDescent="0.25">
      <c r="A158" s="699" t="s">
        <v>37</v>
      </c>
      <c r="B158" s="700"/>
      <c r="C158" s="700"/>
      <c r="D158" s="700"/>
      <c r="E158" s="700"/>
      <c r="F158" s="700"/>
      <c r="G158" s="700"/>
      <c r="H158" s="700"/>
      <c r="I158" s="700"/>
      <c r="J158" s="700"/>
      <c r="K158" s="700"/>
      <c r="L158" s="701"/>
      <c r="M158" s="512">
        <f>SUM(M156:M157)</f>
        <v>4</v>
      </c>
      <c r="N158" s="138"/>
      <c r="P158" s="275" t="s">
        <v>86</v>
      </c>
      <c r="Q158" s="276" t="s">
        <v>138</v>
      </c>
      <c r="S158" s="274">
        <v>1</v>
      </c>
    </row>
    <row r="159" spans="1:19" ht="6" customHeight="1" x14ac:dyDescent="0.2">
      <c r="A159" s="33"/>
      <c r="B159" s="507"/>
      <c r="C159" s="507"/>
      <c r="D159" s="507"/>
      <c r="E159" s="507"/>
      <c r="F159" s="507"/>
      <c r="G159" s="507"/>
      <c r="H159" s="507"/>
      <c r="I159" s="507"/>
      <c r="J159" s="508"/>
      <c r="K159" s="508"/>
      <c r="L159" s="508"/>
      <c r="M159" s="508"/>
      <c r="N159" s="36"/>
      <c r="P159" s="137" t="s">
        <v>87</v>
      </c>
      <c r="Q159" s="41" t="s">
        <v>139</v>
      </c>
      <c r="R159" s="41" t="s">
        <v>0</v>
      </c>
      <c r="S159" s="26">
        <v>2</v>
      </c>
    </row>
    <row r="160" spans="1:19" s="33" customFormat="1" x14ac:dyDescent="0.2">
      <c r="A160" s="506" t="s">
        <v>155</v>
      </c>
      <c r="B160" s="191"/>
      <c r="C160" s="191"/>
      <c r="D160" s="186"/>
      <c r="E160" s="186"/>
      <c r="F160" s="186"/>
      <c r="G160" s="186"/>
      <c r="H160" s="186"/>
      <c r="I160" s="186"/>
      <c r="J160" s="187"/>
      <c r="K160" s="189"/>
      <c r="L160" s="189"/>
      <c r="M160" s="189"/>
      <c r="N160" s="186"/>
      <c r="P160" s="137" t="s">
        <v>88</v>
      </c>
      <c r="Q160" s="41" t="s">
        <v>133</v>
      </c>
      <c r="R160" s="41" t="s">
        <v>79</v>
      </c>
      <c r="S160" s="33">
        <v>3</v>
      </c>
    </row>
    <row r="161" spans="14:14" x14ac:dyDescent="0.2">
      <c r="N161" s="96"/>
    </row>
  </sheetData>
  <sheetProtection sheet="1" formatColumns="0" formatRows="0" insertColumns="0" insertRows="0" deleteColumns="0" deleteRows="0"/>
  <mergeCells count="715">
    <mergeCell ref="A156:L156"/>
    <mergeCell ref="A157:L157"/>
    <mergeCell ref="A158:L158"/>
    <mergeCell ref="H154:H155"/>
    <mergeCell ref="J154:J155"/>
    <mergeCell ref="K154:K155"/>
    <mergeCell ref="L154:L155"/>
    <mergeCell ref="M154:M155"/>
    <mergeCell ref="N154:N155"/>
    <mergeCell ref="A154:A155"/>
    <mergeCell ref="B154:B155"/>
    <mergeCell ref="C154:C155"/>
    <mergeCell ref="D154:D155"/>
    <mergeCell ref="E154:E155"/>
    <mergeCell ref="F154:F155"/>
    <mergeCell ref="H152:H153"/>
    <mergeCell ref="J152:J153"/>
    <mergeCell ref="K152:K153"/>
    <mergeCell ref="L152:L153"/>
    <mergeCell ref="M152:M153"/>
    <mergeCell ref="N152:N153"/>
    <mergeCell ref="A152:A153"/>
    <mergeCell ref="B152:B153"/>
    <mergeCell ref="C152:C153"/>
    <mergeCell ref="D152:D153"/>
    <mergeCell ref="E152:E153"/>
    <mergeCell ref="F152:F153"/>
    <mergeCell ref="H150:H151"/>
    <mergeCell ref="J150:J151"/>
    <mergeCell ref="K150:K151"/>
    <mergeCell ref="L150:L151"/>
    <mergeCell ref="M150:M151"/>
    <mergeCell ref="N150:N151"/>
    <mergeCell ref="A150:A151"/>
    <mergeCell ref="B150:B151"/>
    <mergeCell ref="C150:C151"/>
    <mergeCell ref="D150:D151"/>
    <mergeCell ref="E150:E151"/>
    <mergeCell ref="F150:F151"/>
    <mergeCell ref="H148:H149"/>
    <mergeCell ref="J148:J149"/>
    <mergeCell ref="K148:K149"/>
    <mergeCell ref="L148:L149"/>
    <mergeCell ref="M148:M149"/>
    <mergeCell ref="N148:N149"/>
    <mergeCell ref="A148:A149"/>
    <mergeCell ref="B148:B149"/>
    <mergeCell ref="C148:C149"/>
    <mergeCell ref="D148:D149"/>
    <mergeCell ref="E148:E149"/>
    <mergeCell ref="F148:F149"/>
    <mergeCell ref="H146:H147"/>
    <mergeCell ref="J146:J147"/>
    <mergeCell ref="K146:K147"/>
    <mergeCell ref="L146:L147"/>
    <mergeCell ref="M146:M147"/>
    <mergeCell ref="N146:N147"/>
    <mergeCell ref="A146:A147"/>
    <mergeCell ref="B146:B147"/>
    <mergeCell ref="C146:C147"/>
    <mergeCell ref="D146:D147"/>
    <mergeCell ref="E146:E147"/>
    <mergeCell ref="F146:F147"/>
    <mergeCell ref="H144:H145"/>
    <mergeCell ref="J144:J145"/>
    <mergeCell ref="K144:K145"/>
    <mergeCell ref="L144:L145"/>
    <mergeCell ref="M144:M145"/>
    <mergeCell ref="N144:N145"/>
    <mergeCell ref="A144:A145"/>
    <mergeCell ref="B144:B145"/>
    <mergeCell ref="C144:C145"/>
    <mergeCell ref="D144:D145"/>
    <mergeCell ref="E144:E145"/>
    <mergeCell ref="F144:F145"/>
    <mergeCell ref="H142:H143"/>
    <mergeCell ref="J142:J143"/>
    <mergeCell ref="K142:K143"/>
    <mergeCell ref="L142:L143"/>
    <mergeCell ref="M142:M143"/>
    <mergeCell ref="N142:N143"/>
    <mergeCell ref="A142:A143"/>
    <mergeCell ref="B142:B143"/>
    <mergeCell ref="C142:C143"/>
    <mergeCell ref="D142:D143"/>
    <mergeCell ref="E142:E143"/>
    <mergeCell ref="F142:F143"/>
    <mergeCell ref="H140:H141"/>
    <mergeCell ref="J140:J141"/>
    <mergeCell ref="K140:K141"/>
    <mergeCell ref="L140:L141"/>
    <mergeCell ref="M140:M141"/>
    <mergeCell ref="N140:N141"/>
    <mergeCell ref="A140:A141"/>
    <mergeCell ref="B140:B141"/>
    <mergeCell ref="C140:C141"/>
    <mergeCell ref="D140:D141"/>
    <mergeCell ref="E140:E141"/>
    <mergeCell ref="F140:F141"/>
    <mergeCell ref="H138:H139"/>
    <mergeCell ref="J138:J139"/>
    <mergeCell ref="K138:K139"/>
    <mergeCell ref="L138:L139"/>
    <mergeCell ref="M138:M139"/>
    <mergeCell ref="N138:N139"/>
    <mergeCell ref="A138:A139"/>
    <mergeCell ref="B138:B139"/>
    <mergeCell ref="C138:C139"/>
    <mergeCell ref="D138:D139"/>
    <mergeCell ref="E138:E139"/>
    <mergeCell ref="F138:F139"/>
    <mergeCell ref="H136:H137"/>
    <mergeCell ref="J136:J137"/>
    <mergeCell ref="K136:K137"/>
    <mergeCell ref="L136:L137"/>
    <mergeCell ref="M136:M137"/>
    <mergeCell ref="N136:N137"/>
    <mergeCell ref="A136:A137"/>
    <mergeCell ref="B136:B137"/>
    <mergeCell ref="C136:C137"/>
    <mergeCell ref="D136:D137"/>
    <mergeCell ref="E136:E137"/>
    <mergeCell ref="F136:F137"/>
    <mergeCell ref="H134:H135"/>
    <mergeCell ref="J134:J135"/>
    <mergeCell ref="K134:K135"/>
    <mergeCell ref="L134:L135"/>
    <mergeCell ref="M134:M135"/>
    <mergeCell ref="N134:N135"/>
    <mergeCell ref="A134:A135"/>
    <mergeCell ref="B134:B135"/>
    <mergeCell ref="C134:C135"/>
    <mergeCell ref="D134:D135"/>
    <mergeCell ref="E134:E135"/>
    <mergeCell ref="F134:F135"/>
    <mergeCell ref="L132:L133"/>
    <mergeCell ref="M132:M133"/>
    <mergeCell ref="N132:N133"/>
    <mergeCell ref="A132:A133"/>
    <mergeCell ref="B132:B133"/>
    <mergeCell ref="C132:C133"/>
    <mergeCell ref="D132:D133"/>
    <mergeCell ref="E132:E133"/>
    <mergeCell ref="F132:F133"/>
    <mergeCell ref="A130:A131"/>
    <mergeCell ref="B130:B131"/>
    <mergeCell ref="C130:C131"/>
    <mergeCell ref="D130:D131"/>
    <mergeCell ref="E130:E131"/>
    <mergeCell ref="F130:F131"/>
    <mergeCell ref="H132:H133"/>
    <mergeCell ref="J132:J133"/>
    <mergeCell ref="K132:K133"/>
    <mergeCell ref="L126:L127"/>
    <mergeCell ref="M126:M127"/>
    <mergeCell ref="N126:N127"/>
    <mergeCell ref="H130:H131"/>
    <mergeCell ref="J130:J131"/>
    <mergeCell ref="K130:K131"/>
    <mergeCell ref="L130:L131"/>
    <mergeCell ref="M130:M131"/>
    <mergeCell ref="N130:N131"/>
    <mergeCell ref="L124:L125"/>
    <mergeCell ref="A128:A129"/>
    <mergeCell ref="B128:B129"/>
    <mergeCell ref="C128:C129"/>
    <mergeCell ref="D128:D129"/>
    <mergeCell ref="E128:E129"/>
    <mergeCell ref="F128:F129"/>
    <mergeCell ref="M124:M125"/>
    <mergeCell ref="N124:N125"/>
    <mergeCell ref="A126:A127"/>
    <mergeCell ref="B126:B127"/>
    <mergeCell ref="C126:C127"/>
    <mergeCell ref="D126:D127"/>
    <mergeCell ref="E126:E127"/>
    <mergeCell ref="F126:F127"/>
    <mergeCell ref="H126:H127"/>
    <mergeCell ref="J126:J127"/>
    <mergeCell ref="H128:H129"/>
    <mergeCell ref="J128:J129"/>
    <mergeCell ref="K128:K129"/>
    <mergeCell ref="L128:L129"/>
    <mergeCell ref="M128:M129"/>
    <mergeCell ref="N128:N129"/>
    <mergeCell ref="K126:K127"/>
    <mergeCell ref="A124:A125"/>
    <mergeCell ref="B124:B125"/>
    <mergeCell ref="C124:C125"/>
    <mergeCell ref="D124:D125"/>
    <mergeCell ref="E124:E125"/>
    <mergeCell ref="F124:F125"/>
    <mergeCell ref="H124:H125"/>
    <mergeCell ref="J124:J125"/>
    <mergeCell ref="K124:K125"/>
    <mergeCell ref="L120:L121"/>
    <mergeCell ref="M120:M121"/>
    <mergeCell ref="N120:N121"/>
    <mergeCell ref="A122:A123"/>
    <mergeCell ref="B122:B123"/>
    <mergeCell ref="C122:C123"/>
    <mergeCell ref="D122:D123"/>
    <mergeCell ref="E122:E123"/>
    <mergeCell ref="N122:N123"/>
    <mergeCell ref="F122:F123"/>
    <mergeCell ref="H122:H123"/>
    <mergeCell ref="J122:J123"/>
    <mergeCell ref="K122:K123"/>
    <mergeCell ref="L122:L123"/>
    <mergeCell ref="M122:M123"/>
    <mergeCell ref="A120:A121"/>
    <mergeCell ref="B120:B121"/>
    <mergeCell ref="C120:C121"/>
    <mergeCell ref="D120:D121"/>
    <mergeCell ref="E120:E121"/>
    <mergeCell ref="F120:F121"/>
    <mergeCell ref="H120:H121"/>
    <mergeCell ref="J120:J121"/>
    <mergeCell ref="K120:K121"/>
    <mergeCell ref="A105:L105"/>
    <mergeCell ref="B112:N112"/>
    <mergeCell ref="B113:N113"/>
    <mergeCell ref="A114:A119"/>
    <mergeCell ref="B114:B119"/>
    <mergeCell ref="C114:C119"/>
    <mergeCell ref="D114:F119"/>
    <mergeCell ref="G114:I117"/>
    <mergeCell ref="J114:J118"/>
    <mergeCell ref="K114:K119"/>
    <mergeCell ref="A106:L106"/>
    <mergeCell ref="L114:L118"/>
    <mergeCell ref="M114:M118"/>
    <mergeCell ref="N114:N119"/>
    <mergeCell ref="A104:L104"/>
    <mergeCell ref="L43:L44"/>
    <mergeCell ref="M43:M44"/>
    <mergeCell ref="N43:N44"/>
    <mergeCell ref="A45:A46"/>
    <mergeCell ref="B45:B46"/>
    <mergeCell ref="C45:C46"/>
    <mergeCell ref="D45:D46"/>
    <mergeCell ref="E45:E46"/>
    <mergeCell ref="F45:F46"/>
    <mergeCell ref="H45:H46"/>
    <mergeCell ref="A43:A44"/>
    <mergeCell ref="B43:B44"/>
    <mergeCell ref="C43:C44"/>
    <mergeCell ref="D43:D44"/>
    <mergeCell ref="E43:E44"/>
    <mergeCell ref="F43:F44"/>
    <mergeCell ref="H43:H44"/>
    <mergeCell ref="J43:J44"/>
    <mergeCell ref="H102:H103"/>
    <mergeCell ref="J102:J103"/>
    <mergeCell ref="K102:K103"/>
    <mergeCell ref="L102:L103"/>
    <mergeCell ref="M102:M103"/>
    <mergeCell ref="N102:N103"/>
    <mergeCell ref="A102:A103"/>
    <mergeCell ref="B102:B103"/>
    <mergeCell ref="C102:C103"/>
    <mergeCell ref="D102:D103"/>
    <mergeCell ref="E102:E103"/>
    <mergeCell ref="F102:F103"/>
    <mergeCell ref="F100:F101"/>
    <mergeCell ref="H98:H99"/>
    <mergeCell ref="J98:J99"/>
    <mergeCell ref="K98:K99"/>
    <mergeCell ref="L98:L99"/>
    <mergeCell ref="M98:M99"/>
    <mergeCell ref="N98:N99"/>
    <mergeCell ref="A98:A99"/>
    <mergeCell ref="B98:B99"/>
    <mergeCell ref="C98:C99"/>
    <mergeCell ref="D98:D99"/>
    <mergeCell ref="E98:E99"/>
    <mergeCell ref="F98:F99"/>
    <mergeCell ref="H100:H101"/>
    <mergeCell ref="J100:J101"/>
    <mergeCell ref="K100:K101"/>
    <mergeCell ref="L100:L101"/>
    <mergeCell ref="M100:M101"/>
    <mergeCell ref="N100:N101"/>
    <mergeCell ref="A100:A101"/>
    <mergeCell ref="B100:B101"/>
    <mergeCell ref="C100:C101"/>
    <mergeCell ref="D100:D101"/>
    <mergeCell ref="E100:E101"/>
    <mergeCell ref="H96:H97"/>
    <mergeCell ref="J96:J97"/>
    <mergeCell ref="K96:K97"/>
    <mergeCell ref="L96:L97"/>
    <mergeCell ref="M96:M97"/>
    <mergeCell ref="N96:N97"/>
    <mergeCell ref="A96:A97"/>
    <mergeCell ref="B96:B97"/>
    <mergeCell ref="C96:C97"/>
    <mergeCell ref="D96:D97"/>
    <mergeCell ref="E96:E97"/>
    <mergeCell ref="F96:F97"/>
    <mergeCell ref="H94:H95"/>
    <mergeCell ref="J94:J95"/>
    <mergeCell ref="K94:K95"/>
    <mergeCell ref="L94:L95"/>
    <mergeCell ref="M94:M95"/>
    <mergeCell ref="N94:N95"/>
    <mergeCell ref="A94:A95"/>
    <mergeCell ref="B94:B95"/>
    <mergeCell ref="C94:C95"/>
    <mergeCell ref="D94:D95"/>
    <mergeCell ref="E94:E95"/>
    <mergeCell ref="F94:F95"/>
    <mergeCell ref="H92:H93"/>
    <mergeCell ref="J92:J93"/>
    <mergeCell ref="K92:K93"/>
    <mergeCell ref="L92:L93"/>
    <mergeCell ref="M92:M93"/>
    <mergeCell ref="N92:N93"/>
    <mergeCell ref="A92:A93"/>
    <mergeCell ref="B92:B93"/>
    <mergeCell ref="C92:C93"/>
    <mergeCell ref="D92:D93"/>
    <mergeCell ref="E92:E93"/>
    <mergeCell ref="F92:F93"/>
    <mergeCell ref="H90:H91"/>
    <mergeCell ref="J90:J91"/>
    <mergeCell ref="K90:K91"/>
    <mergeCell ref="L90:L91"/>
    <mergeCell ref="M90:M91"/>
    <mergeCell ref="N90:N91"/>
    <mergeCell ref="A90:A91"/>
    <mergeCell ref="B90:B91"/>
    <mergeCell ref="C90:C91"/>
    <mergeCell ref="D90:D91"/>
    <mergeCell ref="E90:E91"/>
    <mergeCell ref="F90:F91"/>
    <mergeCell ref="H88:H89"/>
    <mergeCell ref="J88:J89"/>
    <mergeCell ref="K88:K89"/>
    <mergeCell ref="L88:L89"/>
    <mergeCell ref="M88:M89"/>
    <mergeCell ref="N88:N89"/>
    <mergeCell ref="A88:A89"/>
    <mergeCell ref="B88:B89"/>
    <mergeCell ref="C88:C89"/>
    <mergeCell ref="D88:D89"/>
    <mergeCell ref="E88:E89"/>
    <mergeCell ref="F88:F89"/>
    <mergeCell ref="H86:H87"/>
    <mergeCell ref="J86:J87"/>
    <mergeCell ref="K86:K87"/>
    <mergeCell ref="L86:L87"/>
    <mergeCell ref="M86:M87"/>
    <mergeCell ref="N86:N87"/>
    <mergeCell ref="A86:A87"/>
    <mergeCell ref="B86:B87"/>
    <mergeCell ref="C86:C87"/>
    <mergeCell ref="D86:D87"/>
    <mergeCell ref="E86:E87"/>
    <mergeCell ref="F86:F87"/>
    <mergeCell ref="H84:H85"/>
    <mergeCell ref="J84:J85"/>
    <mergeCell ref="K84:K85"/>
    <mergeCell ref="L84:L85"/>
    <mergeCell ref="M84:M85"/>
    <mergeCell ref="N84:N85"/>
    <mergeCell ref="A84:A85"/>
    <mergeCell ref="B84:B85"/>
    <mergeCell ref="C84:C85"/>
    <mergeCell ref="D84:D85"/>
    <mergeCell ref="E84:E85"/>
    <mergeCell ref="F84:F85"/>
    <mergeCell ref="H82:H83"/>
    <mergeCell ref="J82:J83"/>
    <mergeCell ref="K82:K83"/>
    <mergeCell ref="L82:L83"/>
    <mergeCell ref="M82:M83"/>
    <mergeCell ref="N82:N83"/>
    <mergeCell ref="A82:A83"/>
    <mergeCell ref="B82:B83"/>
    <mergeCell ref="C82:C83"/>
    <mergeCell ref="D82:D83"/>
    <mergeCell ref="E82:E83"/>
    <mergeCell ref="F82:F83"/>
    <mergeCell ref="H80:H81"/>
    <mergeCell ref="J80:J81"/>
    <mergeCell ref="K80:K81"/>
    <mergeCell ref="L80:L81"/>
    <mergeCell ref="M80:M81"/>
    <mergeCell ref="N80:N81"/>
    <mergeCell ref="A80:A81"/>
    <mergeCell ref="B80:B81"/>
    <mergeCell ref="C80:C81"/>
    <mergeCell ref="D80:D81"/>
    <mergeCell ref="E80:E81"/>
    <mergeCell ref="F80:F81"/>
    <mergeCell ref="H78:H79"/>
    <mergeCell ref="J78:J79"/>
    <mergeCell ref="K78:K79"/>
    <mergeCell ref="L78:L79"/>
    <mergeCell ref="M78:M79"/>
    <mergeCell ref="N78:N79"/>
    <mergeCell ref="A78:A79"/>
    <mergeCell ref="B78:B79"/>
    <mergeCell ref="C78:C79"/>
    <mergeCell ref="D78:D79"/>
    <mergeCell ref="E78:E79"/>
    <mergeCell ref="F78:F79"/>
    <mergeCell ref="H76:H77"/>
    <mergeCell ref="J76:J77"/>
    <mergeCell ref="K76:K77"/>
    <mergeCell ref="L76:L77"/>
    <mergeCell ref="M76:M77"/>
    <mergeCell ref="N76:N77"/>
    <mergeCell ref="A76:A77"/>
    <mergeCell ref="B76:B77"/>
    <mergeCell ref="C76:C77"/>
    <mergeCell ref="D76:D77"/>
    <mergeCell ref="E76:E77"/>
    <mergeCell ref="F76:F77"/>
    <mergeCell ref="H74:H75"/>
    <mergeCell ref="J74:J75"/>
    <mergeCell ref="K74:K75"/>
    <mergeCell ref="L74:L75"/>
    <mergeCell ref="M74:M75"/>
    <mergeCell ref="N74:N75"/>
    <mergeCell ref="A74:A75"/>
    <mergeCell ref="B74:B75"/>
    <mergeCell ref="C74:C75"/>
    <mergeCell ref="D74:D75"/>
    <mergeCell ref="E74:E75"/>
    <mergeCell ref="F74:F75"/>
    <mergeCell ref="H72:H73"/>
    <mergeCell ref="J72:J73"/>
    <mergeCell ref="K72:K73"/>
    <mergeCell ref="L72:L73"/>
    <mergeCell ref="M72:M73"/>
    <mergeCell ref="N72:N73"/>
    <mergeCell ref="A72:A73"/>
    <mergeCell ref="B72:B73"/>
    <mergeCell ref="C72:C73"/>
    <mergeCell ref="D72:D73"/>
    <mergeCell ref="E72:E73"/>
    <mergeCell ref="F72:F73"/>
    <mergeCell ref="H70:H71"/>
    <mergeCell ref="J70:J71"/>
    <mergeCell ref="K70:K71"/>
    <mergeCell ref="L70:L71"/>
    <mergeCell ref="M70:M71"/>
    <mergeCell ref="N70:N71"/>
    <mergeCell ref="K68:K69"/>
    <mergeCell ref="L68:L69"/>
    <mergeCell ref="M68:M69"/>
    <mergeCell ref="N68:N69"/>
    <mergeCell ref="H68:H69"/>
    <mergeCell ref="J68:J69"/>
    <mergeCell ref="A70:A71"/>
    <mergeCell ref="B70:B71"/>
    <mergeCell ref="C70:C71"/>
    <mergeCell ref="D70:D71"/>
    <mergeCell ref="E70:E71"/>
    <mergeCell ref="F70:F71"/>
    <mergeCell ref="A68:A69"/>
    <mergeCell ref="B68:B69"/>
    <mergeCell ref="C68:C69"/>
    <mergeCell ref="D68:D69"/>
    <mergeCell ref="E68:E69"/>
    <mergeCell ref="F68:F69"/>
    <mergeCell ref="B61:N61"/>
    <mergeCell ref="A62:A67"/>
    <mergeCell ref="C62:C67"/>
    <mergeCell ref="D62:F67"/>
    <mergeCell ref="G62:I65"/>
    <mergeCell ref="J62:J66"/>
    <mergeCell ref="K62:K67"/>
    <mergeCell ref="L62:L66"/>
    <mergeCell ref="M62:M66"/>
    <mergeCell ref="N62:N67"/>
    <mergeCell ref="K47:K48"/>
    <mergeCell ref="L47:L48"/>
    <mergeCell ref="M47:M48"/>
    <mergeCell ref="N47:N48"/>
    <mergeCell ref="J41:J42"/>
    <mergeCell ref="K41:K42"/>
    <mergeCell ref="L41:L42"/>
    <mergeCell ref="M41:M42"/>
    <mergeCell ref="N41:N42"/>
    <mergeCell ref="K43:K44"/>
    <mergeCell ref="J45:J46"/>
    <mergeCell ref="K45:K46"/>
    <mergeCell ref="L45:L46"/>
    <mergeCell ref="M45:M46"/>
    <mergeCell ref="N45:N46"/>
    <mergeCell ref="M39:M40"/>
    <mergeCell ref="N39:N40"/>
    <mergeCell ref="A41:A42"/>
    <mergeCell ref="B41:B42"/>
    <mergeCell ref="C41:C42"/>
    <mergeCell ref="D41:D42"/>
    <mergeCell ref="E41:E42"/>
    <mergeCell ref="H41:H42"/>
    <mergeCell ref="F41:F42"/>
    <mergeCell ref="A39:A40"/>
    <mergeCell ref="B39:B40"/>
    <mergeCell ref="C39:C40"/>
    <mergeCell ref="D39:D40"/>
    <mergeCell ref="E39:E40"/>
    <mergeCell ref="H39:H40"/>
    <mergeCell ref="J39:J40"/>
    <mergeCell ref="F39:F40"/>
    <mergeCell ref="A47:A48"/>
    <mergeCell ref="B47:B48"/>
    <mergeCell ref="C47:C48"/>
    <mergeCell ref="D47:D48"/>
    <mergeCell ref="E47:E48"/>
    <mergeCell ref="F47:F48"/>
    <mergeCell ref="H47:H48"/>
    <mergeCell ref="J47:J48"/>
    <mergeCell ref="N35:N36"/>
    <mergeCell ref="A37:A38"/>
    <mergeCell ref="B37:B38"/>
    <mergeCell ref="C37:C38"/>
    <mergeCell ref="D37:D38"/>
    <mergeCell ref="E37:E38"/>
    <mergeCell ref="H37:H38"/>
    <mergeCell ref="J37:J38"/>
    <mergeCell ref="K37:K38"/>
    <mergeCell ref="F35:F36"/>
    <mergeCell ref="F37:F38"/>
    <mergeCell ref="L37:L38"/>
    <mergeCell ref="M37:M38"/>
    <mergeCell ref="N37:N38"/>
    <mergeCell ref="K39:K40"/>
    <mergeCell ref="L39:L40"/>
    <mergeCell ref="N23:N24"/>
    <mergeCell ref="N25:N26"/>
    <mergeCell ref="N27:N28"/>
    <mergeCell ref="N29:N30"/>
    <mergeCell ref="N31:N32"/>
    <mergeCell ref="L35:L36"/>
    <mergeCell ref="M35:M36"/>
    <mergeCell ref="A49:L49"/>
    <mergeCell ref="J33:J34"/>
    <mergeCell ref="K33:K34"/>
    <mergeCell ref="L29:L30"/>
    <mergeCell ref="M29:M30"/>
    <mergeCell ref="A31:A32"/>
    <mergeCell ref="B31:B32"/>
    <mergeCell ref="C31:C32"/>
    <mergeCell ref="D31:D32"/>
    <mergeCell ref="E31:E32"/>
    <mergeCell ref="H31:H32"/>
    <mergeCell ref="J31:J32"/>
    <mergeCell ref="K31:K32"/>
    <mergeCell ref="L27:L28"/>
    <mergeCell ref="M27:M28"/>
    <mergeCell ref="A29:A30"/>
    <mergeCell ref="N33:N34"/>
    <mergeCell ref="N11:N12"/>
    <mergeCell ref="N13:N14"/>
    <mergeCell ref="N15:N16"/>
    <mergeCell ref="N17:N18"/>
    <mergeCell ref="N19:N20"/>
    <mergeCell ref="L33:L34"/>
    <mergeCell ref="M33:M34"/>
    <mergeCell ref="A35:A36"/>
    <mergeCell ref="B35:B36"/>
    <mergeCell ref="C35:C36"/>
    <mergeCell ref="D35:D36"/>
    <mergeCell ref="E35:E36"/>
    <mergeCell ref="H35:H36"/>
    <mergeCell ref="J35:J36"/>
    <mergeCell ref="K35:K36"/>
    <mergeCell ref="L31:L32"/>
    <mergeCell ref="M31:M32"/>
    <mergeCell ref="A33:A34"/>
    <mergeCell ref="B33:B34"/>
    <mergeCell ref="C33:C34"/>
    <mergeCell ref="D33:D34"/>
    <mergeCell ref="E33:E34"/>
    <mergeCell ref="H33:H34"/>
    <mergeCell ref="N21:N22"/>
    <mergeCell ref="B29:B30"/>
    <mergeCell ref="C29:C30"/>
    <mergeCell ref="D29:D30"/>
    <mergeCell ref="E29:E30"/>
    <mergeCell ref="H29:H30"/>
    <mergeCell ref="J29:J30"/>
    <mergeCell ref="K29:K30"/>
    <mergeCell ref="L25:L26"/>
    <mergeCell ref="M25:M26"/>
    <mergeCell ref="A25:A26"/>
    <mergeCell ref="B25:B26"/>
    <mergeCell ref="C25:C26"/>
    <mergeCell ref="D25:D26"/>
    <mergeCell ref="E25:E26"/>
    <mergeCell ref="H25:H26"/>
    <mergeCell ref="J25:J26"/>
    <mergeCell ref="K25:K26"/>
    <mergeCell ref="A27:A28"/>
    <mergeCell ref="B27:B28"/>
    <mergeCell ref="C27:C28"/>
    <mergeCell ref="D27:D28"/>
    <mergeCell ref="E27:E28"/>
    <mergeCell ref="H27:H28"/>
    <mergeCell ref="J27:J28"/>
    <mergeCell ref="K27:K28"/>
    <mergeCell ref="F25:F26"/>
    <mergeCell ref="A23:A24"/>
    <mergeCell ref="B23:B24"/>
    <mergeCell ref="C23:C24"/>
    <mergeCell ref="D23:D24"/>
    <mergeCell ref="E23:E24"/>
    <mergeCell ref="H23:H24"/>
    <mergeCell ref="J23:J24"/>
    <mergeCell ref="K23:K24"/>
    <mergeCell ref="M23:M24"/>
    <mergeCell ref="L23:L24"/>
    <mergeCell ref="F23:F24"/>
    <mergeCell ref="M19:M20"/>
    <mergeCell ref="A21:A22"/>
    <mergeCell ref="B21:B22"/>
    <mergeCell ref="C21:C22"/>
    <mergeCell ref="D21:D22"/>
    <mergeCell ref="E21:E22"/>
    <mergeCell ref="H21:H22"/>
    <mergeCell ref="J21:J22"/>
    <mergeCell ref="K21:K22"/>
    <mergeCell ref="L21:L22"/>
    <mergeCell ref="M21:M22"/>
    <mergeCell ref="A19:A20"/>
    <mergeCell ref="B19:B20"/>
    <mergeCell ref="C19:C20"/>
    <mergeCell ref="D19:D20"/>
    <mergeCell ref="E19:E20"/>
    <mergeCell ref="H19:H20"/>
    <mergeCell ref="J19:J20"/>
    <mergeCell ref="K19:K20"/>
    <mergeCell ref="L19:L20"/>
    <mergeCell ref="E15:E16"/>
    <mergeCell ref="H15:H16"/>
    <mergeCell ref="J15:J16"/>
    <mergeCell ref="K15:K16"/>
    <mergeCell ref="L15:L16"/>
    <mergeCell ref="M15:M16"/>
    <mergeCell ref="A17:A18"/>
    <mergeCell ref="B17:B18"/>
    <mergeCell ref="C17:C18"/>
    <mergeCell ref="D17:D18"/>
    <mergeCell ref="E17:E18"/>
    <mergeCell ref="H17:H18"/>
    <mergeCell ref="J17:J18"/>
    <mergeCell ref="K17:K18"/>
    <mergeCell ref="L17:L18"/>
    <mergeCell ref="M17:M18"/>
    <mergeCell ref="A15:A16"/>
    <mergeCell ref="B15:B16"/>
    <mergeCell ref="C15:C16"/>
    <mergeCell ref="D15:D16"/>
    <mergeCell ref="L11:L12"/>
    <mergeCell ref="M11:M12"/>
    <mergeCell ref="A13:A14"/>
    <mergeCell ref="B13:B14"/>
    <mergeCell ref="C13:C14"/>
    <mergeCell ref="D13:D14"/>
    <mergeCell ref="E13:E14"/>
    <mergeCell ref="F13:F14"/>
    <mergeCell ref="H13:H14"/>
    <mergeCell ref="J13:J14"/>
    <mergeCell ref="A11:A12"/>
    <mergeCell ref="B11:B12"/>
    <mergeCell ref="C11:C12"/>
    <mergeCell ref="D11:D12"/>
    <mergeCell ref="E11:E12"/>
    <mergeCell ref="F11:F12"/>
    <mergeCell ref="L13:L14"/>
    <mergeCell ref="M13:M14"/>
    <mergeCell ref="A3:A8"/>
    <mergeCell ref="B62:B67"/>
    <mergeCell ref="G3:I6"/>
    <mergeCell ref="A9:A10"/>
    <mergeCell ref="B9:B10"/>
    <mergeCell ref="C9:C10"/>
    <mergeCell ref="J9:J10"/>
    <mergeCell ref="B60:N60"/>
    <mergeCell ref="M9:M10"/>
    <mergeCell ref="H9:H10"/>
    <mergeCell ref="E9:E10"/>
    <mergeCell ref="K9:K10"/>
    <mergeCell ref="H11:H12"/>
    <mergeCell ref="J11:J12"/>
    <mergeCell ref="K11:K12"/>
    <mergeCell ref="K13:K14"/>
    <mergeCell ref="F27:F28"/>
    <mergeCell ref="F29:F30"/>
    <mergeCell ref="F31:F32"/>
    <mergeCell ref="F33:F34"/>
    <mergeCell ref="F15:F16"/>
    <mergeCell ref="F17:F18"/>
    <mergeCell ref="F19:F20"/>
    <mergeCell ref="F21:F22"/>
    <mergeCell ref="B1:N1"/>
    <mergeCell ref="B2:N2"/>
    <mergeCell ref="B3:B8"/>
    <mergeCell ref="C3:C8"/>
    <mergeCell ref="D3:F8"/>
    <mergeCell ref="K3:K8"/>
    <mergeCell ref="N3:N8"/>
    <mergeCell ref="D9:D10"/>
    <mergeCell ref="F9:F10"/>
    <mergeCell ref="J3:J7"/>
    <mergeCell ref="M3:M7"/>
    <mergeCell ref="L3:L7"/>
    <mergeCell ref="L9:L10"/>
    <mergeCell ref="N9:N10"/>
  </mergeCells>
  <conditionalFormatting sqref="I9:I10 G9:G42 G47:G48">
    <cfRule type="expression" dxfId="958" priority="604">
      <formula>$G$3="MILE TO MILE"</formula>
    </cfRule>
  </conditionalFormatting>
  <conditionalFormatting sqref="G8:I8 G3">
    <cfRule type="expression" dxfId="957" priority="603">
      <formula>$G$3=""</formula>
    </cfRule>
  </conditionalFormatting>
  <conditionalFormatting sqref="H53:J54 R50:R51 B1:C9 J3 G10 I10 G3 G8:I8 G60:J60 D3 D9:E9 G9:J9 M9 N1:N9 D50:J52 A49 D1:M2 I12 B11:E11 G11:J11 M11:N11 I14 B13:E13 G13:J13 M13:N13 I16 B15:E15 G15:J15 M15:N15 I18 B17:E17 G17:J17 M17:N17 I20 B19:E19 G19:J19 M19:N19 I22 B21:E21 G21:J21 M21:N21 I24 B23:E23 G23:J23 M23:N23 I26 B25:E25 G25:J25 M25:N25 I28 B27:E27 G27:J27 M27:N27 I30 B29:E29 G29:J29 M29:N29 I32 B31:E31 G31:J31 M31:N31 I34 B33:E33 G33:J33 M33:N33 I36 B35:E35 G35:J35 M35:N35 I38 B37:E37 G37:J37 M37:N37 I40 B39:E39 G39:J39 M39:N39 I42 B41:E41 G41:J41 M41 I48 B47:E47 G47:J47 M47:N47 B52:C52 A50:C51 D55:J59 A53:C59 B61:C68 J62 G69 I69 G62 G67:I67 D62 D68:E68 G68:J68 M68 N61:N68 A106 M106:N108 D61:M61 I71 B70:E70 G70:J70 M70:N70 I73 B72:E72 G72:J72 M72:N72 I75 B74:E74 G74:J74 M74:N74 I77 B76:E76 G76:J76 M76:N76 I79 B78:E78 G78:J78 M78:N78 I81 B80:E80 G80:J80 M80:N80 I83 B82:E82 G82:J82 M82:N82 I85 B84:E84 G84:J84 M84:N84 I87 B86:E86 G86:J86 M86:N86 I89 B88:E88 G88:J88 M88:N88 I91 B90:E90 G90:J90 M90:N90 I93 B92:E92 G92:J92 M92:N92 I95 B94:E94 G94:J94 M94:N94 I97 B96:E96 G96:J96 M96:N96 I99 B98:E98 G98:J98 M98:N98 I101 B100:E100 G100:J100 M100:N100 I103 B102:E102 G102:J102 M102:N102 A107:L108 B43:E43 G43:J43 M43 M49:N60 K50:L60">
    <cfRule type="expression" dxfId="956" priority="605">
      <formula>$Q$57=TRUE</formula>
    </cfRule>
  </conditionalFormatting>
  <conditionalFormatting sqref="B60:C60">
    <cfRule type="expression" dxfId="955" priority="583">
      <formula>$Q$57=TRUE</formula>
    </cfRule>
  </conditionalFormatting>
  <conditionalFormatting sqref="A1:A2">
    <cfRule type="expression" dxfId="954" priority="568">
      <formula>$Q$57=TRUE</formula>
    </cfRule>
  </conditionalFormatting>
  <conditionalFormatting sqref="A60">
    <cfRule type="expression" dxfId="953" priority="565">
      <formula>$Q$57=TRUE</formula>
    </cfRule>
  </conditionalFormatting>
  <conditionalFormatting sqref="A9">
    <cfRule type="expression" dxfId="952" priority="562">
      <formula>$Q$57=TRUE</formula>
    </cfRule>
  </conditionalFormatting>
  <conditionalFormatting sqref="A3:A8">
    <cfRule type="expression" dxfId="951" priority="560">
      <formula>$Q$57=TRUE</formula>
    </cfRule>
  </conditionalFormatting>
  <conditionalFormatting sqref="G9:I9 G10 I10 G12 I12 G14 I14 G16 I16 G18 I18 G20 I20 G22 I22 G24 I24 G26 I26 G28 I28 G30 I30 G32 I32 G34 I34 G36 I36 G38 I38 G40 I40 G42 I42 G48 I48">
    <cfRule type="expression" dxfId="950" priority="559">
      <formula>$G$3= "LATITUDE &amp; LONGITUDE"</formula>
    </cfRule>
  </conditionalFormatting>
  <conditionalFormatting sqref="D9">
    <cfRule type="expression" dxfId="949" priority="557">
      <formula>$G$3="MILE TO MILE"</formula>
    </cfRule>
  </conditionalFormatting>
  <conditionalFormatting sqref="D3">
    <cfRule type="expression" dxfId="948" priority="556">
      <formula>$D$3=""</formula>
    </cfRule>
  </conditionalFormatting>
  <conditionalFormatting sqref="I21:I22">
    <cfRule type="expression" dxfId="947" priority="482">
      <formula>$G$3="MILE TO MILE"</formula>
    </cfRule>
  </conditionalFormatting>
  <conditionalFormatting sqref="E53:F54">
    <cfRule type="expression" dxfId="946" priority="558">
      <formula>$Q$57=TRUE</formula>
    </cfRule>
  </conditionalFormatting>
  <conditionalFormatting sqref="D60:F60">
    <cfRule type="expression" dxfId="945" priority="548">
      <formula>$Q$57=TRUE</formula>
    </cfRule>
  </conditionalFormatting>
  <conditionalFormatting sqref="M3">
    <cfRule type="expression" dxfId="944" priority="539">
      <formula>$Q$57=TRUE</formula>
    </cfRule>
  </conditionalFormatting>
  <conditionalFormatting sqref="F9 D9 D11 D13 D15 D17 D19 D21 D23 D25 D27 D29 D31 D33 D35 D37 D39 D41 D47">
    <cfRule type="expression" dxfId="943" priority="537">
      <formula>$D$3="MILE TO MILE"</formula>
    </cfRule>
  </conditionalFormatting>
  <conditionalFormatting sqref="F9">
    <cfRule type="expression" dxfId="942" priority="538">
      <formula>$Q$57=TRUE</formula>
    </cfRule>
  </conditionalFormatting>
  <conditionalFormatting sqref="K9">
    <cfRule type="expression" dxfId="941" priority="536">
      <formula>$Q$57=TRUE</formula>
    </cfRule>
  </conditionalFormatting>
  <conditionalFormatting sqref="K3">
    <cfRule type="expression" dxfId="940" priority="533">
      <formula>$Q$57=TRUE</formula>
    </cfRule>
  </conditionalFormatting>
  <conditionalFormatting sqref="L9">
    <cfRule type="expression" dxfId="939" priority="532">
      <formula>$Q$57=TRUE</formula>
    </cfRule>
  </conditionalFormatting>
  <conditionalFormatting sqref="L3">
    <cfRule type="expression" dxfId="938" priority="529">
      <formula>$Q$57=TRUE</formula>
    </cfRule>
  </conditionalFormatting>
  <conditionalFormatting sqref="I11:I12">
    <cfRule type="expression" dxfId="937" priority="527">
      <formula>$G$3="MILE TO MILE"</formula>
    </cfRule>
  </conditionalFormatting>
  <conditionalFormatting sqref="G12">
    <cfRule type="expression" dxfId="936" priority="528">
      <formula>$Q$57=TRUE</formula>
    </cfRule>
  </conditionalFormatting>
  <conditionalFormatting sqref="A11">
    <cfRule type="expression" dxfId="935" priority="526">
      <formula>$Q$57=TRUE</formula>
    </cfRule>
  </conditionalFormatting>
  <conditionalFormatting sqref="G11:I11">
    <cfRule type="expression" dxfId="934" priority="525">
      <formula>$G$3= "LATITUDE &amp; LONGITUDE"</formula>
    </cfRule>
  </conditionalFormatting>
  <conditionalFormatting sqref="D11">
    <cfRule type="expression" dxfId="933" priority="524">
      <formula>$G$3="MILE TO MILE"</formula>
    </cfRule>
  </conditionalFormatting>
  <conditionalFormatting sqref="F11">
    <cfRule type="expression" dxfId="932" priority="522">
      <formula>$D$3="MILE TO MILE"</formula>
    </cfRule>
  </conditionalFormatting>
  <conditionalFormatting sqref="F11">
    <cfRule type="expression" dxfId="931" priority="523">
      <formula>$Q$57=TRUE</formula>
    </cfRule>
  </conditionalFormatting>
  <conditionalFormatting sqref="K11">
    <cfRule type="expression" dxfId="930" priority="521">
      <formula>$Q$57=TRUE</formula>
    </cfRule>
  </conditionalFormatting>
  <conditionalFormatting sqref="L11">
    <cfRule type="expression" dxfId="929" priority="520">
      <formula>$Q$57=TRUE</formula>
    </cfRule>
  </conditionalFormatting>
  <conditionalFormatting sqref="I13:I14">
    <cfRule type="expression" dxfId="928" priority="518">
      <formula>$G$3="MILE TO MILE"</formula>
    </cfRule>
  </conditionalFormatting>
  <conditionalFormatting sqref="G14">
    <cfRule type="expression" dxfId="927" priority="519">
      <formula>$Q$57=TRUE</formula>
    </cfRule>
  </conditionalFormatting>
  <conditionalFormatting sqref="A13">
    <cfRule type="expression" dxfId="926" priority="517">
      <formula>$Q$57=TRUE</formula>
    </cfRule>
  </conditionalFormatting>
  <conditionalFormatting sqref="G13:I13">
    <cfRule type="expression" dxfId="925" priority="516">
      <formula>$G$3= "LATITUDE &amp; LONGITUDE"</formula>
    </cfRule>
  </conditionalFormatting>
  <conditionalFormatting sqref="D13">
    <cfRule type="expression" dxfId="924" priority="515">
      <formula>$G$3="MILE TO MILE"</formula>
    </cfRule>
  </conditionalFormatting>
  <conditionalFormatting sqref="F13">
    <cfRule type="expression" dxfId="923" priority="513">
      <formula>$D$3="MILE TO MILE"</formula>
    </cfRule>
  </conditionalFormatting>
  <conditionalFormatting sqref="F13">
    <cfRule type="expression" dxfId="922" priority="514">
      <formula>$Q$57=TRUE</formula>
    </cfRule>
  </conditionalFormatting>
  <conditionalFormatting sqref="K13">
    <cfRule type="expression" dxfId="921" priority="512">
      <formula>$Q$57=TRUE</formula>
    </cfRule>
  </conditionalFormatting>
  <conditionalFormatting sqref="L13">
    <cfRule type="expression" dxfId="920" priority="511">
      <formula>$Q$57=TRUE</formula>
    </cfRule>
  </conditionalFormatting>
  <conditionalFormatting sqref="I15:I16">
    <cfRule type="expression" dxfId="919" priority="509">
      <formula>$G$3="MILE TO MILE"</formula>
    </cfRule>
  </conditionalFormatting>
  <conditionalFormatting sqref="G16">
    <cfRule type="expression" dxfId="918" priority="510">
      <formula>$Q$57=TRUE</formula>
    </cfRule>
  </conditionalFormatting>
  <conditionalFormatting sqref="A15">
    <cfRule type="expression" dxfId="917" priority="508">
      <formula>$Q$57=TRUE</formula>
    </cfRule>
  </conditionalFormatting>
  <conditionalFormatting sqref="G15:I15">
    <cfRule type="expression" dxfId="916" priority="507">
      <formula>$G$3= "LATITUDE &amp; LONGITUDE"</formula>
    </cfRule>
  </conditionalFormatting>
  <conditionalFormatting sqref="D15">
    <cfRule type="expression" dxfId="915" priority="506">
      <formula>$G$3="MILE TO MILE"</formula>
    </cfRule>
  </conditionalFormatting>
  <conditionalFormatting sqref="F15">
    <cfRule type="expression" dxfId="914" priority="504">
      <formula>$D$3="MILE TO MILE"</formula>
    </cfRule>
  </conditionalFormatting>
  <conditionalFormatting sqref="F15">
    <cfRule type="expression" dxfId="913" priority="505">
      <formula>$Q$57=TRUE</formula>
    </cfRule>
  </conditionalFormatting>
  <conditionalFormatting sqref="K15">
    <cfRule type="expression" dxfId="912" priority="503">
      <formula>$Q$57=TRUE</formula>
    </cfRule>
  </conditionalFormatting>
  <conditionalFormatting sqref="L15">
    <cfRule type="expression" dxfId="911" priority="502">
      <formula>$Q$57=TRUE</formula>
    </cfRule>
  </conditionalFormatting>
  <conditionalFormatting sqref="I17:I18">
    <cfRule type="expression" dxfId="910" priority="500">
      <formula>$G$3="MILE TO MILE"</formula>
    </cfRule>
  </conditionalFormatting>
  <conditionalFormatting sqref="G18">
    <cfRule type="expression" dxfId="909" priority="501">
      <formula>$Q$57=TRUE</formula>
    </cfRule>
  </conditionalFormatting>
  <conditionalFormatting sqref="A17">
    <cfRule type="expression" dxfId="908" priority="499">
      <formula>$Q$57=TRUE</formula>
    </cfRule>
  </conditionalFormatting>
  <conditionalFormatting sqref="G17:I17">
    <cfRule type="expression" dxfId="907" priority="498">
      <formula>$G$3= "LATITUDE &amp; LONGITUDE"</formula>
    </cfRule>
  </conditionalFormatting>
  <conditionalFormatting sqref="D17">
    <cfRule type="expression" dxfId="906" priority="497">
      <formula>$G$3="MILE TO MILE"</formula>
    </cfRule>
  </conditionalFormatting>
  <conditionalFormatting sqref="F17">
    <cfRule type="expression" dxfId="905" priority="495">
      <formula>$D$3="MILE TO MILE"</formula>
    </cfRule>
  </conditionalFormatting>
  <conditionalFormatting sqref="F17">
    <cfRule type="expression" dxfId="904" priority="496">
      <formula>$Q$57=TRUE</formula>
    </cfRule>
  </conditionalFormatting>
  <conditionalFormatting sqref="K17">
    <cfRule type="expression" dxfId="903" priority="494">
      <formula>$Q$57=TRUE</formula>
    </cfRule>
  </conditionalFormatting>
  <conditionalFormatting sqref="L17">
    <cfRule type="expression" dxfId="902" priority="493">
      <formula>$Q$57=TRUE</formula>
    </cfRule>
  </conditionalFormatting>
  <conditionalFormatting sqref="I19:I20">
    <cfRule type="expression" dxfId="901" priority="491">
      <formula>$G$3="MILE TO MILE"</formula>
    </cfRule>
  </conditionalFormatting>
  <conditionalFormatting sqref="G20">
    <cfRule type="expression" dxfId="900" priority="492">
      <formula>$Q$57=TRUE</formula>
    </cfRule>
  </conditionalFormatting>
  <conditionalFormatting sqref="A19">
    <cfRule type="expression" dxfId="899" priority="490">
      <formula>$Q$57=TRUE</formula>
    </cfRule>
  </conditionalFormatting>
  <conditionalFormatting sqref="G19:I19">
    <cfRule type="expression" dxfId="898" priority="489">
      <formula>$G$3= "LATITUDE &amp; LONGITUDE"</formula>
    </cfRule>
  </conditionalFormatting>
  <conditionalFormatting sqref="D19">
    <cfRule type="expression" dxfId="897" priority="488">
      <formula>$G$3="MILE TO MILE"</formula>
    </cfRule>
  </conditionalFormatting>
  <conditionalFormatting sqref="F19">
    <cfRule type="expression" dxfId="896" priority="486">
      <formula>$D$3="MILE TO MILE"</formula>
    </cfRule>
  </conditionalFormatting>
  <conditionalFormatting sqref="F19">
    <cfRule type="expression" dxfId="895" priority="487">
      <formula>$Q$57=TRUE</formula>
    </cfRule>
  </conditionalFormatting>
  <conditionalFormatting sqref="K19">
    <cfRule type="expression" dxfId="894" priority="485">
      <formula>$Q$57=TRUE</formula>
    </cfRule>
  </conditionalFormatting>
  <conditionalFormatting sqref="L19">
    <cfRule type="expression" dxfId="893" priority="484">
      <formula>$Q$57=TRUE</formula>
    </cfRule>
  </conditionalFormatting>
  <conditionalFormatting sqref="G22">
    <cfRule type="expression" dxfId="892" priority="483">
      <formula>$Q$57=TRUE</formula>
    </cfRule>
  </conditionalFormatting>
  <conditionalFormatting sqref="A21">
    <cfRule type="expression" dxfId="891" priority="481">
      <formula>$Q$57=TRUE</formula>
    </cfRule>
  </conditionalFormatting>
  <conditionalFormatting sqref="G21:I21">
    <cfRule type="expression" dxfId="890" priority="480">
      <formula>$G$3= "LATITUDE &amp; LONGITUDE"</formula>
    </cfRule>
  </conditionalFormatting>
  <conditionalFormatting sqref="D21">
    <cfRule type="expression" dxfId="889" priority="479">
      <formula>$G$3="MILE TO MILE"</formula>
    </cfRule>
  </conditionalFormatting>
  <conditionalFormatting sqref="F21">
    <cfRule type="expression" dxfId="888" priority="477">
      <formula>$D$3="MILE TO MILE"</formula>
    </cfRule>
  </conditionalFormatting>
  <conditionalFormatting sqref="F21">
    <cfRule type="expression" dxfId="887" priority="478">
      <formula>$Q$57=TRUE</formula>
    </cfRule>
  </conditionalFormatting>
  <conditionalFormatting sqref="K21">
    <cfRule type="expression" dxfId="886" priority="476">
      <formula>$Q$57=TRUE</formula>
    </cfRule>
  </conditionalFormatting>
  <conditionalFormatting sqref="L21">
    <cfRule type="expression" dxfId="885" priority="475">
      <formula>$Q$57=TRUE</formula>
    </cfRule>
  </conditionalFormatting>
  <conditionalFormatting sqref="I23:I24">
    <cfRule type="expression" dxfId="884" priority="473">
      <formula>$G$3="MILE TO MILE"</formula>
    </cfRule>
  </conditionalFormatting>
  <conditionalFormatting sqref="G24">
    <cfRule type="expression" dxfId="883" priority="474">
      <formula>$Q$57=TRUE</formula>
    </cfRule>
  </conditionalFormatting>
  <conditionalFormatting sqref="A23">
    <cfRule type="expression" dxfId="882" priority="472">
      <formula>$Q$57=TRUE</formula>
    </cfRule>
  </conditionalFormatting>
  <conditionalFormatting sqref="G23:I23">
    <cfRule type="expression" dxfId="881" priority="471">
      <formula>$G$3= "LATITUDE &amp; LONGITUDE"</formula>
    </cfRule>
  </conditionalFormatting>
  <conditionalFormatting sqref="D23">
    <cfRule type="expression" dxfId="880" priority="470">
      <formula>$G$3="MILE TO MILE"</formula>
    </cfRule>
  </conditionalFormatting>
  <conditionalFormatting sqref="F23">
    <cfRule type="expression" dxfId="879" priority="468">
      <formula>$D$3="MILE TO MILE"</formula>
    </cfRule>
  </conditionalFormatting>
  <conditionalFormatting sqref="F23">
    <cfRule type="expression" dxfId="878" priority="469">
      <formula>$Q$57=TRUE</formula>
    </cfRule>
  </conditionalFormatting>
  <conditionalFormatting sqref="K23">
    <cfRule type="expression" dxfId="877" priority="467">
      <formula>$Q$57=TRUE</formula>
    </cfRule>
  </conditionalFormatting>
  <conditionalFormatting sqref="L23">
    <cfRule type="expression" dxfId="876" priority="466">
      <formula>$Q$57=TRUE</formula>
    </cfRule>
  </conditionalFormatting>
  <conditionalFormatting sqref="I25:I26">
    <cfRule type="expression" dxfId="875" priority="464">
      <formula>$G$3="MILE TO MILE"</formula>
    </cfRule>
  </conditionalFormatting>
  <conditionalFormatting sqref="G26">
    <cfRule type="expression" dxfId="874" priority="465">
      <formula>$Q$57=TRUE</formula>
    </cfRule>
  </conditionalFormatting>
  <conditionalFormatting sqref="A25">
    <cfRule type="expression" dxfId="873" priority="463">
      <formula>$Q$57=TRUE</formula>
    </cfRule>
  </conditionalFormatting>
  <conditionalFormatting sqref="G25:I25">
    <cfRule type="expression" dxfId="872" priority="462">
      <formula>$G$3= "LATITUDE &amp; LONGITUDE"</formula>
    </cfRule>
  </conditionalFormatting>
  <conditionalFormatting sqref="D25">
    <cfRule type="expression" dxfId="871" priority="461">
      <formula>$G$3="MILE TO MILE"</formula>
    </cfRule>
  </conditionalFormatting>
  <conditionalFormatting sqref="F25">
    <cfRule type="expression" dxfId="870" priority="459">
      <formula>$D$3="MILE TO MILE"</formula>
    </cfRule>
  </conditionalFormatting>
  <conditionalFormatting sqref="F25">
    <cfRule type="expression" dxfId="869" priority="460">
      <formula>$Q$57=TRUE</formula>
    </cfRule>
  </conditionalFormatting>
  <conditionalFormatting sqref="K25">
    <cfRule type="expression" dxfId="868" priority="458">
      <formula>$Q$57=TRUE</formula>
    </cfRule>
  </conditionalFormatting>
  <conditionalFormatting sqref="L25">
    <cfRule type="expression" dxfId="867" priority="457">
      <formula>$Q$57=TRUE</formula>
    </cfRule>
  </conditionalFormatting>
  <conditionalFormatting sqref="I27:I28">
    <cfRule type="expression" dxfId="866" priority="455">
      <formula>$G$3="MILE TO MILE"</formula>
    </cfRule>
  </conditionalFormatting>
  <conditionalFormatting sqref="G28">
    <cfRule type="expression" dxfId="865" priority="456">
      <formula>$Q$57=TRUE</formula>
    </cfRule>
  </conditionalFormatting>
  <conditionalFormatting sqref="A27">
    <cfRule type="expression" dxfId="864" priority="454">
      <formula>$Q$57=TRUE</formula>
    </cfRule>
  </conditionalFormatting>
  <conditionalFormatting sqref="G27:I27">
    <cfRule type="expression" dxfId="863" priority="453">
      <formula>$G$3= "LATITUDE &amp; LONGITUDE"</formula>
    </cfRule>
  </conditionalFormatting>
  <conditionalFormatting sqref="D27">
    <cfRule type="expression" dxfId="862" priority="452">
      <formula>$G$3="MILE TO MILE"</formula>
    </cfRule>
  </conditionalFormatting>
  <conditionalFormatting sqref="F27">
    <cfRule type="expression" dxfId="861" priority="450">
      <formula>$D$3="MILE TO MILE"</formula>
    </cfRule>
  </conditionalFormatting>
  <conditionalFormatting sqref="F27">
    <cfRule type="expression" dxfId="860" priority="451">
      <formula>$Q$57=TRUE</formula>
    </cfRule>
  </conditionalFormatting>
  <conditionalFormatting sqref="K27">
    <cfRule type="expression" dxfId="859" priority="449">
      <formula>$Q$57=TRUE</formula>
    </cfRule>
  </conditionalFormatting>
  <conditionalFormatting sqref="L27">
    <cfRule type="expression" dxfId="858" priority="448">
      <formula>$Q$57=TRUE</formula>
    </cfRule>
  </conditionalFormatting>
  <conditionalFormatting sqref="I29:I30">
    <cfRule type="expression" dxfId="857" priority="446">
      <formula>$G$3="MILE TO MILE"</formula>
    </cfRule>
  </conditionalFormatting>
  <conditionalFormatting sqref="G30">
    <cfRule type="expression" dxfId="856" priority="447">
      <formula>$Q$57=TRUE</formula>
    </cfRule>
  </conditionalFormatting>
  <conditionalFormatting sqref="A29">
    <cfRule type="expression" dxfId="855" priority="445">
      <formula>$Q$57=TRUE</formula>
    </cfRule>
  </conditionalFormatting>
  <conditionalFormatting sqref="G29:I29">
    <cfRule type="expression" dxfId="854" priority="444">
      <formula>$G$3= "LATITUDE &amp; LONGITUDE"</formula>
    </cfRule>
  </conditionalFormatting>
  <conditionalFormatting sqref="D29">
    <cfRule type="expression" dxfId="853" priority="443">
      <formula>$G$3="MILE TO MILE"</formula>
    </cfRule>
  </conditionalFormatting>
  <conditionalFormatting sqref="F29">
    <cfRule type="expression" dxfId="852" priority="441">
      <formula>$D$3="MILE TO MILE"</formula>
    </cfRule>
  </conditionalFormatting>
  <conditionalFormatting sqref="F29">
    <cfRule type="expression" dxfId="851" priority="442">
      <formula>$Q$57=TRUE</formula>
    </cfRule>
  </conditionalFormatting>
  <conditionalFormatting sqref="K29">
    <cfRule type="expression" dxfId="850" priority="440">
      <formula>$Q$57=TRUE</formula>
    </cfRule>
  </conditionalFormatting>
  <conditionalFormatting sqref="L29">
    <cfRule type="expression" dxfId="849" priority="439">
      <formula>$Q$57=TRUE</formula>
    </cfRule>
  </conditionalFormatting>
  <conditionalFormatting sqref="I31:I32">
    <cfRule type="expression" dxfId="848" priority="437">
      <formula>$G$3="MILE TO MILE"</formula>
    </cfRule>
  </conditionalFormatting>
  <conditionalFormatting sqref="G32">
    <cfRule type="expression" dxfId="847" priority="438">
      <formula>$Q$57=TRUE</formula>
    </cfRule>
  </conditionalFormatting>
  <conditionalFormatting sqref="A31">
    <cfRule type="expression" dxfId="846" priority="436">
      <formula>$Q$57=TRUE</formula>
    </cfRule>
  </conditionalFormatting>
  <conditionalFormatting sqref="G31:I31">
    <cfRule type="expression" dxfId="845" priority="435">
      <formula>$G$3= "LATITUDE &amp; LONGITUDE"</formula>
    </cfRule>
  </conditionalFormatting>
  <conditionalFormatting sqref="D31">
    <cfRule type="expression" dxfId="844" priority="434">
      <formula>$G$3="MILE TO MILE"</formula>
    </cfRule>
  </conditionalFormatting>
  <conditionalFormatting sqref="F31">
    <cfRule type="expression" dxfId="843" priority="432">
      <formula>$D$3="MILE TO MILE"</formula>
    </cfRule>
  </conditionalFormatting>
  <conditionalFormatting sqref="F31">
    <cfRule type="expression" dxfId="842" priority="433">
      <formula>$Q$57=TRUE</formula>
    </cfRule>
  </conditionalFormatting>
  <conditionalFormatting sqref="K31">
    <cfRule type="expression" dxfId="841" priority="431">
      <formula>$Q$57=TRUE</formula>
    </cfRule>
  </conditionalFormatting>
  <conditionalFormatting sqref="L31">
    <cfRule type="expression" dxfId="840" priority="430">
      <formula>$Q$57=TRUE</formula>
    </cfRule>
  </conditionalFormatting>
  <conditionalFormatting sqref="I33:I34">
    <cfRule type="expression" dxfId="839" priority="428">
      <formula>$G$3="MILE TO MILE"</formula>
    </cfRule>
  </conditionalFormatting>
  <conditionalFormatting sqref="G34">
    <cfRule type="expression" dxfId="838" priority="429">
      <formula>$Q$57=TRUE</formula>
    </cfRule>
  </conditionalFormatting>
  <conditionalFormatting sqref="A33">
    <cfRule type="expression" dxfId="837" priority="427">
      <formula>$Q$57=TRUE</formula>
    </cfRule>
  </conditionalFormatting>
  <conditionalFormatting sqref="G33:I33">
    <cfRule type="expression" dxfId="836" priority="426">
      <formula>$G$3= "LATITUDE &amp; LONGITUDE"</formula>
    </cfRule>
  </conditionalFormatting>
  <conditionalFormatting sqref="D33">
    <cfRule type="expression" dxfId="835" priority="425">
      <formula>$G$3="MILE TO MILE"</formula>
    </cfRule>
  </conditionalFormatting>
  <conditionalFormatting sqref="F33">
    <cfRule type="expression" dxfId="834" priority="423">
      <formula>$D$3="MILE TO MILE"</formula>
    </cfRule>
  </conditionalFormatting>
  <conditionalFormatting sqref="F33">
    <cfRule type="expression" dxfId="833" priority="424">
      <formula>$Q$57=TRUE</formula>
    </cfRule>
  </conditionalFormatting>
  <conditionalFormatting sqref="K33">
    <cfRule type="expression" dxfId="832" priority="422">
      <formula>$Q$57=TRUE</formula>
    </cfRule>
  </conditionalFormatting>
  <conditionalFormatting sqref="L33">
    <cfRule type="expression" dxfId="831" priority="421">
      <formula>$Q$57=TRUE</formula>
    </cfRule>
  </conditionalFormatting>
  <conditionalFormatting sqref="I35:I36">
    <cfRule type="expression" dxfId="830" priority="419">
      <formula>$G$3="MILE TO MILE"</formula>
    </cfRule>
  </conditionalFormatting>
  <conditionalFormatting sqref="G36">
    <cfRule type="expression" dxfId="829" priority="420">
      <formula>$Q$57=TRUE</formula>
    </cfRule>
  </conditionalFormatting>
  <conditionalFormatting sqref="A35">
    <cfRule type="expression" dxfId="828" priority="418">
      <formula>$Q$57=TRUE</formula>
    </cfRule>
  </conditionalFormatting>
  <conditionalFormatting sqref="G35:I35">
    <cfRule type="expression" dxfId="827" priority="417">
      <formula>$G$3= "LATITUDE &amp; LONGITUDE"</formula>
    </cfRule>
  </conditionalFormatting>
  <conditionalFormatting sqref="D35">
    <cfRule type="expression" dxfId="826" priority="416">
      <formula>$G$3="MILE TO MILE"</formula>
    </cfRule>
  </conditionalFormatting>
  <conditionalFormatting sqref="F35">
    <cfRule type="expression" dxfId="825" priority="414">
      <formula>$D$3="MILE TO MILE"</formula>
    </cfRule>
  </conditionalFormatting>
  <conditionalFormatting sqref="F35">
    <cfRule type="expression" dxfId="824" priority="415">
      <formula>$Q$57=TRUE</formula>
    </cfRule>
  </conditionalFormatting>
  <conditionalFormatting sqref="K35">
    <cfRule type="expression" dxfId="823" priority="413">
      <formula>$Q$57=TRUE</formula>
    </cfRule>
  </conditionalFormatting>
  <conditionalFormatting sqref="L35">
    <cfRule type="expression" dxfId="822" priority="412">
      <formula>$Q$57=TRUE</formula>
    </cfRule>
  </conditionalFormatting>
  <conditionalFormatting sqref="I37:I38">
    <cfRule type="expression" dxfId="821" priority="410">
      <formula>$G$3="MILE TO MILE"</formula>
    </cfRule>
  </conditionalFormatting>
  <conditionalFormatting sqref="G38">
    <cfRule type="expression" dxfId="820" priority="411">
      <formula>$Q$57=TRUE</formula>
    </cfRule>
  </conditionalFormatting>
  <conditionalFormatting sqref="A37">
    <cfRule type="expression" dxfId="819" priority="409">
      <formula>$Q$57=TRUE</formula>
    </cfRule>
  </conditionalFormatting>
  <conditionalFormatting sqref="G37:I37">
    <cfRule type="expression" dxfId="818" priority="408">
      <formula>$G$3= "LATITUDE &amp; LONGITUDE"</formula>
    </cfRule>
  </conditionalFormatting>
  <conditionalFormatting sqref="D37">
    <cfRule type="expression" dxfId="817" priority="407">
      <formula>$G$3="MILE TO MILE"</formula>
    </cfRule>
  </conditionalFormatting>
  <conditionalFormatting sqref="F37">
    <cfRule type="expression" dxfId="816" priority="405">
      <formula>$D$3="MILE TO MILE"</formula>
    </cfRule>
  </conditionalFormatting>
  <conditionalFormatting sqref="F37">
    <cfRule type="expression" dxfId="815" priority="406">
      <formula>$Q$57=TRUE</formula>
    </cfRule>
  </conditionalFormatting>
  <conditionalFormatting sqref="K37">
    <cfRule type="expression" dxfId="814" priority="404">
      <formula>$Q$57=TRUE</formula>
    </cfRule>
  </conditionalFormatting>
  <conditionalFormatting sqref="L37">
    <cfRule type="expression" dxfId="813" priority="403">
      <formula>$Q$57=TRUE</formula>
    </cfRule>
  </conditionalFormatting>
  <conditionalFormatting sqref="I39:I40">
    <cfRule type="expression" dxfId="812" priority="401">
      <formula>$G$3="MILE TO MILE"</formula>
    </cfRule>
  </conditionalFormatting>
  <conditionalFormatting sqref="G40">
    <cfRule type="expression" dxfId="811" priority="402">
      <formula>$Q$57=TRUE</formula>
    </cfRule>
  </conditionalFormatting>
  <conditionalFormatting sqref="A39">
    <cfRule type="expression" dxfId="810" priority="400">
      <formula>$Q$57=TRUE</formula>
    </cfRule>
  </conditionalFormatting>
  <conditionalFormatting sqref="G39:I39">
    <cfRule type="expression" dxfId="809" priority="399">
      <formula>$G$3= "LATITUDE &amp; LONGITUDE"</formula>
    </cfRule>
  </conditionalFormatting>
  <conditionalFormatting sqref="D39">
    <cfRule type="expression" dxfId="808" priority="398">
      <formula>$G$3="MILE TO MILE"</formula>
    </cfRule>
  </conditionalFormatting>
  <conditionalFormatting sqref="F39">
    <cfRule type="expression" dxfId="807" priority="396">
      <formula>$D$3="MILE TO MILE"</formula>
    </cfRule>
  </conditionalFormatting>
  <conditionalFormatting sqref="F39">
    <cfRule type="expression" dxfId="806" priority="397">
      <formula>$Q$57=TRUE</formula>
    </cfRule>
  </conditionalFormatting>
  <conditionalFormatting sqref="K39">
    <cfRule type="expression" dxfId="805" priority="395">
      <formula>$Q$57=TRUE</formula>
    </cfRule>
  </conditionalFormatting>
  <conditionalFormatting sqref="L39">
    <cfRule type="expression" dxfId="804" priority="394">
      <formula>$Q$57=TRUE</formula>
    </cfRule>
  </conditionalFormatting>
  <conditionalFormatting sqref="I41:I42">
    <cfRule type="expression" dxfId="803" priority="392">
      <formula>$G$3="MILE TO MILE"</formula>
    </cfRule>
  </conditionalFormatting>
  <conditionalFormatting sqref="G42">
    <cfRule type="expression" dxfId="802" priority="393">
      <formula>$Q$57=TRUE</formula>
    </cfRule>
  </conditionalFormatting>
  <conditionalFormatting sqref="A41">
    <cfRule type="expression" dxfId="801" priority="391">
      <formula>$Q$57=TRUE</formula>
    </cfRule>
  </conditionalFormatting>
  <conditionalFormatting sqref="G41:I41">
    <cfRule type="expression" dxfId="800" priority="390">
      <formula>$G$3= "LATITUDE &amp; LONGITUDE"</formula>
    </cfRule>
  </conditionalFormatting>
  <conditionalFormatting sqref="D41">
    <cfRule type="expression" dxfId="799" priority="389">
      <formula>$G$3="MILE TO MILE"</formula>
    </cfRule>
  </conditionalFormatting>
  <conditionalFormatting sqref="F41">
    <cfRule type="expression" dxfId="798" priority="387">
      <formula>$D$3="MILE TO MILE"</formula>
    </cfRule>
  </conditionalFormatting>
  <conditionalFormatting sqref="F41">
    <cfRule type="expression" dxfId="797" priority="388">
      <formula>$Q$57=TRUE</formula>
    </cfRule>
  </conditionalFormatting>
  <conditionalFormatting sqref="K41">
    <cfRule type="expression" dxfId="796" priority="386">
      <formula>$Q$57=TRUE</formula>
    </cfRule>
  </conditionalFormatting>
  <conditionalFormatting sqref="L41">
    <cfRule type="expression" dxfId="795" priority="385">
      <formula>$Q$57=TRUE</formula>
    </cfRule>
  </conditionalFormatting>
  <conditionalFormatting sqref="I47:I48">
    <cfRule type="expression" dxfId="794" priority="383">
      <formula>$G$3="MILE TO MILE"</formula>
    </cfRule>
  </conditionalFormatting>
  <conditionalFormatting sqref="G48">
    <cfRule type="expression" dxfId="793" priority="384">
      <formula>$Q$57=TRUE</formula>
    </cfRule>
  </conditionalFormatting>
  <conditionalFormatting sqref="A47">
    <cfRule type="expression" dxfId="792" priority="382">
      <formula>$Q$57=TRUE</formula>
    </cfRule>
  </conditionalFormatting>
  <conditionalFormatting sqref="G47:I47">
    <cfRule type="expression" dxfId="791" priority="381">
      <formula>$G$3= "LATITUDE &amp; LONGITUDE"</formula>
    </cfRule>
  </conditionalFormatting>
  <conditionalFormatting sqref="D47">
    <cfRule type="expression" dxfId="790" priority="380">
      <formula>$G$3="MILE TO MILE"</formula>
    </cfRule>
  </conditionalFormatting>
  <conditionalFormatting sqref="F47">
    <cfRule type="expression" dxfId="789" priority="378">
      <formula>$D$3="MILE TO MILE"</formula>
    </cfRule>
  </conditionalFormatting>
  <conditionalFormatting sqref="F47">
    <cfRule type="expression" dxfId="788" priority="379">
      <formula>$Q$57=TRUE</formula>
    </cfRule>
  </conditionalFormatting>
  <conditionalFormatting sqref="K47">
    <cfRule type="expression" dxfId="787" priority="377">
      <formula>$Q$57=TRUE</formula>
    </cfRule>
  </conditionalFormatting>
  <conditionalFormatting sqref="L47">
    <cfRule type="expression" dxfId="786" priority="376">
      <formula>$Q$57=TRUE</formula>
    </cfRule>
  </conditionalFormatting>
  <conditionalFormatting sqref="I68:I69 G68:G103">
    <cfRule type="expression" dxfId="785" priority="374">
      <formula>$G$3="MILE TO MILE"</formula>
    </cfRule>
  </conditionalFormatting>
  <conditionalFormatting sqref="G67:I67 G62">
    <cfRule type="expression" dxfId="784" priority="373">
      <formula>$G$3=""</formula>
    </cfRule>
  </conditionalFormatting>
  <conditionalFormatting sqref="R107:R108">
    <cfRule type="expression" dxfId="783" priority="375">
      <formula>$Q$57=TRUE</formula>
    </cfRule>
  </conditionalFormatting>
  <conditionalFormatting sqref="A61">
    <cfRule type="expression" dxfId="782" priority="372">
      <formula>$Q$57=TRUE</formula>
    </cfRule>
  </conditionalFormatting>
  <conditionalFormatting sqref="A68">
    <cfRule type="expression" dxfId="781" priority="371">
      <formula>$Q$57=TRUE</formula>
    </cfRule>
  </conditionalFormatting>
  <conditionalFormatting sqref="A62:A67">
    <cfRule type="expression" dxfId="780" priority="370">
      <formula>$Q$57=TRUE</formula>
    </cfRule>
  </conditionalFormatting>
  <conditionalFormatting sqref="G68:I68 G69 I69 G71 I71 G73 I73 G75 I75 G77 I77 G79 I79 G81 I81 G83 I83 G85 I85 G87 I87 G89 I89 G91 I91 G93 I93 G95 I95 G97 I97 G99 I99 G101 I101 G103 I103">
    <cfRule type="expression" dxfId="779" priority="369">
      <formula>$G$3= "LATITUDE &amp; LONGITUDE"</formula>
    </cfRule>
  </conditionalFormatting>
  <conditionalFormatting sqref="D68">
    <cfRule type="expression" dxfId="778" priority="368">
      <formula>$G$3="MILE TO MILE"</formula>
    </cfRule>
  </conditionalFormatting>
  <conditionalFormatting sqref="D62">
    <cfRule type="expression" dxfId="777" priority="367">
      <formula>$D$3=""</formula>
    </cfRule>
  </conditionalFormatting>
  <conditionalFormatting sqref="I80:I81">
    <cfRule type="expression" dxfId="776" priority="313">
      <formula>$G$3="MILE TO MILE"</formula>
    </cfRule>
  </conditionalFormatting>
  <conditionalFormatting sqref="M62">
    <cfRule type="expression" dxfId="775" priority="366">
      <formula>$Q$57=TRUE</formula>
    </cfRule>
  </conditionalFormatting>
  <conditionalFormatting sqref="F68 D68 D70 D72 D74 D76 D78 D80 D82 D84 D86 D88 D90 D92 D94 D96 D98 D100 D102">
    <cfRule type="expression" dxfId="774" priority="364">
      <formula>$D$3="MILE TO MILE"</formula>
    </cfRule>
  </conditionalFormatting>
  <conditionalFormatting sqref="F68">
    <cfRule type="expression" dxfId="773" priority="365">
      <formula>$Q$57=TRUE</formula>
    </cfRule>
  </conditionalFormatting>
  <conditionalFormatting sqref="K68">
    <cfRule type="expression" dxfId="772" priority="363">
      <formula>$Q$57=TRUE</formula>
    </cfRule>
  </conditionalFormatting>
  <conditionalFormatting sqref="K62">
    <cfRule type="expression" dxfId="771" priority="362">
      <formula>$Q$57=TRUE</formula>
    </cfRule>
  </conditionalFormatting>
  <conditionalFormatting sqref="L68">
    <cfRule type="expression" dxfId="770" priority="361">
      <formula>$Q$57=TRUE</formula>
    </cfRule>
  </conditionalFormatting>
  <conditionalFormatting sqref="L62">
    <cfRule type="expression" dxfId="769" priority="360">
      <formula>$Q$57=TRUE</formula>
    </cfRule>
  </conditionalFormatting>
  <conditionalFormatting sqref="I70:I71">
    <cfRule type="expression" dxfId="768" priority="358">
      <formula>$G$3="MILE TO MILE"</formula>
    </cfRule>
  </conditionalFormatting>
  <conditionalFormatting sqref="G71">
    <cfRule type="expression" dxfId="767" priority="359">
      <formula>$Q$57=TRUE</formula>
    </cfRule>
  </conditionalFormatting>
  <conditionalFormatting sqref="A70">
    <cfRule type="expression" dxfId="766" priority="357">
      <formula>$Q$57=TRUE</formula>
    </cfRule>
  </conditionalFormatting>
  <conditionalFormatting sqref="G70:I70">
    <cfRule type="expression" dxfId="765" priority="356">
      <formula>$G$3= "LATITUDE &amp; LONGITUDE"</formula>
    </cfRule>
  </conditionalFormatting>
  <conditionalFormatting sqref="D70">
    <cfRule type="expression" dxfId="764" priority="355">
      <formula>$G$3="MILE TO MILE"</formula>
    </cfRule>
  </conditionalFormatting>
  <conditionalFormatting sqref="F70">
    <cfRule type="expression" dxfId="763" priority="353">
      <formula>$D$3="MILE TO MILE"</formula>
    </cfRule>
  </conditionalFormatting>
  <conditionalFormatting sqref="F70">
    <cfRule type="expression" dxfId="762" priority="354">
      <formula>$Q$57=TRUE</formula>
    </cfRule>
  </conditionalFormatting>
  <conditionalFormatting sqref="K70">
    <cfRule type="expression" dxfId="761" priority="352">
      <formula>$Q$57=TRUE</formula>
    </cfRule>
  </conditionalFormatting>
  <conditionalFormatting sqref="L70">
    <cfRule type="expression" dxfId="760" priority="351">
      <formula>$Q$57=TRUE</formula>
    </cfRule>
  </conditionalFormatting>
  <conditionalFormatting sqref="I72:I73">
    <cfRule type="expression" dxfId="759" priority="349">
      <formula>$G$3="MILE TO MILE"</formula>
    </cfRule>
  </conditionalFormatting>
  <conditionalFormatting sqref="G73">
    <cfRule type="expression" dxfId="758" priority="350">
      <formula>$Q$57=TRUE</formula>
    </cfRule>
  </conditionalFormatting>
  <conditionalFormatting sqref="A72">
    <cfRule type="expression" dxfId="757" priority="348">
      <formula>$Q$57=TRUE</formula>
    </cfRule>
  </conditionalFormatting>
  <conditionalFormatting sqref="G72:I72">
    <cfRule type="expression" dxfId="756" priority="347">
      <formula>$G$3= "LATITUDE &amp; LONGITUDE"</formula>
    </cfRule>
  </conditionalFormatting>
  <conditionalFormatting sqref="D72">
    <cfRule type="expression" dxfId="755" priority="346">
      <formula>$G$3="MILE TO MILE"</formula>
    </cfRule>
  </conditionalFormatting>
  <conditionalFormatting sqref="F72">
    <cfRule type="expression" dxfId="754" priority="344">
      <formula>$D$3="MILE TO MILE"</formula>
    </cfRule>
  </conditionalFormatting>
  <conditionalFormatting sqref="F72">
    <cfRule type="expression" dxfId="753" priority="345">
      <formula>$Q$57=TRUE</formula>
    </cfRule>
  </conditionalFormatting>
  <conditionalFormatting sqref="K72">
    <cfRule type="expression" dxfId="752" priority="343">
      <formula>$Q$57=TRUE</formula>
    </cfRule>
  </conditionalFormatting>
  <conditionalFormatting sqref="L72">
    <cfRule type="expression" dxfId="751" priority="342">
      <formula>$Q$57=TRUE</formula>
    </cfRule>
  </conditionalFormatting>
  <conditionalFormatting sqref="I74:I75">
    <cfRule type="expression" dxfId="750" priority="340">
      <formula>$G$3="MILE TO MILE"</formula>
    </cfRule>
  </conditionalFormatting>
  <conditionalFormatting sqref="G75">
    <cfRule type="expression" dxfId="749" priority="341">
      <formula>$Q$57=TRUE</formula>
    </cfRule>
  </conditionalFormatting>
  <conditionalFormatting sqref="A74">
    <cfRule type="expression" dxfId="748" priority="339">
      <formula>$Q$57=TRUE</formula>
    </cfRule>
  </conditionalFormatting>
  <conditionalFormatting sqref="G74:I74">
    <cfRule type="expression" dxfId="747" priority="338">
      <formula>$G$3= "LATITUDE &amp; LONGITUDE"</formula>
    </cfRule>
  </conditionalFormatting>
  <conditionalFormatting sqref="D74">
    <cfRule type="expression" dxfId="746" priority="337">
      <formula>$G$3="MILE TO MILE"</formula>
    </cfRule>
  </conditionalFormatting>
  <conditionalFormatting sqref="F74">
    <cfRule type="expression" dxfId="745" priority="335">
      <formula>$D$3="MILE TO MILE"</formula>
    </cfRule>
  </conditionalFormatting>
  <conditionalFormatting sqref="F74">
    <cfRule type="expression" dxfId="744" priority="336">
      <formula>$Q$57=TRUE</formula>
    </cfRule>
  </conditionalFormatting>
  <conditionalFormatting sqref="K74">
    <cfRule type="expression" dxfId="743" priority="334">
      <formula>$Q$57=TRUE</formula>
    </cfRule>
  </conditionalFormatting>
  <conditionalFormatting sqref="L74">
    <cfRule type="expression" dxfId="742" priority="333">
      <formula>$Q$57=TRUE</formula>
    </cfRule>
  </conditionalFormatting>
  <conditionalFormatting sqref="I76:I77">
    <cfRule type="expression" dxfId="741" priority="331">
      <formula>$G$3="MILE TO MILE"</formula>
    </cfRule>
  </conditionalFormatting>
  <conditionalFormatting sqref="G77">
    <cfRule type="expression" dxfId="740" priority="332">
      <formula>$Q$57=TRUE</formula>
    </cfRule>
  </conditionalFormatting>
  <conditionalFormatting sqref="A76">
    <cfRule type="expression" dxfId="739" priority="330">
      <formula>$Q$57=TRUE</formula>
    </cfRule>
  </conditionalFormatting>
  <conditionalFormatting sqref="G76:I76">
    <cfRule type="expression" dxfId="738" priority="329">
      <formula>$G$3= "LATITUDE &amp; LONGITUDE"</formula>
    </cfRule>
  </conditionalFormatting>
  <conditionalFormatting sqref="D76">
    <cfRule type="expression" dxfId="737" priority="328">
      <formula>$G$3="MILE TO MILE"</formula>
    </cfRule>
  </conditionalFormatting>
  <conditionalFormatting sqref="F76">
    <cfRule type="expression" dxfId="736" priority="326">
      <formula>$D$3="MILE TO MILE"</formula>
    </cfRule>
  </conditionalFormatting>
  <conditionalFormatting sqref="F76">
    <cfRule type="expression" dxfId="735" priority="327">
      <formula>$Q$57=TRUE</formula>
    </cfRule>
  </conditionalFormatting>
  <conditionalFormatting sqref="K76">
    <cfRule type="expression" dxfId="734" priority="325">
      <formula>$Q$57=TRUE</formula>
    </cfRule>
  </conditionalFormatting>
  <conditionalFormatting sqref="L76">
    <cfRule type="expression" dxfId="733" priority="324">
      <formula>$Q$57=TRUE</formula>
    </cfRule>
  </conditionalFormatting>
  <conditionalFormatting sqref="I78:I79">
    <cfRule type="expression" dxfId="732" priority="322">
      <formula>$G$3="MILE TO MILE"</formula>
    </cfRule>
  </conditionalFormatting>
  <conditionalFormatting sqref="G79">
    <cfRule type="expression" dxfId="731" priority="323">
      <formula>$Q$57=TRUE</formula>
    </cfRule>
  </conditionalFormatting>
  <conditionalFormatting sqref="A78">
    <cfRule type="expression" dxfId="730" priority="321">
      <formula>$Q$57=TRUE</formula>
    </cfRule>
  </conditionalFormatting>
  <conditionalFormatting sqref="G78:I78">
    <cfRule type="expression" dxfId="729" priority="320">
      <formula>$G$3= "LATITUDE &amp; LONGITUDE"</formula>
    </cfRule>
  </conditionalFormatting>
  <conditionalFormatting sqref="D78">
    <cfRule type="expression" dxfId="728" priority="319">
      <formula>$G$3="MILE TO MILE"</formula>
    </cfRule>
  </conditionalFormatting>
  <conditionalFormatting sqref="F78">
    <cfRule type="expression" dxfId="727" priority="317">
      <formula>$D$3="MILE TO MILE"</formula>
    </cfRule>
  </conditionalFormatting>
  <conditionalFormatting sqref="F78">
    <cfRule type="expression" dxfId="726" priority="318">
      <formula>$Q$57=TRUE</formula>
    </cfRule>
  </conditionalFormatting>
  <conditionalFormatting sqref="K78">
    <cfRule type="expression" dxfId="725" priority="316">
      <formula>$Q$57=TRUE</formula>
    </cfRule>
  </conditionalFormatting>
  <conditionalFormatting sqref="L78">
    <cfRule type="expression" dxfId="724" priority="315">
      <formula>$Q$57=TRUE</formula>
    </cfRule>
  </conditionalFormatting>
  <conditionalFormatting sqref="G81">
    <cfRule type="expression" dxfId="723" priority="314">
      <formula>$Q$57=TRUE</formula>
    </cfRule>
  </conditionalFormatting>
  <conditionalFormatting sqref="A80">
    <cfRule type="expression" dxfId="722" priority="312">
      <formula>$Q$57=TRUE</formula>
    </cfRule>
  </conditionalFormatting>
  <conditionalFormatting sqref="G80:I80">
    <cfRule type="expression" dxfId="721" priority="311">
      <formula>$G$3= "LATITUDE &amp; LONGITUDE"</formula>
    </cfRule>
  </conditionalFormatting>
  <conditionalFormatting sqref="D80">
    <cfRule type="expression" dxfId="720" priority="310">
      <formula>$G$3="MILE TO MILE"</formula>
    </cfRule>
  </conditionalFormatting>
  <conditionalFormatting sqref="F80">
    <cfRule type="expression" dxfId="719" priority="308">
      <formula>$D$3="MILE TO MILE"</formula>
    </cfRule>
  </conditionalFormatting>
  <conditionalFormatting sqref="F80">
    <cfRule type="expression" dxfId="718" priority="309">
      <formula>$Q$57=TRUE</formula>
    </cfRule>
  </conditionalFormatting>
  <conditionalFormatting sqref="K80">
    <cfRule type="expression" dxfId="717" priority="307">
      <formula>$Q$57=TRUE</formula>
    </cfRule>
  </conditionalFormatting>
  <conditionalFormatting sqref="L80">
    <cfRule type="expression" dxfId="716" priority="306">
      <formula>$Q$57=TRUE</formula>
    </cfRule>
  </conditionalFormatting>
  <conditionalFormatting sqref="I82:I83">
    <cfRule type="expression" dxfId="715" priority="304">
      <formula>$G$3="MILE TO MILE"</formula>
    </cfRule>
  </conditionalFormatting>
  <conditionalFormatting sqref="G83">
    <cfRule type="expression" dxfId="714" priority="305">
      <formula>$Q$57=TRUE</formula>
    </cfRule>
  </conditionalFormatting>
  <conditionalFormatting sqref="A82">
    <cfRule type="expression" dxfId="713" priority="303">
      <formula>$Q$57=TRUE</formula>
    </cfRule>
  </conditionalFormatting>
  <conditionalFormatting sqref="G82:I82">
    <cfRule type="expression" dxfId="712" priority="302">
      <formula>$G$3= "LATITUDE &amp; LONGITUDE"</formula>
    </cfRule>
  </conditionalFormatting>
  <conditionalFormatting sqref="D82">
    <cfRule type="expression" dxfId="711" priority="301">
      <formula>$G$3="MILE TO MILE"</formula>
    </cfRule>
  </conditionalFormatting>
  <conditionalFormatting sqref="F82">
    <cfRule type="expression" dxfId="710" priority="299">
      <formula>$D$3="MILE TO MILE"</formula>
    </cfRule>
  </conditionalFormatting>
  <conditionalFormatting sqref="F82">
    <cfRule type="expression" dxfId="709" priority="300">
      <formula>$Q$57=TRUE</formula>
    </cfRule>
  </conditionalFormatting>
  <conditionalFormatting sqref="K82">
    <cfRule type="expression" dxfId="708" priority="298">
      <formula>$Q$57=TRUE</formula>
    </cfRule>
  </conditionalFormatting>
  <conditionalFormatting sqref="L82">
    <cfRule type="expression" dxfId="707" priority="297">
      <formula>$Q$57=TRUE</formula>
    </cfRule>
  </conditionalFormatting>
  <conditionalFormatting sqref="I84:I85">
    <cfRule type="expression" dxfId="706" priority="295">
      <formula>$G$3="MILE TO MILE"</formula>
    </cfRule>
  </conditionalFormatting>
  <conditionalFormatting sqref="G85">
    <cfRule type="expression" dxfId="705" priority="296">
      <formula>$Q$57=TRUE</formula>
    </cfRule>
  </conditionalFormatting>
  <conditionalFormatting sqref="A84">
    <cfRule type="expression" dxfId="704" priority="294">
      <formula>$Q$57=TRUE</formula>
    </cfRule>
  </conditionalFormatting>
  <conditionalFormatting sqref="G84:I84">
    <cfRule type="expression" dxfId="703" priority="293">
      <formula>$G$3= "LATITUDE &amp; LONGITUDE"</formula>
    </cfRule>
  </conditionalFormatting>
  <conditionalFormatting sqref="D84">
    <cfRule type="expression" dxfId="702" priority="292">
      <formula>$G$3="MILE TO MILE"</formula>
    </cfRule>
  </conditionalFormatting>
  <conditionalFormatting sqref="F84">
    <cfRule type="expression" dxfId="701" priority="290">
      <formula>$D$3="MILE TO MILE"</formula>
    </cfRule>
  </conditionalFormatting>
  <conditionalFormatting sqref="F84">
    <cfRule type="expression" dxfId="700" priority="291">
      <formula>$Q$57=TRUE</formula>
    </cfRule>
  </conditionalFormatting>
  <conditionalFormatting sqref="K84">
    <cfRule type="expression" dxfId="699" priority="289">
      <formula>$Q$57=TRUE</formula>
    </cfRule>
  </conditionalFormatting>
  <conditionalFormatting sqref="L84">
    <cfRule type="expression" dxfId="698" priority="288">
      <formula>$Q$57=TRUE</formula>
    </cfRule>
  </conditionalFormatting>
  <conditionalFormatting sqref="I86:I87">
    <cfRule type="expression" dxfId="697" priority="286">
      <formula>$G$3="MILE TO MILE"</formula>
    </cfRule>
  </conditionalFormatting>
  <conditionalFormatting sqref="G87">
    <cfRule type="expression" dxfId="696" priority="287">
      <formula>$Q$57=TRUE</formula>
    </cfRule>
  </conditionalFormatting>
  <conditionalFormatting sqref="A86">
    <cfRule type="expression" dxfId="695" priority="285">
      <formula>$Q$57=TRUE</formula>
    </cfRule>
  </conditionalFormatting>
  <conditionalFormatting sqref="G86:I86">
    <cfRule type="expression" dxfId="694" priority="284">
      <formula>$G$3= "LATITUDE &amp; LONGITUDE"</formula>
    </cfRule>
  </conditionalFormatting>
  <conditionalFormatting sqref="D86">
    <cfRule type="expression" dxfId="693" priority="283">
      <formula>$G$3="MILE TO MILE"</formula>
    </cfRule>
  </conditionalFormatting>
  <conditionalFormatting sqref="F86">
    <cfRule type="expression" dxfId="692" priority="281">
      <formula>$D$3="MILE TO MILE"</formula>
    </cfRule>
  </conditionalFormatting>
  <conditionalFormatting sqref="F86">
    <cfRule type="expression" dxfId="691" priority="282">
      <formula>$Q$57=TRUE</formula>
    </cfRule>
  </conditionalFormatting>
  <conditionalFormatting sqref="K86">
    <cfRule type="expression" dxfId="690" priority="280">
      <formula>$Q$57=TRUE</formula>
    </cfRule>
  </conditionalFormatting>
  <conditionalFormatting sqref="L86">
    <cfRule type="expression" dxfId="689" priority="279">
      <formula>$Q$57=TRUE</formula>
    </cfRule>
  </conditionalFormatting>
  <conditionalFormatting sqref="I88:I89">
    <cfRule type="expression" dxfId="688" priority="277">
      <formula>$G$3="MILE TO MILE"</formula>
    </cfRule>
  </conditionalFormatting>
  <conditionalFormatting sqref="G89">
    <cfRule type="expression" dxfId="687" priority="278">
      <formula>$Q$57=TRUE</formula>
    </cfRule>
  </conditionalFormatting>
  <conditionalFormatting sqref="A88">
    <cfRule type="expression" dxfId="686" priority="276">
      <formula>$Q$57=TRUE</formula>
    </cfRule>
  </conditionalFormatting>
  <conditionalFormatting sqref="G88:I88">
    <cfRule type="expression" dxfId="685" priority="275">
      <formula>$G$3= "LATITUDE &amp; LONGITUDE"</formula>
    </cfRule>
  </conditionalFormatting>
  <conditionalFormatting sqref="D88">
    <cfRule type="expression" dxfId="684" priority="274">
      <formula>$G$3="MILE TO MILE"</formula>
    </cfRule>
  </conditionalFormatting>
  <conditionalFormatting sqref="F88">
    <cfRule type="expression" dxfId="683" priority="272">
      <formula>$D$3="MILE TO MILE"</formula>
    </cfRule>
  </conditionalFormatting>
  <conditionalFormatting sqref="F88">
    <cfRule type="expression" dxfId="682" priority="273">
      <formula>$Q$57=TRUE</formula>
    </cfRule>
  </conditionalFormatting>
  <conditionalFormatting sqref="K88">
    <cfRule type="expression" dxfId="681" priority="271">
      <formula>$Q$57=TRUE</formula>
    </cfRule>
  </conditionalFormatting>
  <conditionalFormatting sqref="L88">
    <cfRule type="expression" dxfId="680" priority="270">
      <formula>$Q$57=TRUE</formula>
    </cfRule>
  </conditionalFormatting>
  <conditionalFormatting sqref="I90:I91">
    <cfRule type="expression" dxfId="679" priority="268">
      <formula>$G$3="MILE TO MILE"</formula>
    </cfRule>
  </conditionalFormatting>
  <conditionalFormatting sqref="G91">
    <cfRule type="expression" dxfId="678" priority="269">
      <formula>$Q$57=TRUE</formula>
    </cfRule>
  </conditionalFormatting>
  <conditionalFormatting sqref="A90">
    <cfRule type="expression" dxfId="677" priority="267">
      <formula>$Q$57=TRUE</formula>
    </cfRule>
  </conditionalFormatting>
  <conditionalFormatting sqref="G90:I90">
    <cfRule type="expression" dxfId="676" priority="266">
      <formula>$G$3= "LATITUDE &amp; LONGITUDE"</formula>
    </cfRule>
  </conditionalFormatting>
  <conditionalFormatting sqref="D90">
    <cfRule type="expression" dxfId="675" priority="265">
      <formula>$G$3="MILE TO MILE"</formula>
    </cfRule>
  </conditionalFormatting>
  <conditionalFormatting sqref="F90">
    <cfRule type="expression" dxfId="674" priority="263">
      <formula>$D$3="MILE TO MILE"</formula>
    </cfRule>
  </conditionalFormatting>
  <conditionalFormatting sqref="F90">
    <cfRule type="expression" dxfId="673" priority="264">
      <formula>$Q$57=TRUE</formula>
    </cfRule>
  </conditionalFormatting>
  <conditionalFormatting sqref="K90">
    <cfRule type="expression" dxfId="672" priority="262">
      <formula>$Q$57=TRUE</formula>
    </cfRule>
  </conditionalFormatting>
  <conditionalFormatting sqref="L90">
    <cfRule type="expression" dxfId="671" priority="261">
      <formula>$Q$57=TRUE</formula>
    </cfRule>
  </conditionalFormatting>
  <conditionalFormatting sqref="I92:I93">
    <cfRule type="expression" dxfId="670" priority="259">
      <formula>$G$3="MILE TO MILE"</formula>
    </cfRule>
  </conditionalFormatting>
  <conditionalFormatting sqref="G93">
    <cfRule type="expression" dxfId="669" priority="260">
      <formula>$Q$57=TRUE</formula>
    </cfRule>
  </conditionalFormatting>
  <conditionalFormatting sqref="A92">
    <cfRule type="expression" dxfId="668" priority="258">
      <formula>$Q$57=TRUE</formula>
    </cfRule>
  </conditionalFormatting>
  <conditionalFormatting sqref="G92:I92">
    <cfRule type="expression" dxfId="667" priority="257">
      <formula>$G$3= "LATITUDE &amp; LONGITUDE"</formula>
    </cfRule>
  </conditionalFormatting>
  <conditionalFormatting sqref="D92">
    <cfRule type="expression" dxfId="666" priority="256">
      <formula>$G$3="MILE TO MILE"</formula>
    </cfRule>
  </conditionalFormatting>
  <conditionalFormatting sqref="F92">
    <cfRule type="expression" dxfId="665" priority="254">
      <formula>$D$3="MILE TO MILE"</formula>
    </cfRule>
  </conditionalFormatting>
  <conditionalFormatting sqref="F92">
    <cfRule type="expression" dxfId="664" priority="255">
      <formula>$Q$57=TRUE</formula>
    </cfRule>
  </conditionalFormatting>
  <conditionalFormatting sqref="K92">
    <cfRule type="expression" dxfId="663" priority="253">
      <formula>$Q$57=TRUE</formula>
    </cfRule>
  </conditionalFormatting>
  <conditionalFormatting sqref="L92">
    <cfRule type="expression" dxfId="662" priority="252">
      <formula>$Q$57=TRUE</formula>
    </cfRule>
  </conditionalFormatting>
  <conditionalFormatting sqref="I94:I95">
    <cfRule type="expression" dxfId="661" priority="250">
      <formula>$G$3="MILE TO MILE"</formula>
    </cfRule>
  </conditionalFormatting>
  <conditionalFormatting sqref="G95">
    <cfRule type="expression" dxfId="660" priority="251">
      <formula>$Q$57=TRUE</formula>
    </cfRule>
  </conditionalFormatting>
  <conditionalFormatting sqref="A94">
    <cfRule type="expression" dxfId="659" priority="249">
      <formula>$Q$57=TRUE</formula>
    </cfRule>
  </conditionalFormatting>
  <conditionalFormatting sqref="G94:I94">
    <cfRule type="expression" dxfId="658" priority="248">
      <formula>$G$3= "LATITUDE &amp; LONGITUDE"</formula>
    </cfRule>
  </conditionalFormatting>
  <conditionalFormatting sqref="D94">
    <cfRule type="expression" dxfId="657" priority="247">
      <formula>$G$3="MILE TO MILE"</formula>
    </cfRule>
  </conditionalFormatting>
  <conditionalFormatting sqref="F94">
    <cfRule type="expression" dxfId="656" priority="245">
      <formula>$D$3="MILE TO MILE"</formula>
    </cfRule>
  </conditionalFormatting>
  <conditionalFormatting sqref="F94">
    <cfRule type="expression" dxfId="655" priority="246">
      <formula>$Q$57=TRUE</formula>
    </cfRule>
  </conditionalFormatting>
  <conditionalFormatting sqref="K94">
    <cfRule type="expression" dxfId="654" priority="244">
      <formula>$Q$57=TRUE</formula>
    </cfRule>
  </conditionalFormatting>
  <conditionalFormatting sqref="L94">
    <cfRule type="expression" dxfId="653" priority="243">
      <formula>$Q$57=TRUE</formula>
    </cfRule>
  </conditionalFormatting>
  <conditionalFormatting sqref="I96:I97">
    <cfRule type="expression" dxfId="652" priority="241">
      <formula>$G$3="MILE TO MILE"</formula>
    </cfRule>
  </conditionalFormatting>
  <conditionalFormatting sqref="G97">
    <cfRule type="expression" dxfId="651" priority="242">
      <formula>$Q$57=TRUE</formula>
    </cfRule>
  </conditionalFormatting>
  <conditionalFormatting sqref="A96">
    <cfRule type="expression" dxfId="650" priority="240">
      <formula>$Q$57=TRUE</formula>
    </cfRule>
  </conditionalFormatting>
  <conditionalFormatting sqref="G96:I96">
    <cfRule type="expression" dxfId="649" priority="239">
      <formula>$G$3= "LATITUDE &amp; LONGITUDE"</formula>
    </cfRule>
  </conditionalFormatting>
  <conditionalFormatting sqref="D96">
    <cfRule type="expression" dxfId="648" priority="238">
      <formula>$G$3="MILE TO MILE"</formula>
    </cfRule>
  </conditionalFormatting>
  <conditionalFormatting sqref="F96">
    <cfRule type="expression" dxfId="647" priority="236">
      <formula>$D$3="MILE TO MILE"</formula>
    </cfRule>
  </conditionalFormatting>
  <conditionalFormatting sqref="F96">
    <cfRule type="expression" dxfId="646" priority="237">
      <formula>$Q$57=TRUE</formula>
    </cfRule>
  </conditionalFormatting>
  <conditionalFormatting sqref="K96">
    <cfRule type="expression" dxfId="645" priority="235">
      <formula>$Q$57=TRUE</formula>
    </cfRule>
  </conditionalFormatting>
  <conditionalFormatting sqref="L96">
    <cfRule type="expression" dxfId="644" priority="234">
      <formula>$Q$57=TRUE</formula>
    </cfRule>
  </conditionalFormatting>
  <conditionalFormatting sqref="I98:I99">
    <cfRule type="expression" dxfId="643" priority="232">
      <formula>$G$3="MILE TO MILE"</formula>
    </cfRule>
  </conditionalFormatting>
  <conditionalFormatting sqref="G99">
    <cfRule type="expression" dxfId="642" priority="233">
      <formula>$Q$57=TRUE</formula>
    </cfRule>
  </conditionalFormatting>
  <conditionalFormatting sqref="A98">
    <cfRule type="expression" dxfId="641" priority="231">
      <formula>$Q$57=TRUE</formula>
    </cfRule>
  </conditionalFormatting>
  <conditionalFormatting sqref="G98:I98">
    <cfRule type="expression" dxfId="640" priority="230">
      <formula>$G$3= "LATITUDE &amp; LONGITUDE"</formula>
    </cfRule>
  </conditionalFormatting>
  <conditionalFormatting sqref="D98">
    <cfRule type="expression" dxfId="639" priority="229">
      <formula>$G$3="MILE TO MILE"</formula>
    </cfRule>
  </conditionalFormatting>
  <conditionalFormatting sqref="F98">
    <cfRule type="expression" dxfId="638" priority="227">
      <formula>$D$3="MILE TO MILE"</formula>
    </cfRule>
  </conditionalFormatting>
  <conditionalFormatting sqref="F98">
    <cfRule type="expression" dxfId="637" priority="228">
      <formula>$Q$57=TRUE</formula>
    </cfRule>
  </conditionalFormatting>
  <conditionalFormatting sqref="K98">
    <cfRule type="expression" dxfId="636" priority="226">
      <formula>$Q$57=TRUE</formula>
    </cfRule>
  </conditionalFormatting>
  <conditionalFormatting sqref="L98">
    <cfRule type="expression" dxfId="635" priority="225">
      <formula>$Q$57=TRUE</formula>
    </cfRule>
  </conditionalFormatting>
  <conditionalFormatting sqref="I100:I101">
    <cfRule type="expression" dxfId="634" priority="223">
      <formula>$G$3="MILE TO MILE"</formula>
    </cfRule>
  </conditionalFormatting>
  <conditionalFormatting sqref="G101">
    <cfRule type="expression" dxfId="633" priority="224">
      <formula>$Q$57=TRUE</formula>
    </cfRule>
  </conditionalFormatting>
  <conditionalFormatting sqref="A100">
    <cfRule type="expression" dxfId="632" priority="222">
      <formula>$Q$57=TRUE</formula>
    </cfRule>
  </conditionalFormatting>
  <conditionalFormatting sqref="G100:I100">
    <cfRule type="expression" dxfId="631" priority="221">
      <formula>$G$3= "LATITUDE &amp; LONGITUDE"</formula>
    </cfRule>
  </conditionalFormatting>
  <conditionalFormatting sqref="D100">
    <cfRule type="expression" dxfId="630" priority="220">
      <formula>$G$3="MILE TO MILE"</formula>
    </cfRule>
  </conditionalFormatting>
  <conditionalFormatting sqref="F100">
    <cfRule type="expression" dxfId="629" priority="218">
      <formula>$D$3="MILE TO MILE"</formula>
    </cfRule>
  </conditionalFormatting>
  <conditionalFormatting sqref="F100">
    <cfRule type="expression" dxfId="628" priority="219">
      <formula>$Q$57=TRUE</formula>
    </cfRule>
  </conditionalFormatting>
  <conditionalFormatting sqref="K100">
    <cfRule type="expression" dxfId="627" priority="217">
      <formula>$Q$57=TRUE</formula>
    </cfRule>
  </conditionalFormatting>
  <conditionalFormatting sqref="L100">
    <cfRule type="expression" dxfId="626" priority="216">
      <formula>$Q$57=TRUE</formula>
    </cfRule>
  </conditionalFormatting>
  <conditionalFormatting sqref="I102:I103">
    <cfRule type="expression" dxfId="625" priority="214">
      <formula>$G$3="MILE TO MILE"</formula>
    </cfRule>
  </conditionalFormatting>
  <conditionalFormatting sqref="G103">
    <cfRule type="expression" dxfId="624" priority="215">
      <formula>$Q$57=TRUE</formula>
    </cfRule>
  </conditionalFormatting>
  <conditionalFormatting sqref="A102">
    <cfRule type="expression" dxfId="623" priority="213">
      <formula>$Q$57=TRUE</formula>
    </cfRule>
  </conditionalFormatting>
  <conditionalFormatting sqref="G102:I102">
    <cfRule type="expression" dxfId="622" priority="212">
      <formula>$G$3= "LATITUDE &amp; LONGITUDE"</formula>
    </cfRule>
  </conditionalFormatting>
  <conditionalFormatting sqref="D102">
    <cfRule type="expression" dxfId="621" priority="211">
      <formula>$G$3="MILE TO MILE"</formula>
    </cfRule>
  </conditionalFormatting>
  <conditionalFormatting sqref="F102">
    <cfRule type="expression" dxfId="620" priority="209">
      <formula>$D$3="MILE TO MILE"</formula>
    </cfRule>
  </conditionalFormatting>
  <conditionalFormatting sqref="F102">
    <cfRule type="expression" dxfId="619" priority="210">
      <formula>$Q$57=TRUE</formula>
    </cfRule>
  </conditionalFormatting>
  <conditionalFormatting sqref="K102">
    <cfRule type="expression" dxfId="618" priority="208">
      <formula>$Q$57=TRUE</formula>
    </cfRule>
  </conditionalFormatting>
  <conditionalFormatting sqref="L102">
    <cfRule type="expression" dxfId="617" priority="207">
      <formula>$Q$57=TRUE</formula>
    </cfRule>
  </conditionalFormatting>
  <conditionalFormatting sqref="G43:G44">
    <cfRule type="expression" dxfId="616" priority="205">
      <formula>$G$3="MILE TO MILE"</formula>
    </cfRule>
  </conditionalFormatting>
  <conditionalFormatting sqref="I44">
    <cfRule type="expression" dxfId="615" priority="206">
      <formula>$Q$57=TRUE</formula>
    </cfRule>
  </conditionalFormatting>
  <conditionalFormatting sqref="G44 I44">
    <cfRule type="expression" dxfId="614" priority="204">
      <formula>$G$3= "LATITUDE &amp; LONGITUDE"</formula>
    </cfRule>
  </conditionalFormatting>
  <conditionalFormatting sqref="D43">
    <cfRule type="expression" dxfId="613" priority="203">
      <formula>$D$3="MILE TO MILE"</formula>
    </cfRule>
  </conditionalFormatting>
  <conditionalFormatting sqref="I43:I44">
    <cfRule type="expression" dxfId="612" priority="201">
      <formula>$G$3="MILE TO MILE"</formula>
    </cfRule>
  </conditionalFormatting>
  <conditionalFormatting sqref="G44">
    <cfRule type="expression" dxfId="611" priority="202">
      <formula>$Q$57=TRUE</formula>
    </cfRule>
  </conditionalFormatting>
  <conditionalFormatting sqref="A43">
    <cfRule type="expression" dxfId="610" priority="200">
      <formula>$Q$57=TRUE</formula>
    </cfRule>
  </conditionalFormatting>
  <conditionalFormatting sqref="G43:I43">
    <cfRule type="expression" dxfId="609" priority="199">
      <formula>$G$3= "LATITUDE &amp; LONGITUDE"</formula>
    </cfRule>
  </conditionalFormatting>
  <conditionalFormatting sqref="D43">
    <cfRule type="expression" dxfId="608" priority="198">
      <formula>$G$3="MILE TO MILE"</formula>
    </cfRule>
  </conditionalFormatting>
  <conditionalFormatting sqref="F43">
    <cfRule type="expression" dxfId="607" priority="196">
      <formula>$D$3="MILE TO MILE"</formula>
    </cfRule>
  </conditionalFormatting>
  <conditionalFormatting sqref="F43">
    <cfRule type="expression" dxfId="606" priority="197">
      <formula>$Q$57=TRUE</formula>
    </cfRule>
  </conditionalFormatting>
  <conditionalFormatting sqref="K43">
    <cfRule type="expression" dxfId="605" priority="195">
      <formula>$Q$57=TRUE</formula>
    </cfRule>
  </conditionalFormatting>
  <conditionalFormatting sqref="L43">
    <cfRule type="expression" dxfId="604" priority="194">
      <formula>$Q$57=TRUE</formula>
    </cfRule>
  </conditionalFormatting>
  <conditionalFormatting sqref="B45:E45 G45:J45 M45">
    <cfRule type="expression" dxfId="603" priority="193">
      <formula>$Q$57=TRUE</formula>
    </cfRule>
  </conditionalFormatting>
  <conditionalFormatting sqref="G45:G46">
    <cfRule type="expression" dxfId="602" priority="191">
      <formula>$G$3="MILE TO MILE"</formula>
    </cfRule>
  </conditionalFormatting>
  <conditionalFormatting sqref="I46">
    <cfRule type="expression" dxfId="601" priority="192">
      <formula>$Q$57=TRUE</formula>
    </cfRule>
  </conditionalFormatting>
  <conditionalFormatting sqref="G46 I46">
    <cfRule type="expression" dxfId="600" priority="190">
      <formula>$G$3= "LATITUDE &amp; LONGITUDE"</formula>
    </cfRule>
  </conditionalFormatting>
  <conditionalFormatting sqref="D45">
    <cfRule type="expression" dxfId="599" priority="189">
      <formula>$D$3="MILE TO MILE"</formula>
    </cfRule>
  </conditionalFormatting>
  <conditionalFormatting sqref="I45:I46">
    <cfRule type="expression" dxfId="598" priority="187">
      <formula>$G$3="MILE TO MILE"</formula>
    </cfRule>
  </conditionalFormatting>
  <conditionalFormatting sqref="G46">
    <cfRule type="expression" dxfId="597" priority="188">
      <formula>$Q$57=TRUE</formula>
    </cfRule>
  </conditionalFormatting>
  <conditionalFormatting sqref="A45">
    <cfRule type="expression" dxfId="596" priority="186">
      <formula>$Q$57=TRUE</formula>
    </cfRule>
  </conditionalFormatting>
  <conditionalFormatting sqref="G45:I45">
    <cfRule type="expression" dxfId="595" priority="185">
      <formula>$G$3= "LATITUDE &amp; LONGITUDE"</formula>
    </cfRule>
  </conditionalFormatting>
  <conditionalFormatting sqref="D45">
    <cfRule type="expression" dxfId="594" priority="184">
      <formula>$G$3="MILE TO MILE"</formula>
    </cfRule>
  </conditionalFormatting>
  <conditionalFormatting sqref="F45">
    <cfRule type="expression" dxfId="593" priority="182">
      <formula>$D$3="MILE TO MILE"</formula>
    </cfRule>
  </conditionalFormatting>
  <conditionalFormatting sqref="F45">
    <cfRule type="expression" dxfId="592" priority="183">
      <formula>$Q$57=TRUE</formula>
    </cfRule>
  </conditionalFormatting>
  <conditionalFormatting sqref="K45">
    <cfRule type="expression" dxfId="591" priority="181">
      <formula>$Q$57=TRUE</formula>
    </cfRule>
  </conditionalFormatting>
  <conditionalFormatting sqref="L45">
    <cfRule type="expression" dxfId="590" priority="180">
      <formula>$Q$57=TRUE</formula>
    </cfRule>
  </conditionalFormatting>
  <conditionalFormatting sqref="A104 M104:N104">
    <cfRule type="expression" dxfId="589" priority="179">
      <formula>$Q$57=TRUE</formula>
    </cfRule>
  </conditionalFormatting>
  <conditionalFormatting sqref="A105 M105:N105">
    <cfRule type="expression" dxfId="588" priority="178">
      <formula>$Q$57=TRUE</formula>
    </cfRule>
  </conditionalFormatting>
  <conditionalFormatting sqref="N41 N43 N45">
    <cfRule type="expression" dxfId="587" priority="176">
      <formula>$Q$57=TRUE</formula>
    </cfRule>
  </conditionalFormatting>
  <conditionalFormatting sqref="B113:C120 J114 G121 I121 G114 G119:I119 D114 D120:E120 G120:J120 M120 N113:N120 A158 M158:N160 D113:M113 I123 B122:E122 G122:J122 M122:N122 I125 B124:E124 G124:J124 M124:N124 I127 B126:E126 G126:J126 M126:N126 I129 B128:E128 G128:J128 M128:N128 I131 B130:E130 G130:J130 M130:N130 I133 B132:E132 G132:J132 M132:N132 I135 B134:E134 G134:J134 M134:N134 I137 B136:E136 G136:J136 M136:N136 I139 B138:E138 G138:J138 M138:N138 I141 B140:E140 G140:J140 M140:N140 I143 B142:E142 G142:J142 M142:N142 I145 B144:E144 G144:J144 M144:N144 I147 B146:E146 G146:J146 M146:N146 I149 B148:E148 G148:J148 M148:N148 I151 B150:E150 G150:J150 M150:N150 I153 B152:E152 G152:J152 M152:N152 I155 B154:E154 G154:J154 M154:N154 A159:L160 G112:N112">
    <cfRule type="expression" dxfId="586" priority="175">
      <formula>$Q$57=TRUE</formula>
    </cfRule>
  </conditionalFormatting>
  <conditionalFormatting sqref="B112:C112">
    <cfRule type="expression" dxfId="585" priority="174">
      <formula>$Q$57=TRUE</formula>
    </cfRule>
  </conditionalFormatting>
  <conditionalFormatting sqref="A112">
    <cfRule type="expression" dxfId="584" priority="173">
      <formula>$Q$57=TRUE</formula>
    </cfRule>
  </conditionalFormatting>
  <conditionalFormatting sqref="D112:F112">
    <cfRule type="expression" dxfId="583" priority="172">
      <formula>$Q$57=TRUE</formula>
    </cfRule>
  </conditionalFormatting>
  <conditionalFormatting sqref="I120:I121 G120:G155">
    <cfRule type="expression" dxfId="582" priority="170">
      <formula>$G$3="MILE TO MILE"</formula>
    </cfRule>
  </conditionalFormatting>
  <conditionalFormatting sqref="G119:I119 G114">
    <cfRule type="expression" dxfId="581" priority="169">
      <formula>$G$3=""</formula>
    </cfRule>
  </conditionalFormatting>
  <conditionalFormatting sqref="R159:R160">
    <cfRule type="expression" dxfId="580" priority="171">
      <formula>$Q$57=TRUE</formula>
    </cfRule>
  </conditionalFormatting>
  <conditionalFormatting sqref="A113">
    <cfRule type="expression" dxfId="579" priority="168">
      <formula>$Q$57=TRUE</formula>
    </cfRule>
  </conditionalFormatting>
  <conditionalFormatting sqref="A120">
    <cfRule type="expression" dxfId="578" priority="167">
      <formula>$Q$57=TRUE</formula>
    </cfRule>
  </conditionalFormatting>
  <conditionalFormatting sqref="A114:A119">
    <cfRule type="expression" dxfId="577" priority="166">
      <formula>$Q$57=TRUE</formula>
    </cfRule>
  </conditionalFormatting>
  <conditionalFormatting sqref="G120:I120 G121 I121 G123 I123 G125 I125 G127 I127 G129 I129 G131 I131 G133 I133 G135 I135 G137 I137 G139 I139 G141 I141 G143 I143 G145 I145 G147 I147 G149 I149 G151 I151 G153 I153 G155 I155">
    <cfRule type="expression" dxfId="576" priority="165">
      <formula>$G$3= "LATITUDE &amp; LONGITUDE"</formula>
    </cfRule>
  </conditionalFormatting>
  <conditionalFormatting sqref="D120">
    <cfRule type="expression" dxfId="575" priority="164">
      <formula>$G$3="MILE TO MILE"</formula>
    </cfRule>
  </conditionalFormatting>
  <conditionalFormatting sqref="D114">
    <cfRule type="expression" dxfId="574" priority="163">
      <formula>$D$3=""</formula>
    </cfRule>
  </conditionalFormatting>
  <conditionalFormatting sqref="I132:I133">
    <cfRule type="expression" dxfId="573" priority="109">
      <formula>$G$3="MILE TO MILE"</formula>
    </cfRule>
  </conditionalFormatting>
  <conditionalFormatting sqref="M114">
    <cfRule type="expression" dxfId="572" priority="162">
      <formula>$Q$57=TRUE</formula>
    </cfRule>
  </conditionalFormatting>
  <conditionalFormatting sqref="F120 D120 D122 D124 D126 D128 D130 D132 D134 D136 D138 D140 D142 D144 D146 D148 D150 D152 D154">
    <cfRule type="expression" dxfId="571" priority="160">
      <formula>$D$3="MILE TO MILE"</formula>
    </cfRule>
  </conditionalFormatting>
  <conditionalFormatting sqref="F120">
    <cfRule type="expression" dxfId="570" priority="161">
      <formula>$Q$57=TRUE</formula>
    </cfRule>
  </conditionalFormatting>
  <conditionalFormatting sqref="K120">
    <cfRule type="expression" dxfId="569" priority="159">
      <formula>$Q$57=TRUE</formula>
    </cfRule>
  </conditionalFormatting>
  <conditionalFormatting sqref="K114">
    <cfRule type="expression" dxfId="568" priority="158">
      <formula>$Q$57=TRUE</formula>
    </cfRule>
  </conditionalFormatting>
  <conditionalFormatting sqref="L120">
    <cfRule type="expression" dxfId="567" priority="157">
      <formula>$Q$57=TRUE</formula>
    </cfRule>
  </conditionalFormatting>
  <conditionalFormatting sqref="L114">
    <cfRule type="expression" dxfId="566" priority="156">
      <formula>$Q$57=TRUE</formula>
    </cfRule>
  </conditionalFormatting>
  <conditionalFormatting sqref="I122:I123">
    <cfRule type="expression" dxfId="565" priority="154">
      <formula>$G$3="MILE TO MILE"</formula>
    </cfRule>
  </conditionalFormatting>
  <conditionalFormatting sqref="G123">
    <cfRule type="expression" dxfId="564" priority="155">
      <formula>$Q$57=TRUE</formula>
    </cfRule>
  </conditionalFormatting>
  <conditionalFormatting sqref="A122">
    <cfRule type="expression" dxfId="563" priority="153">
      <formula>$Q$57=TRUE</formula>
    </cfRule>
  </conditionalFormatting>
  <conditionalFormatting sqref="G122:I122">
    <cfRule type="expression" dxfId="562" priority="152">
      <formula>$G$3= "LATITUDE &amp; LONGITUDE"</formula>
    </cfRule>
  </conditionalFormatting>
  <conditionalFormatting sqref="D122">
    <cfRule type="expression" dxfId="561" priority="151">
      <formula>$G$3="MILE TO MILE"</formula>
    </cfRule>
  </conditionalFormatting>
  <conditionalFormatting sqref="F122">
    <cfRule type="expression" dxfId="560" priority="149">
      <formula>$D$3="MILE TO MILE"</formula>
    </cfRule>
  </conditionalFormatting>
  <conditionalFormatting sqref="F122">
    <cfRule type="expression" dxfId="559" priority="150">
      <formula>$Q$57=TRUE</formula>
    </cfRule>
  </conditionalFormatting>
  <conditionalFormatting sqref="K122">
    <cfRule type="expression" dxfId="558" priority="148">
      <formula>$Q$57=TRUE</formula>
    </cfRule>
  </conditionalFormatting>
  <conditionalFormatting sqref="L122">
    <cfRule type="expression" dxfId="557" priority="147">
      <formula>$Q$57=TRUE</formula>
    </cfRule>
  </conditionalFormatting>
  <conditionalFormatting sqref="I124:I125">
    <cfRule type="expression" dxfId="556" priority="145">
      <formula>$G$3="MILE TO MILE"</formula>
    </cfRule>
  </conditionalFormatting>
  <conditionalFormatting sqref="G125">
    <cfRule type="expression" dxfId="555" priority="146">
      <formula>$Q$57=TRUE</formula>
    </cfRule>
  </conditionalFormatting>
  <conditionalFormatting sqref="A124">
    <cfRule type="expression" dxfId="554" priority="144">
      <formula>$Q$57=TRUE</formula>
    </cfRule>
  </conditionalFormatting>
  <conditionalFormatting sqref="G124:I124">
    <cfRule type="expression" dxfId="553" priority="143">
      <formula>$G$3= "LATITUDE &amp; LONGITUDE"</formula>
    </cfRule>
  </conditionalFormatting>
  <conditionalFormatting sqref="D124">
    <cfRule type="expression" dxfId="552" priority="142">
      <formula>$G$3="MILE TO MILE"</formula>
    </cfRule>
  </conditionalFormatting>
  <conditionalFormatting sqref="F124">
    <cfRule type="expression" dxfId="551" priority="140">
      <formula>$D$3="MILE TO MILE"</formula>
    </cfRule>
  </conditionalFormatting>
  <conditionalFormatting sqref="F124">
    <cfRule type="expression" dxfId="550" priority="141">
      <formula>$Q$57=TRUE</formula>
    </cfRule>
  </conditionalFormatting>
  <conditionalFormatting sqref="K124">
    <cfRule type="expression" dxfId="549" priority="139">
      <formula>$Q$57=TRUE</formula>
    </cfRule>
  </conditionalFormatting>
  <conditionalFormatting sqref="L124">
    <cfRule type="expression" dxfId="548" priority="138">
      <formula>$Q$57=TRUE</formula>
    </cfRule>
  </conditionalFormatting>
  <conditionalFormatting sqref="I126:I127">
    <cfRule type="expression" dxfId="547" priority="136">
      <formula>$G$3="MILE TO MILE"</formula>
    </cfRule>
  </conditionalFormatting>
  <conditionalFormatting sqref="G127">
    <cfRule type="expression" dxfId="546" priority="137">
      <formula>$Q$57=TRUE</formula>
    </cfRule>
  </conditionalFormatting>
  <conditionalFormatting sqref="A126">
    <cfRule type="expression" dxfId="545" priority="135">
      <formula>$Q$57=TRUE</formula>
    </cfRule>
  </conditionalFormatting>
  <conditionalFormatting sqref="G126:I126">
    <cfRule type="expression" dxfId="544" priority="134">
      <formula>$G$3= "LATITUDE &amp; LONGITUDE"</formula>
    </cfRule>
  </conditionalFormatting>
  <conditionalFormatting sqref="D126">
    <cfRule type="expression" dxfId="543" priority="133">
      <formula>$G$3="MILE TO MILE"</formula>
    </cfRule>
  </conditionalFormatting>
  <conditionalFormatting sqref="F126">
    <cfRule type="expression" dxfId="542" priority="131">
      <formula>$D$3="MILE TO MILE"</formula>
    </cfRule>
  </conditionalFormatting>
  <conditionalFormatting sqref="F126">
    <cfRule type="expression" dxfId="541" priority="132">
      <formula>$Q$57=TRUE</formula>
    </cfRule>
  </conditionalFormatting>
  <conditionalFormatting sqref="K126">
    <cfRule type="expression" dxfId="540" priority="130">
      <formula>$Q$57=TRUE</formula>
    </cfRule>
  </conditionalFormatting>
  <conditionalFormatting sqref="L126">
    <cfRule type="expression" dxfId="539" priority="129">
      <formula>$Q$57=TRUE</formula>
    </cfRule>
  </conditionalFormatting>
  <conditionalFormatting sqref="I128:I129">
    <cfRule type="expression" dxfId="538" priority="127">
      <formula>$G$3="MILE TO MILE"</formula>
    </cfRule>
  </conditionalFormatting>
  <conditionalFormatting sqref="G129">
    <cfRule type="expression" dxfId="537" priority="128">
      <formula>$Q$57=TRUE</formula>
    </cfRule>
  </conditionalFormatting>
  <conditionalFormatting sqref="A128">
    <cfRule type="expression" dxfId="536" priority="126">
      <formula>$Q$57=TRUE</formula>
    </cfRule>
  </conditionalFormatting>
  <conditionalFormatting sqref="G128:I128">
    <cfRule type="expression" dxfId="535" priority="125">
      <formula>$G$3= "LATITUDE &amp; LONGITUDE"</formula>
    </cfRule>
  </conditionalFormatting>
  <conditionalFormatting sqref="D128">
    <cfRule type="expression" dxfId="534" priority="124">
      <formula>$G$3="MILE TO MILE"</formula>
    </cfRule>
  </conditionalFormatting>
  <conditionalFormatting sqref="F128">
    <cfRule type="expression" dxfId="533" priority="122">
      <formula>$D$3="MILE TO MILE"</formula>
    </cfRule>
  </conditionalFormatting>
  <conditionalFormatting sqref="F128">
    <cfRule type="expression" dxfId="532" priority="123">
      <formula>$Q$57=TRUE</formula>
    </cfRule>
  </conditionalFormatting>
  <conditionalFormatting sqref="K128">
    <cfRule type="expression" dxfId="531" priority="121">
      <formula>$Q$57=TRUE</formula>
    </cfRule>
  </conditionalFormatting>
  <conditionalFormatting sqref="L128">
    <cfRule type="expression" dxfId="530" priority="120">
      <formula>$Q$57=TRUE</formula>
    </cfRule>
  </conditionalFormatting>
  <conditionalFormatting sqref="I130:I131">
    <cfRule type="expression" dxfId="529" priority="118">
      <formula>$G$3="MILE TO MILE"</formula>
    </cfRule>
  </conditionalFormatting>
  <conditionalFormatting sqref="G131">
    <cfRule type="expression" dxfId="528" priority="119">
      <formula>$Q$57=TRUE</formula>
    </cfRule>
  </conditionalFormatting>
  <conditionalFormatting sqref="A130">
    <cfRule type="expression" dxfId="527" priority="117">
      <formula>$Q$57=TRUE</formula>
    </cfRule>
  </conditionalFormatting>
  <conditionalFormatting sqref="G130:I130">
    <cfRule type="expression" dxfId="526" priority="116">
      <formula>$G$3= "LATITUDE &amp; LONGITUDE"</formula>
    </cfRule>
  </conditionalFormatting>
  <conditionalFormatting sqref="D130">
    <cfRule type="expression" dxfId="525" priority="115">
      <formula>$G$3="MILE TO MILE"</formula>
    </cfRule>
  </conditionalFormatting>
  <conditionalFormatting sqref="F130">
    <cfRule type="expression" dxfId="524" priority="113">
      <formula>$D$3="MILE TO MILE"</formula>
    </cfRule>
  </conditionalFormatting>
  <conditionalFormatting sqref="F130">
    <cfRule type="expression" dxfId="523" priority="114">
      <formula>$Q$57=TRUE</formula>
    </cfRule>
  </conditionalFormatting>
  <conditionalFormatting sqref="K130">
    <cfRule type="expression" dxfId="522" priority="112">
      <formula>$Q$57=TRUE</formula>
    </cfRule>
  </conditionalFormatting>
  <conditionalFormatting sqref="L130">
    <cfRule type="expression" dxfId="521" priority="111">
      <formula>$Q$57=TRUE</formula>
    </cfRule>
  </conditionalFormatting>
  <conditionalFormatting sqref="G133">
    <cfRule type="expression" dxfId="520" priority="110">
      <formula>$Q$57=TRUE</formula>
    </cfRule>
  </conditionalFormatting>
  <conditionalFormatting sqref="A132">
    <cfRule type="expression" dxfId="519" priority="108">
      <formula>$Q$57=TRUE</formula>
    </cfRule>
  </conditionalFormatting>
  <conditionalFormatting sqref="G132:I132">
    <cfRule type="expression" dxfId="518" priority="107">
      <formula>$G$3= "LATITUDE &amp; LONGITUDE"</formula>
    </cfRule>
  </conditionalFormatting>
  <conditionalFormatting sqref="D132">
    <cfRule type="expression" dxfId="517" priority="106">
      <formula>$G$3="MILE TO MILE"</formula>
    </cfRule>
  </conditionalFormatting>
  <conditionalFormatting sqref="F132">
    <cfRule type="expression" dxfId="516" priority="104">
      <formula>$D$3="MILE TO MILE"</formula>
    </cfRule>
  </conditionalFormatting>
  <conditionalFormatting sqref="F132">
    <cfRule type="expression" dxfId="515" priority="105">
      <formula>$Q$57=TRUE</formula>
    </cfRule>
  </conditionalFormatting>
  <conditionalFormatting sqref="K132">
    <cfRule type="expression" dxfId="514" priority="103">
      <formula>$Q$57=TRUE</formula>
    </cfRule>
  </conditionalFormatting>
  <conditionalFormatting sqref="L132">
    <cfRule type="expression" dxfId="513" priority="102">
      <formula>$Q$57=TRUE</formula>
    </cfRule>
  </conditionalFormatting>
  <conditionalFormatting sqref="I134:I135">
    <cfRule type="expression" dxfId="512" priority="100">
      <formula>$G$3="MILE TO MILE"</formula>
    </cfRule>
  </conditionalFormatting>
  <conditionalFormatting sqref="G135">
    <cfRule type="expression" dxfId="511" priority="101">
      <formula>$Q$57=TRUE</formula>
    </cfRule>
  </conditionalFormatting>
  <conditionalFormatting sqref="A134">
    <cfRule type="expression" dxfId="510" priority="99">
      <formula>$Q$57=TRUE</formula>
    </cfRule>
  </conditionalFormatting>
  <conditionalFormatting sqref="G134:I134">
    <cfRule type="expression" dxfId="509" priority="98">
      <formula>$G$3= "LATITUDE &amp; LONGITUDE"</formula>
    </cfRule>
  </conditionalFormatting>
  <conditionalFormatting sqref="D134">
    <cfRule type="expression" dxfId="508" priority="97">
      <formula>$G$3="MILE TO MILE"</formula>
    </cfRule>
  </conditionalFormatting>
  <conditionalFormatting sqref="F134">
    <cfRule type="expression" dxfId="507" priority="95">
      <formula>$D$3="MILE TO MILE"</formula>
    </cfRule>
  </conditionalFormatting>
  <conditionalFormatting sqref="F134">
    <cfRule type="expression" dxfId="506" priority="96">
      <formula>$Q$57=TRUE</formula>
    </cfRule>
  </conditionalFormatting>
  <conditionalFormatting sqref="K134">
    <cfRule type="expression" dxfId="505" priority="94">
      <formula>$Q$57=TRUE</formula>
    </cfRule>
  </conditionalFormatting>
  <conditionalFormatting sqref="L134">
    <cfRule type="expression" dxfId="504" priority="93">
      <formula>$Q$57=TRUE</formula>
    </cfRule>
  </conditionalFormatting>
  <conditionalFormatting sqref="I136:I137">
    <cfRule type="expression" dxfId="503" priority="91">
      <formula>$G$3="MILE TO MILE"</formula>
    </cfRule>
  </conditionalFormatting>
  <conditionalFormatting sqref="G137">
    <cfRule type="expression" dxfId="502" priority="92">
      <formula>$Q$57=TRUE</formula>
    </cfRule>
  </conditionalFormatting>
  <conditionalFormatting sqref="A136">
    <cfRule type="expression" dxfId="501" priority="90">
      <formula>$Q$57=TRUE</formula>
    </cfRule>
  </conditionalFormatting>
  <conditionalFormatting sqref="G136:I136">
    <cfRule type="expression" dxfId="500" priority="89">
      <formula>$G$3= "LATITUDE &amp; LONGITUDE"</formula>
    </cfRule>
  </conditionalFormatting>
  <conditionalFormatting sqref="D136">
    <cfRule type="expression" dxfId="499" priority="88">
      <formula>$G$3="MILE TO MILE"</formula>
    </cfRule>
  </conditionalFormatting>
  <conditionalFormatting sqref="F136">
    <cfRule type="expression" dxfId="498" priority="86">
      <formula>$D$3="MILE TO MILE"</formula>
    </cfRule>
  </conditionalFormatting>
  <conditionalFormatting sqref="F136">
    <cfRule type="expression" dxfId="497" priority="87">
      <formula>$Q$57=TRUE</formula>
    </cfRule>
  </conditionalFormatting>
  <conditionalFormatting sqref="K136">
    <cfRule type="expression" dxfId="496" priority="85">
      <formula>$Q$57=TRUE</formula>
    </cfRule>
  </conditionalFormatting>
  <conditionalFormatting sqref="L136">
    <cfRule type="expression" dxfId="495" priority="84">
      <formula>$Q$57=TRUE</formula>
    </cfRule>
  </conditionalFormatting>
  <conditionalFormatting sqref="I138:I139">
    <cfRule type="expression" dxfId="494" priority="82">
      <formula>$G$3="MILE TO MILE"</formula>
    </cfRule>
  </conditionalFormatting>
  <conditionalFormatting sqref="G139">
    <cfRule type="expression" dxfId="493" priority="83">
      <formula>$Q$57=TRUE</formula>
    </cfRule>
  </conditionalFormatting>
  <conditionalFormatting sqref="A138">
    <cfRule type="expression" dxfId="492" priority="81">
      <formula>$Q$57=TRUE</formula>
    </cfRule>
  </conditionalFormatting>
  <conditionalFormatting sqref="G138:I138">
    <cfRule type="expression" dxfId="491" priority="80">
      <formula>$G$3= "LATITUDE &amp; LONGITUDE"</formula>
    </cfRule>
  </conditionalFormatting>
  <conditionalFormatting sqref="D138">
    <cfRule type="expression" dxfId="490" priority="79">
      <formula>$G$3="MILE TO MILE"</formula>
    </cfRule>
  </conditionalFormatting>
  <conditionalFormatting sqref="F138">
    <cfRule type="expression" dxfId="489" priority="77">
      <formula>$D$3="MILE TO MILE"</formula>
    </cfRule>
  </conditionalFormatting>
  <conditionalFormatting sqref="F138">
    <cfRule type="expression" dxfId="488" priority="78">
      <formula>$Q$57=TRUE</formula>
    </cfRule>
  </conditionalFormatting>
  <conditionalFormatting sqref="K138">
    <cfRule type="expression" dxfId="487" priority="76">
      <formula>$Q$57=TRUE</formula>
    </cfRule>
  </conditionalFormatting>
  <conditionalFormatting sqref="L138">
    <cfRule type="expression" dxfId="486" priority="75">
      <formula>$Q$57=TRUE</formula>
    </cfRule>
  </conditionalFormatting>
  <conditionalFormatting sqref="I140:I141">
    <cfRule type="expression" dxfId="485" priority="73">
      <formula>$G$3="MILE TO MILE"</formula>
    </cfRule>
  </conditionalFormatting>
  <conditionalFormatting sqref="G141">
    <cfRule type="expression" dxfId="484" priority="74">
      <formula>$Q$57=TRUE</formula>
    </cfRule>
  </conditionalFormatting>
  <conditionalFormatting sqref="A140">
    <cfRule type="expression" dxfId="483" priority="72">
      <formula>$Q$57=TRUE</formula>
    </cfRule>
  </conditionalFormatting>
  <conditionalFormatting sqref="G140:I140">
    <cfRule type="expression" dxfId="482" priority="71">
      <formula>$G$3= "LATITUDE &amp; LONGITUDE"</formula>
    </cfRule>
  </conditionalFormatting>
  <conditionalFormatting sqref="D140">
    <cfRule type="expression" dxfId="481" priority="70">
      <formula>$G$3="MILE TO MILE"</formula>
    </cfRule>
  </conditionalFormatting>
  <conditionalFormatting sqref="F140">
    <cfRule type="expression" dxfId="480" priority="68">
      <formula>$D$3="MILE TO MILE"</formula>
    </cfRule>
  </conditionalFormatting>
  <conditionalFormatting sqref="F140">
    <cfRule type="expression" dxfId="479" priority="69">
      <formula>$Q$57=TRUE</formula>
    </cfRule>
  </conditionalFormatting>
  <conditionalFormatting sqref="K140">
    <cfRule type="expression" dxfId="478" priority="67">
      <formula>$Q$57=TRUE</formula>
    </cfRule>
  </conditionalFormatting>
  <conditionalFormatting sqref="L140">
    <cfRule type="expression" dxfId="477" priority="66">
      <formula>$Q$57=TRUE</formula>
    </cfRule>
  </conditionalFormatting>
  <conditionalFormatting sqref="I142:I143">
    <cfRule type="expression" dxfId="476" priority="64">
      <formula>$G$3="MILE TO MILE"</formula>
    </cfRule>
  </conditionalFormatting>
  <conditionalFormatting sqref="G143">
    <cfRule type="expression" dxfId="475" priority="65">
      <formula>$Q$57=TRUE</formula>
    </cfRule>
  </conditionalFormatting>
  <conditionalFormatting sqref="A142">
    <cfRule type="expression" dxfId="474" priority="63">
      <formula>$Q$57=TRUE</formula>
    </cfRule>
  </conditionalFormatting>
  <conditionalFormatting sqref="G142:I142">
    <cfRule type="expression" dxfId="473" priority="62">
      <formula>$G$3= "LATITUDE &amp; LONGITUDE"</formula>
    </cfRule>
  </conditionalFormatting>
  <conditionalFormatting sqref="D142">
    <cfRule type="expression" dxfId="472" priority="61">
      <formula>$G$3="MILE TO MILE"</formula>
    </cfRule>
  </conditionalFormatting>
  <conditionalFormatting sqref="F142">
    <cfRule type="expression" dxfId="471" priority="59">
      <formula>$D$3="MILE TO MILE"</formula>
    </cfRule>
  </conditionalFormatting>
  <conditionalFormatting sqref="F142">
    <cfRule type="expression" dxfId="470" priority="60">
      <formula>$Q$57=TRUE</formula>
    </cfRule>
  </conditionalFormatting>
  <conditionalFormatting sqref="K142">
    <cfRule type="expression" dxfId="469" priority="58">
      <formula>$Q$57=TRUE</formula>
    </cfRule>
  </conditionalFormatting>
  <conditionalFormatting sqref="L142">
    <cfRule type="expression" dxfId="468" priority="57">
      <formula>$Q$57=TRUE</formula>
    </cfRule>
  </conditionalFormatting>
  <conditionalFormatting sqref="I144:I145">
    <cfRule type="expression" dxfId="467" priority="55">
      <formula>$G$3="MILE TO MILE"</formula>
    </cfRule>
  </conditionalFormatting>
  <conditionalFormatting sqref="G145">
    <cfRule type="expression" dxfId="466" priority="56">
      <formula>$Q$57=TRUE</formula>
    </cfRule>
  </conditionalFormatting>
  <conditionalFormatting sqref="A144">
    <cfRule type="expression" dxfId="465" priority="54">
      <formula>$Q$57=TRUE</formula>
    </cfRule>
  </conditionalFormatting>
  <conditionalFormatting sqref="G144:I144">
    <cfRule type="expression" dxfId="464" priority="53">
      <formula>$G$3= "LATITUDE &amp; LONGITUDE"</formula>
    </cfRule>
  </conditionalFormatting>
  <conditionalFormatting sqref="D144">
    <cfRule type="expression" dxfId="463" priority="52">
      <formula>$G$3="MILE TO MILE"</formula>
    </cfRule>
  </conditionalFormatting>
  <conditionalFormatting sqref="F144">
    <cfRule type="expression" dxfId="462" priority="50">
      <formula>$D$3="MILE TO MILE"</formula>
    </cfRule>
  </conditionalFormatting>
  <conditionalFormatting sqref="F144">
    <cfRule type="expression" dxfId="461" priority="51">
      <formula>$Q$57=TRUE</formula>
    </cfRule>
  </conditionalFormatting>
  <conditionalFormatting sqref="K144">
    <cfRule type="expression" dxfId="460" priority="49">
      <formula>$Q$57=TRUE</formula>
    </cfRule>
  </conditionalFormatting>
  <conditionalFormatting sqref="L144">
    <cfRule type="expression" dxfId="459" priority="48">
      <formula>$Q$57=TRUE</formula>
    </cfRule>
  </conditionalFormatting>
  <conditionalFormatting sqref="I146:I147">
    <cfRule type="expression" dxfId="458" priority="46">
      <formula>$G$3="MILE TO MILE"</formula>
    </cfRule>
  </conditionalFormatting>
  <conditionalFormatting sqref="G147">
    <cfRule type="expression" dxfId="457" priority="47">
      <formula>$Q$57=TRUE</formula>
    </cfRule>
  </conditionalFormatting>
  <conditionalFormatting sqref="A146">
    <cfRule type="expression" dxfId="456" priority="45">
      <formula>$Q$57=TRUE</formula>
    </cfRule>
  </conditionalFormatting>
  <conditionalFormatting sqref="G146:I146">
    <cfRule type="expression" dxfId="455" priority="44">
      <formula>$G$3= "LATITUDE &amp; LONGITUDE"</formula>
    </cfRule>
  </conditionalFormatting>
  <conditionalFormatting sqref="D146">
    <cfRule type="expression" dxfId="454" priority="43">
      <formula>$G$3="MILE TO MILE"</formula>
    </cfRule>
  </conditionalFormatting>
  <conditionalFormatting sqref="F146">
    <cfRule type="expression" dxfId="453" priority="41">
      <formula>$D$3="MILE TO MILE"</formula>
    </cfRule>
  </conditionalFormatting>
  <conditionalFormatting sqref="F146">
    <cfRule type="expression" dxfId="452" priority="42">
      <formula>$Q$57=TRUE</formula>
    </cfRule>
  </conditionalFormatting>
  <conditionalFormatting sqref="K146">
    <cfRule type="expression" dxfId="451" priority="40">
      <formula>$Q$57=TRUE</formula>
    </cfRule>
  </conditionalFormatting>
  <conditionalFormatting sqref="L146">
    <cfRule type="expression" dxfId="450" priority="39">
      <formula>$Q$57=TRUE</formula>
    </cfRule>
  </conditionalFormatting>
  <conditionalFormatting sqref="I148:I149">
    <cfRule type="expression" dxfId="449" priority="37">
      <formula>$G$3="MILE TO MILE"</formula>
    </cfRule>
  </conditionalFormatting>
  <conditionalFormatting sqref="G149">
    <cfRule type="expression" dxfId="448" priority="38">
      <formula>$Q$57=TRUE</formula>
    </cfRule>
  </conditionalFormatting>
  <conditionalFormatting sqref="A148">
    <cfRule type="expression" dxfId="447" priority="36">
      <formula>$Q$57=TRUE</formula>
    </cfRule>
  </conditionalFormatting>
  <conditionalFormatting sqref="G148:I148">
    <cfRule type="expression" dxfId="446" priority="35">
      <formula>$G$3= "LATITUDE &amp; LONGITUDE"</formula>
    </cfRule>
  </conditionalFormatting>
  <conditionalFormatting sqref="D148">
    <cfRule type="expression" dxfId="445" priority="34">
      <formula>$G$3="MILE TO MILE"</formula>
    </cfRule>
  </conditionalFormatting>
  <conditionalFormatting sqref="F148">
    <cfRule type="expression" dxfId="444" priority="32">
      <formula>$D$3="MILE TO MILE"</formula>
    </cfRule>
  </conditionalFormatting>
  <conditionalFormatting sqref="F148">
    <cfRule type="expression" dxfId="443" priority="33">
      <formula>$Q$57=TRUE</formula>
    </cfRule>
  </conditionalFormatting>
  <conditionalFormatting sqref="K148">
    <cfRule type="expression" dxfId="442" priority="31">
      <formula>$Q$57=TRUE</formula>
    </cfRule>
  </conditionalFormatting>
  <conditionalFormatting sqref="L148">
    <cfRule type="expression" dxfId="441" priority="30">
      <formula>$Q$57=TRUE</formula>
    </cfRule>
  </conditionalFormatting>
  <conditionalFormatting sqref="I150:I151">
    <cfRule type="expression" dxfId="440" priority="28">
      <formula>$G$3="MILE TO MILE"</formula>
    </cfRule>
  </conditionalFormatting>
  <conditionalFormatting sqref="G151">
    <cfRule type="expression" dxfId="439" priority="29">
      <formula>$Q$57=TRUE</formula>
    </cfRule>
  </conditionalFormatting>
  <conditionalFormatting sqref="A150">
    <cfRule type="expression" dxfId="438" priority="27">
      <formula>$Q$57=TRUE</formula>
    </cfRule>
  </conditionalFormatting>
  <conditionalFormatting sqref="G150:I150">
    <cfRule type="expression" dxfId="437" priority="26">
      <formula>$G$3= "LATITUDE &amp; LONGITUDE"</formula>
    </cfRule>
  </conditionalFormatting>
  <conditionalFormatting sqref="D150">
    <cfRule type="expression" dxfId="436" priority="25">
      <formula>$G$3="MILE TO MILE"</formula>
    </cfRule>
  </conditionalFormatting>
  <conditionalFormatting sqref="F150">
    <cfRule type="expression" dxfId="435" priority="23">
      <formula>$D$3="MILE TO MILE"</formula>
    </cfRule>
  </conditionalFormatting>
  <conditionalFormatting sqref="F150">
    <cfRule type="expression" dxfId="434" priority="24">
      <formula>$Q$57=TRUE</formula>
    </cfRule>
  </conditionalFormatting>
  <conditionalFormatting sqref="K150">
    <cfRule type="expression" dxfId="433" priority="22">
      <formula>$Q$57=TRUE</formula>
    </cfRule>
  </conditionalFormatting>
  <conditionalFormatting sqref="L150">
    <cfRule type="expression" dxfId="432" priority="21">
      <formula>$Q$57=TRUE</formula>
    </cfRule>
  </conditionalFormatting>
  <conditionalFormatting sqref="I152:I153">
    <cfRule type="expression" dxfId="431" priority="19">
      <formula>$G$3="MILE TO MILE"</formula>
    </cfRule>
  </conditionalFormatting>
  <conditionalFormatting sqref="G153">
    <cfRule type="expression" dxfId="430" priority="20">
      <formula>$Q$57=TRUE</formula>
    </cfRule>
  </conditionalFormatting>
  <conditionalFormatting sqref="A152">
    <cfRule type="expression" dxfId="429" priority="18">
      <formula>$Q$57=TRUE</formula>
    </cfRule>
  </conditionalFormatting>
  <conditionalFormatting sqref="G152:I152">
    <cfRule type="expression" dxfId="428" priority="17">
      <formula>$G$3= "LATITUDE &amp; LONGITUDE"</formula>
    </cfRule>
  </conditionalFormatting>
  <conditionalFormatting sqref="D152">
    <cfRule type="expression" dxfId="427" priority="16">
      <formula>$G$3="MILE TO MILE"</formula>
    </cfRule>
  </conditionalFormatting>
  <conditionalFormatting sqref="F152">
    <cfRule type="expression" dxfId="426" priority="14">
      <formula>$D$3="MILE TO MILE"</formula>
    </cfRule>
  </conditionalFormatting>
  <conditionalFormatting sqref="F152">
    <cfRule type="expression" dxfId="425" priority="15">
      <formula>$Q$57=TRUE</formula>
    </cfRule>
  </conditionalFormatting>
  <conditionalFormatting sqref="K152">
    <cfRule type="expression" dxfId="424" priority="13">
      <formula>$Q$57=TRUE</formula>
    </cfRule>
  </conditionalFormatting>
  <conditionalFormatting sqref="L152">
    <cfRule type="expression" dxfId="423" priority="12">
      <formula>$Q$57=TRUE</formula>
    </cfRule>
  </conditionalFormatting>
  <conditionalFormatting sqref="I154:I155">
    <cfRule type="expression" dxfId="422" priority="10">
      <formula>$G$3="MILE TO MILE"</formula>
    </cfRule>
  </conditionalFormatting>
  <conditionalFormatting sqref="G155">
    <cfRule type="expression" dxfId="421" priority="11">
      <formula>$Q$57=TRUE</formula>
    </cfRule>
  </conditionalFormatting>
  <conditionalFormatting sqref="A154">
    <cfRule type="expression" dxfId="420" priority="9">
      <formula>$Q$57=TRUE</formula>
    </cfRule>
  </conditionalFormatting>
  <conditionalFormatting sqref="G154:I154">
    <cfRule type="expression" dxfId="419" priority="8">
      <formula>$G$3= "LATITUDE &amp; LONGITUDE"</formula>
    </cfRule>
  </conditionalFormatting>
  <conditionalFormatting sqref="D154">
    <cfRule type="expression" dxfId="418" priority="7">
      <formula>$G$3="MILE TO MILE"</formula>
    </cfRule>
  </conditionalFormatting>
  <conditionalFormatting sqref="F154">
    <cfRule type="expression" dxfId="417" priority="5">
      <formula>$D$3="MILE TO MILE"</formula>
    </cfRule>
  </conditionalFormatting>
  <conditionalFormatting sqref="F154">
    <cfRule type="expression" dxfId="416" priority="6">
      <formula>$Q$57=TRUE</formula>
    </cfRule>
  </conditionalFormatting>
  <conditionalFormatting sqref="K154">
    <cfRule type="expression" dxfId="415" priority="4">
      <formula>$Q$57=TRUE</formula>
    </cfRule>
  </conditionalFormatting>
  <conditionalFormatting sqref="L154">
    <cfRule type="expression" dxfId="414" priority="3">
      <formula>$Q$57=TRUE</formula>
    </cfRule>
  </conditionalFormatting>
  <conditionalFormatting sqref="A156 M156:N156">
    <cfRule type="expression" dxfId="413" priority="2">
      <formula>$Q$57=TRUE</formula>
    </cfRule>
  </conditionalFormatting>
  <conditionalFormatting sqref="A157 M157:N157">
    <cfRule type="expression" dxfId="412" priority="1">
      <formula>$Q$57=TRUE</formula>
    </cfRule>
  </conditionalFormatting>
  <dataValidations count="3">
    <dataValidation type="list" allowBlank="1" showInputMessage="1" showErrorMessage="1" sqref="D3 D62 D114" xr:uid="{1067A776-C303-413B-8B5A-8AA56B116DE8}">
      <formula1>$Q$3:$Q$5</formula1>
    </dataValidation>
    <dataValidation allowBlank="1" showErrorMessage="1" sqref="G3:I6 G8:I8 J9:J48 G62:I65 G67:I67 J68:J103 G114:I117 G119:I119 J120:J155" xr:uid="{192A21B6-681C-48FD-9375-590D1BED4CD3}"/>
    <dataValidation type="list" allowBlank="1" showInputMessage="1" showErrorMessage="1" sqref="K9:K48 K68:K103 K120:K155" xr:uid="{E22D3F09-6EF1-407B-9A91-67C1AC48833C}">
      <formula1>$S$49:$S$55</formula1>
    </dataValidation>
  </dataValidations>
  <pageMargins left="0.7" right="0.7" top="0.75" bottom="0.75" header="0.3" footer="0.3"/>
  <pageSetup paperSize="3"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print="0" autoFill="0" autoLine="0" autoPict="0">
                <anchor moveWithCells="1">
                  <from>
                    <xdr:col>13</xdr:col>
                    <xdr:colOff>0</xdr:colOff>
                    <xdr:row>55</xdr:row>
                    <xdr:rowOff>142875</xdr:rowOff>
                  </from>
                  <to>
                    <xdr:col>13</xdr:col>
                    <xdr:colOff>1819275</xdr:colOff>
                    <xdr:row>57</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sheetPr>
  <dimension ref="A1:W397"/>
  <sheetViews>
    <sheetView showGridLines="0" zoomScale="85" zoomScaleNormal="85" workbookViewId="0">
      <selection activeCell="C8" sqref="C8"/>
    </sheetView>
  </sheetViews>
  <sheetFormatPr defaultColWidth="9.140625" defaultRowHeight="12.75" x14ac:dyDescent="0.2"/>
  <cols>
    <col min="1" max="1" width="4.140625" style="3" customWidth="1"/>
    <col min="2" max="2" width="5.5703125" style="3" customWidth="1"/>
    <col min="3" max="3" width="20.5703125" style="3" customWidth="1"/>
    <col min="4" max="4" width="6.5703125" style="3" customWidth="1"/>
    <col min="5" max="5" width="2.5703125" style="3" customWidth="1"/>
    <col min="6" max="6" width="6.5703125" style="3" customWidth="1"/>
    <col min="7" max="7" width="3.5703125" style="3" customWidth="1"/>
    <col min="8" max="9" width="11.5703125" style="3" customWidth="1"/>
    <col min="10" max="13" width="13.5703125" style="3" customWidth="1"/>
    <col min="14" max="19" width="11.5703125" style="3" customWidth="1"/>
    <col min="20" max="20" width="35.5703125" style="3" customWidth="1"/>
    <col min="21" max="21" width="14.140625" style="1" customWidth="1"/>
    <col min="22" max="22" width="22.5703125" style="1" hidden="1" customWidth="1"/>
    <col min="23" max="23" width="22.85546875" style="1" hidden="1" customWidth="1"/>
    <col min="24" max="16384" width="9.140625" style="1"/>
  </cols>
  <sheetData>
    <row r="1" spans="1:23" ht="19.5" x14ac:dyDescent="0.25">
      <c r="A1" s="739" t="s">
        <v>3</v>
      </c>
      <c r="B1" s="739"/>
      <c r="C1" s="739"/>
      <c r="D1" s="739"/>
      <c r="E1" s="739"/>
      <c r="F1" s="739"/>
      <c r="G1" s="739"/>
      <c r="H1" s="739"/>
      <c r="I1" s="739"/>
      <c r="J1" s="739"/>
      <c r="K1" s="739"/>
      <c r="L1" s="739"/>
      <c r="M1" s="739"/>
      <c r="N1" s="739"/>
      <c r="O1" s="739"/>
      <c r="P1" s="739"/>
      <c r="Q1" s="739"/>
      <c r="R1" s="739"/>
      <c r="S1" s="739"/>
      <c r="T1" s="739"/>
    </row>
    <row r="2" spans="1:23" ht="30.75" customHeight="1" thickBot="1" x14ac:dyDescent="0.25">
      <c r="A2" s="735" t="s">
        <v>4</v>
      </c>
      <c r="B2" s="735"/>
      <c r="C2" s="735"/>
      <c r="D2" s="735"/>
      <c r="E2" s="735"/>
      <c r="F2" s="735"/>
      <c r="G2" s="735"/>
      <c r="H2" s="735"/>
      <c r="I2" s="735"/>
      <c r="J2" s="735"/>
      <c r="K2" s="735"/>
      <c r="L2" s="735"/>
      <c r="M2" s="735"/>
      <c r="N2" s="735"/>
      <c r="O2" s="735"/>
      <c r="P2" s="735"/>
      <c r="Q2" s="735"/>
      <c r="R2" s="735"/>
      <c r="S2" s="735"/>
      <c r="T2" s="735"/>
      <c r="V2" s="132" t="s">
        <v>94</v>
      </c>
    </row>
    <row r="3" spans="1:23" s="27" customFormat="1" x14ac:dyDescent="0.2">
      <c r="A3" s="740" t="s">
        <v>2</v>
      </c>
      <c r="B3" s="713" t="s">
        <v>92</v>
      </c>
      <c r="C3" s="716" t="s">
        <v>99</v>
      </c>
      <c r="D3" s="745" t="s">
        <v>94</v>
      </c>
      <c r="E3" s="746"/>
      <c r="F3" s="746"/>
      <c r="G3" s="713" t="s">
        <v>9</v>
      </c>
      <c r="H3" s="170" t="s">
        <v>85</v>
      </c>
      <c r="I3" s="170" t="s">
        <v>85</v>
      </c>
      <c r="J3" s="170" t="s">
        <v>85</v>
      </c>
      <c r="K3" s="170" t="s">
        <v>85</v>
      </c>
      <c r="L3" s="170" t="s">
        <v>85</v>
      </c>
      <c r="M3" s="170" t="s">
        <v>85</v>
      </c>
      <c r="N3" s="170"/>
      <c r="O3" s="170"/>
      <c r="P3" s="170"/>
      <c r="Q3" s="170"/>
      <c r="R3" s="170"/>
      <c r="S3" s="170"/>
      <c r="T3" s="727" t="s">
        <v>5</v>
      </c>
      <c r="V3" s="132" t="s">
        <v>93</v>
      </c>
    </row>
    <row r="4" spans="1:23" ht="12.75" customHeight="1" x14ac:dyDescent="0.2">
      <c r="A4" s="741"/>
      <c r="B4" s="627"/>
      <c r="C4" s="627"/>
      <c r="D4" s="747"/>
      <c r="E4" s="747"/>
      <c r="F4" s="747"/>
      <c r="G4" s="627"/>
      <c r="H4" s="39" t="s">
        <v>0</v>
      </c>
      <c r="I4" s="39" t="s">
        <v>0</v>
      </c>
      <c r="J4" s="39" t="s">
        <v>0</v>
      </c>
      <c r="K4" s="39" t="s">
        <v>0</v>
      </c>
      <c r="L4" s="39" t="s">
        <v>0</v>
      </c>
      <c r="M4" s="39" t="s">
        <v>0</v>
      </c>
      <c r="N4" s="39"/>
      <c r="O4" s="39"/>
      <c r="P4" s="39"/>
      <c r="Q4" s="39"/>
      <c r="R4" s="39"/>
      <c r="S4" s="39"/>
      <c r="T4" s="743"/>
      <c r="V4" s="132"/>
    </row>
    <row r="5" spans="1:23" x14ac:dyDescent="0.2">
      <c r="A5" s="741"/>
      <c r="B5" s="627"/>
      <c r="C5" s="627"/>
      <c r="D5" s="747"/>
      <c r="E5" s="747"/>
      <c r="F5" s="747"/>
      <c r="G5" s="627"/>
      <c r="H5" s="125">
        <v>157060200</v>
      </c>
      <c r="I5" s="126">
        <v>157060200</v>
      </c>
      <c r="J5" s="125">
        <v>157061300</v>
      </c>
      <c r="K5" s="125" t="s">
        <v>131</v>
      </c>
      <c r="L5" s="125">
        <v>157025000</v>
      </c>
      <c r="M5" s="125">
        <v>157032000</v>
      </c>
      <c r="N5" s="125"/>
      <c r="O5" s="125"/>
      <c r="P5" s="125"/>
      <c r="Q5" s="125"/>
      <c r="R5" s="125"/>
      <c r="S5" s="125"/>
      <c r="T5" s="743"/>
    </row>
    <row r="6" spans="1:23" ht="79.5" customHeight="1" x14ac:dyDescent="0.2">
      <c r="A6" s="741"/>
      <c r="B6" s="627"/>
      <c r="C6" s="627"/>
      <c r="D6" s="747"/>
      <c r="E6" s="747"/>
      <c r="F6" s="747"/>
      <c r="G6" s="627"/>
      <c r="H6" s="583" t="str">
        <f>IF(H5&gt;0,(VLOOKUP(LEFT(H5,5)&amp;"-"&amp;RIGHT(H5,4),'[2]FP14 Pay Items'!$A$2:$E$6000,4,FALSE)),"")</f>
        <v>SOIL EROSION CONTROL, CHECK DAM</v>
      </c>
      <c r="I6" s="583" t="str">
        <f>IF(I5&gt;0,(VLOOKUP(LEFT(I5,5)&amp;"-"&amp;RIGHT(I5,4),'[2]FP14 Pay Items'!$A$2:$E$6000,4,FALSE)),"")</f>
        <v>SOIL EROSION CONTROL, CHECK DAM</v>
      </c>
      <c r="J6" s="583" t="str">
        <f>IF(J5&gt;0,(VLOOKUP(LEFT(J5,5)&amp;"-"&amp;RIGHT(J5,4),'[2]FP14 Pay Items'!$A$2:$E$6000,4,FALSE)),"")</f>
        <v>SOIL EROSION CONTROL, INLET PROTECTION TYPE C</v>
      </c>
      <c r="K6" s="583" t="str">
        <f>IF(K5&gt;0,(VLOOKUP(LEFT(K5,5)&amp;"-"&amp;RIGHT(K5,4),'[2]FP14 Pay Items'!$A$2:$E$6000,4,FALSE)),"")</f>
        <v>SOIL EROSION CONTROL, FILTER BAG</v>
      </c>
      <c r="L6" s="583" t="str">
        <f>IF(L5&gt;0,(VLOOKUP(LEFT(L5,5)&amp;"-"&amp;RIGHT(L5,4),'[2]FP14 Pay Items'!$A$2:$E$6000,4,FALSE)),"")</f>
        <v>SOIL EROSION CONTROL, TEMPORARY DIVERSION BERM</v>
      </c>
      <c r="M6" s="583" t="str">
        <f>IF(M5&gt;0,(VLOOKUP(LEFT(M5,5)&amp;"-"&amp;RIGHT(M5,4),'[2]FP14 Pay Items'!$A$2:$E$6000,4,FALSE)),"")</f>
        <v>SOIL EROSION CONTROL, TEMPORARY TURF ESTABLISHMENT</v>
      </c>
      <c r="N6" s="583" t="str">
        <f>IF(N5&gt;0,(VLOOKUP(LEFT(N5,5)&amp;"-"&amp;RIGHT(N5,4),'[2]FP14 Pay Items'!$A$2:$E$6000,4,FALSE)),"")</f>
        <v/>
      </c>
      <c r="O6" s="583" t="str">
        <f>IF(O5&gt;0,(VLOOKUP(LEFT(O5,5)&amp;"-"&amp;RIGHT(O5,4),'[2]FP14 Pay Items'!$A$2:$E$6000,4,FALSE)),"")</f>
        <v/>
      </c>
      <c r="P6" s="583" t="str">
        <f>IF(P5&gt;0,(VLOOKUP(LEFT(P5,5)&amp;"-"&amp;RIGHT(P5,4),'[2]FP14 Pay Items'!$A$2:$E$6000,4,FALSE)),"")</f>
        <v/>
      </c>
      <c r="Q6" s="583" t="str">
        <f>IF(Q5&gt;0,(VLOOKUP(LEFT(Q5,5)&amp;"-"&amp;RIGHT(Q5,4),'[2]FP14 Pay Items'!$A$2:$E$6000,4,FALSE)),"")</f>
        <v/>
      </c>
      <c r="R6" s="583" t="str">
        <f>IF(R5&gt;0,(VLOOKUP(LEFT(R5,5)&amp;"-"&amp;RIGHT(R5,4),'[2]FP14 Pay Items'!$A$2:$E$6000,4,FALSE)),"")</f>
        <v/>
      </c>
      <c r="S6" s="583" t="str">
        <f>IF(S5&gt;0,(VLOOKUP(LEFT(S5,5)&amp;"-"&amp;RIGHT(S5,4),'[2]FP14 Pay Items'!$A$2:$E$6000,4,FALSE)),"")</f>
        <v/>
      </c>
      <c r="T6" s="743"/>
    </row>
    <row r="7" spans="1:23" ht="13.5" thickBot="1" x14ac:dyDescent="0.25">
      <c r="A7" s="742"/>
      <c r="B7" s="618"/>
      <c r="C7" s="618"/>
      <c r="D7" s="748"/>
      <c r="E7" s="748"/>
      <c r="F7" s="748"/>
      <c r="G7" s="618"/>
      <c r="H7" s="84" t="str">
        <f>IF(H5&gt;0,(VLOOKUP(LEFT(H5,5)&amp;"-"&amp;RIGHT(H5,4),'[2]FP14 Pay Items'!$A$2:$E$4705,5,TRUE)),"")</f>
        <v>EACH</v>
      </c>
      <c r="I7" s="84" t="str">
        <f>IF(I5&gt;0,(VLOOKUP(LEFT(I5,5)&amp;"-"&amp;RIGHT(I5,4),'[2]FP14 Pay Items'!$A$2:$E$4705,5,TRUE)),"")</f>
        <v>EACH</v>
      </c>
      <c r="J7" s="84" t="str">
        <f>IF(J5&gt;0,(VLOOKUP(LEFT(J5,5)&amp;"-"&amp;RIGHT(J5,4),'[2]FP14 Pay Items'!$A$2:$E$4705,5,TRUE)),"")</f>
        <v>EACH</v>
      </c>
      <c r="K7" s="84" t="str">
        <f>IF(K5&gt;0,(VLOOKUP(LEFT(K5,5)&amp;"-"&amp;RIGHT(K5,4),'[2]FP14 Pay Items'!$A$2:$E$4705,5,TRUE)),"")</f>
        <v>LPSM</v>
      </c>
      <c r="L7" s="84" t="str">
        <f>IF(L5&gt;0,(VLOOKUP(LEFT(L5,5)&amp;"-"&amp;RIGHT(L5,4),'[2]FP14 Pay Items'!$A$2:$E$4705,5,TRUE)),"")</f>
        <v>LPSM</v>
      </c>
      <c r="M7" s="84" t="str">
        <f>IF(M5&gt;0,(VLOOKUP(LEFT(M5,5)&amp;"-"&amp;RIGHT(M5,4),'[2]FP14 Pay Items'!$A$2:$E$4705,5,TRUE)),"")</f>
        <v>ACRE</v>
      </c>
      <c r="N7" s="84" t="str">
        <f>IF(N5&gt;0,(VLOOKUP(LEFT(N5,5)&amp;"-"&amp;RIGHT(N5,4),'[2]FP14 Pay Items'!$A$2:$E$4705,5,TRUE)),"")</f>
        <v/>
      </c>
      <c r="O7" s="84" t="str">
        <f>IF(O5&gt;0,(VLOOKUP(LEFT(O5,5)&amp;"-"&amp;RIGHT(O5,4),'[2]FP14 Pay Items'!$A$2:$E$4705,5,TRUE)),"")</f>
        <v/>
      </c>
      <c r="P7" s="84" t="str">
        <f>IF(P5&gt;0,(VLOOKUP(LEFT(P5,5)&amp;"-"&amp;RIGHT(P5,4),'[2]FP14 Pay Items'!$A$2:$E$4705,5,TRUE)),"")</f>
        <v/>
      </c>
      <c r="Q7" s="84" t="str">
        <f>IF(Q5&gt;0,(VLOOKUP(LEFT(Q5,5)&amp;"-"&amp;RIGHT(Q5,4),'[2]FP14 Pay Items'!$A$2:$E$4705,5,TRUE)),"")</f>
        <v/>
      </c>
      <c r="R7" s="84" t="str">
        <f>IF(R5&gt;0,(VLOOKUP(LEFT(R5,5)&amp;"-"&amp;RIGHT(R5,4),'[2]FP14 Pay Items'!$A$2:$E$4705,5,TRUE)),"")</f>
        <v/>
      </c>
      <c r="S7" s="84" t="str">
        <f>IF(S5&gt;0,(VLOOKUP(LEFT(S5,5)&amp;"-"&amp;RIGHT(S5,4),'[2]FP14 Pay Items'!$A$2:$E$4705,5,TRUE)),"")</f>
        <v/>
      </c>
      <c r="T7" s="744"/>
    </row>
    <row r="8" spans="1:23" s="37" customFormat="1" ht="11.1" customHeight="1" thickTop="1" x14ac:dyDescent="0.2">
      <c r="A8" s="211"/>
      <c r="B8" s="245"/>
      <c r="C8" s="442" t="str">
        <f t="shared" ref="C8:C45" si="0">IFERROR(VLOOKUP($B8,Project_Info,2,FALSE),"")</f>
        <v/>
      </c>
      <c r="D8" s="212"/>
      <c r="E8" s="213" t="str">
        <f>IF(F8&gt;D8,"to","")</f>
        <v/>
      </c>
      <c r="F8" s="212"/>
      <c r="G8" s="268"/>
      <c r="H8" s="214"/>
      <c r="I8" s="215"/>
      <c r="J8" s="215"/>
      <c r="K8" s="215"/>
      <c r="L8" s="215"/>
      <c r="M8" s="215"/>
      <c r="N8" s="215"/>
      <c r="O8" s="215"/>
      <c r="P8" s="215"/>
      <c r="Q8" s="215"/>
      <c r="R8" s="215"/>
      <c r="S8" s="215"/>
      <c r="T8" s="216"/>
      <c r="V8" s="137" t="s">
        <v>0</v>
      </c>
    </row>
    <row r="9" spans="1:23" s="27" customFormat="1" ht="12.6" customHeight="1" x14ac:dyDescent="0.2">
      <c r="A9" s="330"/>
      <c r="B9" s="257"/>
      <c r="C9" s="247" t="str">
        <f t="shared" si="0"/>
        <v/>
      </c>
      <c r="D9" s="254"/>
      <c r="E9" s="222" t="str">
        <f t="shared" ref="E9:E45" si="1">IF(F9&gt;D9,"to","")</f>
        <v/>
      </c>
      <c r="F9" s="254"/>
      <c r="G9" s="282"/>
      <c r="H9" s="217"/>
      <c r="I9" s="218"/>
      <c r="J9" s="218"/>
      <c r="K9" s="218"/>
      <c r="L9" s="218"/>
      <c r="M9" s="218"/>
      <c r="N9" s="218"/>
      <c r="O9" s="218"/>
      <c r="P9" s="218"/>
      <c r="Q9" s="218"/>
      <c r="R9" s="218"/>
      <c r="S9" s="218"/>
      <c r="T9" s="219"/>
      <c r="V9" s="137" t="s">
        <v>79</v>
      </c>
    </row>
    <row r="10" spans="1:23" s="27" customFormat="1" ht="12.6" customHeight="1" x14ac:dyDescent="0.2">
      <c r="A10" s="220"/>
      <c r="B10" s="246"/>
      <c r="C10" s="247" t="str">
        <f t="shared" si="0"/>
        <v/>
      </c>
      <c r="D10" s="221"/>
      <c r="E10" s="222" t="str">
        <f t="shared" si="1"/>
        <v/>
      </c>
      <c r="F10" s="221"/>
      <c r="G10" s="282"/>
      <c r="H10" s="217"/>
      <c r="I10" s="218"/>
      <c r="J10" s="218"/>
      <c r="K10" s="218"/>
      <c r="L10" s="218"/>
      <c r="M10" s="218"/>
      <c r="N10" s="218"/>
      <c r="O10" s="218"/>
      <c r="P10" s="218"/>
      <c r="Q10" s="218"/>
      <c r="R10" s="218"/>
      <c r="S10" s="218"/>
      <c r="T10" s="223"/>
      <c r="V10" s="37"/>
    </row>
    <row r="11" spans="1:23" s="27" customFormat="1" ht="12.6" customHeight="1" x14ac:dyDescent="0.2">
      <c r="A11" s="330"/>
      <c r="B11" s="257"/>
      <c r="C11" s="247" t="str">
        <f t="shared" si="0"/>
        <v/>
      </c>
      <c r="D11" s="254"/>
      <c r="E11" s="222" t="str">
        <f t="shared" si="1"/>
        <v/>
      </c>
      <c r="F11" s="254"/>
      <c r="G11" s="282"/>
      <c r="H11" s="217"/>
      <c r="I11" s="218"/>
      <c r="J11" s="218"/>
      <c r="K11" s="218"/>
      <c r="L11" s="218"/>
      <c r="M11" s="218"/>
      <c r="N11" s="218"/>
      <c r="O11" s="218"/>
      <c r="P11" s="218"/>
      <c r="Q11" s="218"/>
      <c r="R11" s="218"/>
      <c r="S11" s="218"/>
      <c r="T11" s="447"/>
      <c r="V11" s="37"/>
    </row>
    <row r="12" spans="1:23" s="27" customFormat="1" ht="12.6" customHeight="1" x14ac:dyDescent="0.2">
      <c r="A12" s="220"/>
      <c r="B12" s="246"/>
      <c r="C12" s="247" t="str">
        <f t="shared" si="0"/>
        <v/>
      </c>
      <c r="D12" s="221"/>
      <c r="E12" s="222" t="str">
        <f t="shared" si="1"/>
        <v/>
      </c>
      <c r="F12" s="221"/>
      <c r="G12" s="282"/>
      <c r="H12" s="217"/>
      <c r="I12" s="218"/>
      <c r="J12" s="218"/>
      <c r="K12" s="218"/>
      <c r="L12" s="218"/>
      <c r="M12" s="218"/>
      <c r="N12" s="218"/>
      <c r="O12" s="218"/>
      <c r="P12" s="218"/>
      <c r="Q12" s="218"/>
      <c r="R12" s="218"/>
      <c r="S12" s="218"/>
      <c r="T12" s="223"/>
      <c r="V12" s="137" t="s">
        <v>85</v>
      </c>
      <c r="W12" s="132" t="s">
        <v>10</v>
      </c>
    </row>
    <row r="13" spans="1:23" s="27" customFormat="1" ht="12.6" customHeight="1" x14ac:dyDescent="0.2">
      <c r="A13" s="330"/>
      <c r="B13" s="257"/>
      <c r="C13" s="247" t="str">
        <f t="shared" si="0"/>
        <v/>
      </c>
      <c r="D13" s="254"/>
      <c r="E13" s="222" t="str">
        <f t="shared" si="1"/>
        <v/>
      </c>
      <c r="F13" s="254"/>
      <c r="G13" s="282"/>
      <c r="H13" s="217"/>
      <c r="I13" s="218"/>
      <c r="J13" s="218"/>
      <c r="K13" s="218"/>
      <c r="L13" s="218"/>
      <c r="M13" s="218"/>
      <c r="N13" s="218"/>
      <c r="O13" s="218"/>
      <c r="P13" s="218"/>
      <c r="Q13" s="218"/>
      <c r="R13" s="218"/>
      <c r="S13" s="218"/>
      <c r="T13" s="219"/>
      <c r="V13" s="137" t="s">
        <v>86</v>
      </c>
      <c r="W13" s="132" t="s">
        <v>11</v>
      </c>
    </row>
    <row r="14" spans="1:23" s="27" customFormat="1" ht="12.6" customHeight="1" x14ac:dyDescent="0.2">
      <c r="A14" s="220"/>
      <c r="B14" s="246"/>
      <c r="C14" s="247" t="str">
        <f t="shared" si="0"/>
        <v/>
      </c>
      <c r="D14" s="221"/>
      <c r="E14" s="222" t="str">
        <f t="shared" si="1"/>
        <v/>
      </c>
      <c r="F14" s="221"/>
      <c r="G14" s="282"/>
      <c r="H14" s="217"/>
      <c r="I14" s="218"/>
      <c r="J14" s="218"/>
      <c r="K14" s="218"/>
      <c r="L14" s="218"/>
      <c r="M14" s="218"/>
      <c r="N14" s="218"/>
      <c r="O14" s="218"/>
      <c r="P14" s="218"/>
      <c r="Q14" s="218"/>
      <c r="R14" s="218"/>
      <c r="S14" s="218"/>
      <c r="T14" s="223"/>
      <c r="V14" s="137" t="s">
        <v>87</v>
      </c>
    </row>
    <row r="15" spans="1:23" s="27" customFormat="1" ht="12.6" customHeight="1" x14ac:dyDescent="0.2">
      <c r="A15" s="330"/>
      <c r="B15" s="257"/>
      <c r="C15" s="247" t="str">
        <f t="shared" si="0"/>
        <v/>
      </c>
      <c r="D15" s="254"/>
      <c r="E15" s="222" t="str">
        <f t="shared" si="1"/>
        <v/>
      </c>
      <c r="F15" s="254"/>
      <c r="G15" s="282"/>
      <c r="H15" s="217"/>
      <c r="I15" s="218"/>
      <c r="J15" s="218"/>
      <c r="K15" s="218"/>
      <c r="L15" s="218"/>
      <c r="M15" s="218"/>
      <c r="N15" s="218"/>
      <c r="O15" s="218"/>
      <c r="P15" s="218"/>
      <c r="Q15" s="218"/>
      <c r="R15" s="218"/>
      <c r="S15" s="218"/>
      <c r="T15" s="219"/>
      <c r="V15" s="137" t="s">
        <v>88</v>
      </c>
    </row>
    <row r="16" spans="1:23" s="27" customFormat="1" ht="12.6" customHeight="1" x14ac:dyDescent="0.2">
      <c r="A16" s="220"/>
      <c r="B16" s="246"/>
      <c r="C16" s="247" t="str">
        <f t="shared" si="0"/>
        <v/>
      </c>
      <c r="D16" s="221"/>
      <c r="E16" s="222" t="str">
        <f t="shared" si="1"/>
        <v/>
      </c>
      <c r="F16" s="221"/>
      <c r="G16" s="282"/>
      <c r="H16" s="217"/>
      <c r="I16" s="218"/>
      <c r="J16" s="218"/>
      <c r="K16" s="218"/>
      <c r="L16" s="218"/>
      <c r="M16" s="218"/>
      <c r="N16" s="218"/>
      <c r="O16" s="218"/>
      <c r="P16" s="218"/>
      <c r="Q16" s="218"/>
      <c r="R16" s="218"/>
      <c r="S16" s="218"/>
      <c r="T16" s="223"/>
      <c r="V16" s="137" t="s">
        <v>89</v>
      </c>
    </row>
    <row r="17" spans="1:22" s="27" customFormat="1" ht="12.6" customHeight="1" x14ac:dyDescent="0.2">
      <c r="A17" s="330"/>
      <c r="B17" s="257"/>
      <c r="C17" s="247" t="str">
        <f t="shared" si="0"/>
        <v/>
      </c>
      <c r="D17" s="254"/>
      <c r="E17" s="222" t="str">
        <f t="shared" si="1"/>
        <v/>
      </c>
      <c r="F17" s="254"/>
      <c r="G17" s="282"/>
      <c r="H17" s="217"/>
      <c r="I17" s="218"/>
      <c r="J17" s="218"/>
      <c r="K17" s="218"/>
      <c r="L17" s="218"/>
      <c r="M17" s="218"/>
      <c r="N17" s="218"/>
      <c r="O17" s="218"/>
      <c r="P17" s="218"/>
      <c r="Q17" s="218"/>
      <c r="R17" s="218"/>
      <c r="S17" s="218"/>
      <c r="T17" s="219"/>
      <c r="V17" s="137" t="s">
        <v>90</v>
      </c>
    </row>
    <row r="18" spans="1:22" s="27" customFormat="1" ht="12.6" customHeight="1" x14ac:dyDescent="0.2">
      <c r="A18" s="220"/>
      <c r="B18" s="246"/>
      <c r="C18" s="247" t="str">
        <f t="shared" si="0"/>
        <v/>
      </c>
      <c r="D18" s="221"/>
      <c r="E18" s="222" t="str">
        <f t="shared" si="1"/>
        <v/>
      </c>
      <c r="F18" s="221"/>
      <c r="G18" s="282"/>
      <c r="H18" s="217"/>
      <c r="I18" s="218"/>
      <c r="J18" s="218"/>
      <c r="K18" s="218"/>
      <c r="L18" s="218"/>
      <c r="M18" s="218"/>
      <c r="N18" s="218"/>
      <c r="O18" s="218"/>
      <c r="P18" s="218"/>
      <c r="Q18" s="218"/>
      <c r="R18" s="218"/>
      <c r="S18" s="218"/>
      <c r="T18" s="223"/>
      <c r="V18" s="137" t="s">
        <v>91</v>
      </c>
    </row>
    <row r="19" spans="1:22" s="27" customFormat="1" ht="12.6" customHeight="1" x14ac:dyDescent="0.2">
      <c r="A19" s="330"/>
      <c r="B19" s="257"/>
      <c r="C19" s="247" t="str">
        <f t="shared" si="0"/>
        <v/>
      </c>
      <c r="D19" s="254"/>
      <c r="E19" s="222" t="str">
        <f t="shared" si="1"/>
        <v/>
      </c>
      <c r="F19" s="254"/>
      <c r="G19" s="282"/>
      <c r="H19" s="217"/>
      <c r="I19" s="218"/>
      <c r="J19" s="218"/>
      <c r="K19" s="218"/>
      <c r="L19" s="218"/>
      <c r="M19" s="218"/>
      <c r="N19" s="218"/>
      <c r="O19" s="218"/>
      <c r="P19" s="218"/>
      <c r="Q19" s="218"/>
      <c r="R19" s="218"/>
      <c r="S19" s="218"/>
      <c r="T19" s="219"/>
      <c r="V19" s="37"/>
    </row>
    <row r="20" spans="1:22" s="27" customFormat="1" ht="12.6" customHeight="1" x14ac:dyDescent="0.2">
      <c r="A20" s="220"/>
      <c r="B20" s="246"/>
      <c r="C20" s="247" t="str">
        <f t="shared" si="0"/>
        <v/>
      </c>
      <c r="D20" s="221"/>
      <c r="E20" s="222" t="str">
        <f t="shared" si="1"/>
        <v/>
      </c>
      <c r="F20" s="221"/>
      <c r="G20" s="282"/>
      <c r="H20" s="217"/>
      <c r="I20" s="218"/>
      <c r="J20" s="218"/>
      <c r="K20" s="218"/>
      <c r="L20" s="218"/>
      <c r="M20" s="218"/>
      <c r="N20" s="218"/>
      <c r="O20" s="218"/>
      <c r="P20" s="218"/>
      <c r="Q20" s="218"/>
      <c r="R20" s="218"/>
      <c r="S20" s="218"/>
      <c r="T20" s="223"/>
      <c r="V20" s="37"/>
    </row>
    <row r="21" spans="1:22" s="27" customFormat="1" ht="12.6" customHeight="1" x14ac:dyDescent="0.2">
      <c r="A21" s="330"/>
      <c r="B21" s="257"/>
      <c r="C21" s="247" t="str">
        <f t="shared" si="0"/>
        <v/>
      </c>
      <c r="D21" s="254"/>
      <c r="E21" s="222" t="str">
        <f t="shared" si="1"/>
        <v/>
      </c>
      <c r="F21" s="254"/>
      <c r="G21" s="282"/>
      <c r="H21" s="217"/>
      <c r="I21" s="218"/>
      <c r="J21" s="218"/>
      <c r="K21" s="218"/>
      <c r="L21" s="218"/>
      <c r="M21" s="218"/>
      <c r="N21" s="218"/>
      <c r="O21" s="218"/>
      <c r="P21" s="218"/>
      <c r="Q21" s="218"/>
      <c r="R21" s="218"/>
      <c r="S21" s="218"/>
      <c r="T21" s="219"/>
      <c r="V21" s="37"/>
    </row>
    <row r="22" spans="1:22" s="27" customFormat="1" ht="12.6" customHeight="1" x14ac:dyDescent="0.2">
      <c r="A22" s="220"/>
      <c r="B22" s="246"/>
      <c r="C22" s="247" t="str">
        <f t="shared" si="0"/>
        <v/>
      </c>
      <c r="D22" s="221"/>
      <c r="E22" s="222" t="str">
        <f t="shared" si="1"/>
        <v/>
      </c>
      <c r="F22" s="221"/>
      <c r="G22" s="282"/>
      <c r="H22" s="217"/>
      <c r="I22" s="218"/>
      <c r="J22" s="218"/>
      <c r="K22" s="218"/>
      <c r="L22" s="218"/>
      <c r="M22" s="218"/>
      <c r="N22" s="218"/>
      <c r="O22" s="218"/>
      <c r="P22" s="218"/>
      <c r="Q22" s="218"/>
      <c r="R22" s="218"/>
      <c r="S22" s="218"/>
      <c r="T22" s="223"/>
      <c r="V22" s="37"/>
    </row>
    <row r="23" spans="1:22" s="27" customFormat="1" ht="12.6" customHeight="1" x14ac:dyDescent="0.2">
      <c r="A23" s="330"/>
      <c r="B23" s="257"/>
      <c r="C23" s="247" t="str">
        <f t="shared" si="0"/>
        <v/>
      </c>
      <c r="D23" s="254"/>
      <c r="E23" s="222" t="str">
        <f t="shared" si="1"/>
        <v/>
      </c>
      <c r="F23" s="254"/>
      <c r="G23" s="282"/>
      <c r="H23" s="217"/>
      <c r="I23" s="218"/>
      <c r="J23" s="218"/>
      <c r="K23" s="218"/>
      <c r="L23" s="218"/>
      <c r="M23" s="218"/>
      <c r="N23" s="218"/>
      <c r="O23" s="218"/>
      <c r="P23" s="218"/>
      <c r="Q23" s="218"/>
      <c r="R23" s="218"/>
      <c r="S23" s="218"/>
      <c r="T23" s="219"/>
      <c r="V23" s="37"/>
    </row>
    <row r="24" spans="1:22" s="27" customFormat="1" ht="12.6" customHeight="1" x14ac:dyDescent="0.2">
      <c r="A24" s="330"/>
      <c r="B24" s="257"/>
      <c r="C24" s="247" t="str">
        <f t="shared" si="0"/>
        <v/>
      </c>
      <c r="D24" s="254"/>
      <c r="E24" s="222" t="str">
        <f t="shared" si="1"/>
        <v/>
      </c>
      <c r="F24" s="254"/>
      <c r="G24" s="282"/>
      <c r="H24" s="217"/>
      <c r="I24" s="218"/>
      <c r="J24" s="218"/>
      <c r="K24" s="218"/>
      <c r="L24" s="218"/>
      <c r="M24" s="218"/>
      <c r="N24" s="218"/>
      <c r="O24" s="218"/>
      <c r="P24" s="218"/>
      <c r="Q24" s="218"/>
      <c r="R24" s="218"/>
      <c r="S24" s="218"/>
      <c r="T24" s="219"/>
      <c r="V24" s="37"/>
    </row>
    <row r="25" spans="1:22" s="27" customFormat="1" ht="12.6" customHeight="1" x14ac:dyDescent="0.2">
      <c r="A25" s="330"/>
      <c r="B25" s="257"/>
      <c r="C25" s="247" t="str">
        <f t="shared" si="0"/>
        <v/>
      </c>
      <c r="D25" s="254"/>
      <c r="E25" s="222" t="str">
        <f t="shared" si="1"/>
        <v/>
      </c>
      <c r="F25" s="254"/>
      <c r="G25" s="282"/>
      <c r="H25" s="217"/>
      <c r="I25" s="218"/>
      <c r="J25" s="218"/>
      <c r="K25" s="218"/>
      <c r="L25" s="218"/>
      <c r="M25" s="218"/>
      <c r="N25" s="218"/>
      <c r="O25" s="218"/>
      <c r="P25" s="218"/>
      <c r="Q25" s="218"/>
      <c r="R25" s="218"/>
      <c r="S25" s="218"/>
      <c r="T25" s="219"/>
      <c r="V25" s="37"/>
    </row>
    <row r="26" spans="1:22" s="27" customFormat="1" ht="12.6" customHeight="1" x14ac:dyDescent="0.2">
      <c r="A26" s="330"/>
      <c r="B26" s="257"/>
      <c r="C26" s="247" t="str">
        <f t="shared" si="0"/>
        <v/>
      </c>
      <c r="D26" s="254"/>
      <c r="E26" s="222" t="str">
        <f t="shared" si="1"/>
        <v/>
      </c>
      <c r="F26" s="254"/>
      <c r="G26" s="282"/>
      <c r="H26" s="217"/>
      <c r="I26" s="218"/>
      <c r="J26" s="218"/>
      <c r="K26" s="218"/>
      <c r="L26" s="218"/>
      <c r="M26" s="218"/>
      <c r="N26" s="218"/>
      <c r="O26" s="218"/>
      <c r="P26" s="218"/>
      <c r="Q26" s="218"/>
      <c r="R26" s="218"/>
      <c r="S26" s="218"/>
      <c r="T26" s="219"/>
      <c r="V26" s="37"/>
    </row>
    <row r="27" spans="1:22" s="27" customFormat="1" ht="12.6" customHeight="1" x14ac:dyDescent="0.2">
      <c r="A27" s="330"/>
      <c r="B27" s="257"/>
      <c r="C27" s="247" t="str">
        <f t="shared" si="0"/>
        <v/>
      </c>
      <c r="D27" s="254"/>
      <c r="E27" s="222" t="str">
        <f t="shared" si="1"/>
        <v/>
      </c>
      <c r="F27" s="254"/>
      <c r="G27" s="282"/>
      <c r="H27" s="217"/>
      <c r="I27" s="218"/>
      <c r="J27" s="218"/>
      <c r="K27" s="218"/>
      <c r="L27" s="218"/>
      <c r="M27" s="218"/>
      <c r="N27" s="218"/>
      <c r="O27" s="218"/>
      <c r="P27" s="218"/>
      <c r="Q27" s="218"/>
      <c r="R27" s="218"/>
      <c r="S27" s="218"/>
      <c r="T27" s="219"/>
      <c r="V27" s="37"/>
    </row>
    <row r="28" spans="1:22" s="27" customFormat="1" ht="12.6" customHeight="1" x14ac:dyDescent="0.2">
      <c r="A28" s="330"/>
      <c r="B28" s="257"/>
      <c r="C28" s="247" t="str">
        <f t="shared" si="0"/>
        <v/>
      </c>
      <c r="D28" s="254"/>
      <c r="E28" s="222" t="str">
        <f t="shared" si="1"/>
        <v/>
      </c>
      <c r="F28" s="254"/>
      <c r="G28" s="282"/>
      <c r="H28" s="217"/>
      <c r="I28" s="218"/>
      <c r="J28" s="218"/>
      <c r="K28" s="218"/>
      <c r="L28" s="218"/>
      <c r="M28" s="218"/>
      <c r="N28" s="218"/>
      <c r="O28" s="218"/>
      <c r="P28" s="218"/>
      <c r="Q28" s="218"/>
      <c r="R28" s="218"/>
      <c r="S28" s="218"/>
      <c r="T28" s="219"/>
      <c r="V28" s="37"/>
    </row>
    <row r="29" spans="1:22" s="27" customFormat="1" ht="12.6" customHeight="1" x14ac:dyDescent="0.2">
      <c r="A29" s="330"/>
      <c r="B29" s="257"/>
      <c r="C29" s="247" t="str">
        <f t="shared" si="0"/>
        <v/>
      </c>
      <c r="D29" s="254"/>
      <c r="E29" s="222" t="str">
        <f t="shared" si="1"/>
        <v/>
      </c>
      <c r="F29" s="254"/>
      <c r="G29" s="282"/>
      <c r="H29" s="217"/>
      <c r="I29" s="218"/>
      <c r="J29" s="218"/>
      <c r="K29" s="218"/>
      <c r="L29" s="218"/>
      <c r="M29" s="218"/>
      <c r="N29" s="218"/>
      <c r="O29" s="218"/>
      <c r="P29" s="218"/>
      <c r="Q29" s="218"/>
      <c r="R29" s="218"/>
      <c r="S29" s="218"/>
      <c r="T29" s="219"/>
      <c r="V29" s="37"/>
    </row>
    <row r="30" spans="1:22" s="27" customFormat="1" ht="12.6" customHeight="1" x14ac:dyDescent="0.2">
      <c r="A30" s="330"/>
      <c r="B30" s="257"/>
      <c r="C30" s="247" t="str">
        <f t="shared" si="0"/>
        <v/>
      </c>
      <c r="D30" s="254"/>
      <c r="E30" s="222" t="str">
        <f t="shared" si="1"/>
        <v/>
      </c>
      <c r="F30" s="254"/>
      <c r="G30" s="282"/>
      <c r="H30" s="217"/>
      <c r="I30" s="218"/>
      <c r="J30" s="218"/>
      <c r="K30" s="218"/>
      <c r="L30" s="218"/>
      <c r="M30" s="218"/>
      <c r="N30" s="218"/>
      <c r="O30" s="218"/>
      <c r="P30" s="218"/>
      <c r="Q30" s="218"/>
      <c r="R30" s="218"/>
      <c r="S30" s="218"/>
      <c r="T30" s="447"/>
      <c r="V30" s="37"/>
    </row>
    <row r="31" spans="1:22" s="27" customFormat="1" ht="12.6" customHeight="1" x14ac:dyDescent="0.2">
      <c r="A31" s="330"/>
      <c r="B31" s="257"/>
      <c r="C31" s="247" t="str">
        <f t="shared" si="0"/>
        <v/>
      </c>
      <c r="D31" s="254"/>
      <c r="E31" s="222" t="str">
        <f t="shared" si="1"/>
        <v/>
      </c>
      <c r="F31" s="254"/>
      <c r="G31" s="282"/>
      <c r="H31" s="217"/>
      <c r="I31" s="218"/>
      <c r="J31" s="218"/>
      <c r="K31" s="218"/>
      <c r="L31" s="218"/>
      <c r="M31" s="218"/>
      <c r="N31" s="218"/>
      <c r="O31" s="218"/>
      <c r="P31" s="218"/>
      <c r="Q31" s="218"/>
      <c r="R31" s="218"/>
      <c r="S31" s="218"/>
      <c r="T31" s="219"/>
      <c r="V31" s="37"/>
    </row>
    <row r="32" spans="1:22" s="27" customFormat="1" ht="12.6" customHeight="1" x14ac:dyDescent="0.2">
      <c r="A32" s="220"/>
      <c r="B32" s="246"/>
      <c r="C32" s="247" t="str">
        <f t="shared" si="0"/>
        <v/>
      </c>
      <c r="D32" s="221"/>
      <c r="E32" s="222" t="str">
        <f t="shared" si="1"/>
        <v/>
      </c>
      <c r="F32" s="221"/>
      <c r="G32" s="282"/>
      <c r="H32" s="217"/>
      <c r="I32" s="218"/>
      <c r="J32" s="218"/>
      <c r="K32" s="218"/>
      <c r="L32" s="218"/>
      <c r="M32" s="218"/>
      <c r="N32" s="218"/>
      <c r="O32" s="218"/>
      <c r="P32" s="218"/>
      <c r="Q32" s="218"/>
      <c r="R32" s="218"/>
      <c r="S32" s="218"/>
      <c r="T32" s="223"/>
      <c r="V32" s="37"/>
    </row>
    <row r="33" spans="1:22" s="27" customFormat="1" ht="12.6" customHeight="1" x14ac:dyDescent="0.2">
      <c r="A33" s="330"/>
      <c r="B33" s="257"/>
      <c r="C33" s="247" t="str">
        <f t="shared" si="0"/>
        <v/>
      </c>
      <c r="D33" s="254"/>
      <c r="E33" s="222" t="str">
        <f t="shared" si="1"/>
        <v/>
      </c>
      <c r="F33" s="254"/>
      <c r="G33" s="282"/>
      <c r="H33" s="217"/>
      <c r="I33" s="218"/>
      <c r="J33" s="218"/>
      <c r="K33" s="218"/>
      <c r="L33" s="218"/>
      <c r="M33" s="218"/>
      <c r="N33" s="218"/>
      <c r="O33" s="218"/>
      <c r="P33" s="218"/>
      <c r="Q33" s="218"/>
      <c r="R33" s="218"/>
      <c r="S33" s="218"/>
      <c r="T33" s="219"/>
      <c r="V33" s="37"/>
    </row>
    <row r="34" spans="1:22" s="27" customFormat="1" ht="12.6" customHeight="1" x14ac:dyDescent="0.2">
      <c r="A34" s="220"/>
      <c r="B34" s="246"/>
      <c r="C34" s="247" t="str">
        <f t="shared" si="0"/>
        <v/>
      </c>
      <c r="D34" s="221"/>
      <c r="E34" s="222" t="str">
        <f t="shared" si="1"/>
        <v/>
      </c>
      <c r="F34" s="221"/>
      <c r="G34" s="282"/>
      <c r="H34" s="217"/>
      <c r="I34" s="218"/>
      <c r="J34" s="218"/>
      <c r="K34" s="218"/>
      <c r="L34" s="218"/>
      <c r="M34" s="218"/>
      <c r="N34" s="218"/>
      <c r="O34" s="218"/>
      <c r="P34" s="218"/>
      <c r="Q34" s="218"/>
      <c r="R34" s="218"/>
      <c r="S34" s="218"/>
      <c r="T34" s="223"/>
      <c r="V34" s="37"/>
    </row>
    <row r="35" spans="1:22" s="27" customFormat="1" ht="12.6" customHeight="1" x14ac:dyDescent="0.2">
      <c r="A35" s="330"/>
      <c r="B35" s="257"/>
      <c r="C35" s="247" t="str">
        <f t="shared" si="0"/>
        <v/>
      </c>
      <c r="D35" s="254"/>
      <c r="E35" s="222" t="str">
        <f t="shared" si="1"/>
        <v/>
      </c>
      <c r="F35" s="254"/>
      <c r="G35" s="282"/>
      <c r="H35" s="217"/>
      <c r="I35" s="218"/>
      <c r="J35" s="218"/>
      <c r="K35" s="218"/>
      <c r="L35" s="218"/>
      <c r="M35" s="218"/>
      <c r="N35" s="218"/>
      <c r="O35" s="218"/>
      <c r="P35" s="218"/>
      <c r="Q35" s="218"/>
      <c r="R35" s="218"/>
      <c r="S35" s="218"/>
      <c r="T35" s="219"/>
      <c r="V35" s="37"/>
    </row>
    <row r="36" spans="1:22" s="27" customFormat="1" ht="12.6" customHeight="1" x14ac:dyDescent="0.2">
      <c r="A36" s="220"/>
      <c r="B36" s="246"/>
      <c r="C36" s="247" t="str">
        <f t="shared" si="0"/>
        <v/>
      </c>
      <c r="D36" s="221"/>
      <c r="E36" s="222" t="str">
        <f t="shared" si="1"/>
        <v/>
      </c>
      <c r="F36" s="221"/>
      <c r="G36" s="282"/>
      <c r="H36" s="217"/>
      <c r="I36" s="218"/>
      <c r="J36" s="218"/>
      <c r="K36" s="218"/>
      <c r="L36" s="218"/>
      <c r="M36" s="218"/>
      <c r="N36" s="218"/>
      <c r="O36" s="218"/>
      <c r="P36" s="218"/>
      <c r="Q36" s="218"/>
      <c r="R36" s="218"/>
      <c r="S36" s="218"/>
      <c r="T36" s="223"/>
      <c r="V36" s="37"/>
    </row>
    <row r="37" spans="1:22" s="27" customFormat="1" ht="12.6" customHeight="1" x14ac:dyDescent="0.2">
      <c r="A37" s="330"/>
      <c r="B37" s="257"/>
      <c r="C37" s="247" t="str">
        <f t="shared" si="0"/>
        <v/>
      </c>
      <c r="D37" s="254"/>
      <c r="E37" s="222" t="str">
        <f t="shared" si="1"/>
        <v/>
      </c>
      <c r="F37" s="254"/>
      <c r="G37" s="282"/>
      <c r="H37" s="217"/>
      <c r="I37" s="218"/>
      <c r="J37" s="218"/>
      <c r="K37" s="218"/>
      <c r="L37" s="218"/>
      <c r="M37" s="218"/>
      <c r="N37" s="218"/>
      <c r="O37" s="218"/>
      <c r="P37" s="218"/>
      <c r="Q37" s="218"/>
      <c r="R37" s="218"/>
      <c r="S37" s="218"/>
      <c r="T37" s="219"/>
      <c r="V37" s="37"/>
    </row>
    <row r="38" spans="1:22" s="27" customFormat="1" ht="12.6" customHeight="1" x14ac:dyDescent="0.2">
      <c r="A38" s="220"/>
      <c r="B38" s="246"/>
      <c r="C38" s="247" t="str">
        <f t="shared" si="0"/>
        <v/>
      </c>
      <c r="D38" s="221"/>
      <c r="E38" s="222" t="str">
        <f t="shared" si="1"/>
        <v/>
      </c>
      <c r="F38" s="221"/>
      <c r="G38" s="282"/>
      <c r="H38" s="217"/>
      <c r="I38" s="218"/>
      <c r="J38" s="218"/>
      <c r="K38" s="218"/>
      <c r="L38" s="218"/>
      <c r="M38" s="218"/>
      <c r="N38" s="218"/>
      <c r="O38" s="218"/>
      <c r="P38" s="218"/>
      <c r="Q38" s="218"/>
      <c r="R38" s="218"/>
      <c r="S38" s="218"/>
      <c r="T38" s="223"/>
      <c r="V38" s="37"/>
    </row>
    <row r="39" spans="1:22" s="27" customFormat="1" ht="12.6" customHeight="1" x14ac:dyDescent="0.2">
      <c r="A39" s="330"/>
      <c r="B39" s="257"/>
      <c r="C39" s="247" t="str">
        <f t="shared" si="0"/>
        <v/>
      </c>
      <c r="D39" s="254"/>
      <c r="E39" s="222" t="str">
        <f t="shared" si="1"/>
        <v/>
      </c>
      <c r="F39" s="254"/>
      <c r="G39" s="282"/>
      <c r="H39" s="217"/>
      <c r="I39" s="218"/>
      <c r="J39" s="218"/>
      <c r="K39" s="218"/>
      <c r="L39" s="218"/>
      <c r="M39" s="218"/>
      <c r="N39" s="218"/>
      <c r="O39" s="218"/>
      <c r="P39" s="218"/>
      <c r="Q39" s="218"/>
      <c r="R39" s="218"/>
      <c r="S39" s="218"/>
      <c r="T39" s="219"/>
      <c r="V39" s="37"/>
    </row>
    <row r="40" spans="1:22" s="27" customFormat="1" ht="12.6" customHeight="1" x14ac:dyDescent="0.2">
      <c r="A40" s="220"/>
      <c r="B40" s="246"/>
      <c r="C40" s="247" t="str">
        <f t="shared" si="0"/>
        <v/>
      </c>
      <c r="D40" s="221"/>
      <c r="E40" s="222" t="str">
        <f t="shared" si="1"/>
        <v/>
      </c>
      <c r="F40" s="221"/>
      <c r="G40" s="282"/>
      <c r="H40" s="217"/>
      <c r="I40" s="218"/>
      <c r="J40" s="218"/>
      <c r="K40" s="218"/>
      <c r="L40" s="218"/>
      <c r="M40" s="218"/>
      <c r="N40" s="218"/>
      <c r="O40" s="218"/>
      <c r="P40" s="218"/>
      <c r="Q40" s="218"/>
      <c r="R40" s="218"/>
      <c r="S40" s="218"/>
      <c r="T40" s="223"/>
      <c r="V40" s="37"/>
    </row>
    <row r="41" spans="1:22" s="27" customFormat="1" ht="12.6" customHeight="1" x14ac:dyDescent="0.2">
      <c r="A41" s="330"/>
      <c r="B41" s="257"/>
      <c r="C41" s="247" t="str">
        <f t="shared" si="0"/>
        <v/>
      </c>
      <c r="D41" s="254"/>
      <c r="E41" s="222" t="str">
        <f t="shared" si="1"/>
        <v/>
      </c>
      <c r="F41" s="254"/>
      <c r="G41" s="282"/>
      <c r="H41" s="217"/>
      <c r="I41" s="218"/>
      <c r="J41" s="218"/>
      <c r="K41" s="218"/>
      <c r="L41" s="218"/>
      <c r="M41" s="218"/>
      <c r="N41" s="218"/>
      <c r="O41" s="218"/>
      <c r="P41" s="218"/>
      <c r="Q41" s="218"/>
      <c r="R41" s="218"/>
      <c r="S41" s="218"/>
      <c r="T41" s="219"/>
      <c r="V41" s="37"/>
    </row>
    <row r="42" spans="1:22" ht="12.6" customHeight="1" x14ac:dyDescent="0.2">
      <c r="A42" s="220"/>
      <c r="B42" s="246"/>
      <c r="C42" s="247" t="str">
        <f t="shared" si="0"/>
        <v/>
      </c>
      <c r="D42" s="221"/>
      <c r="E42" s="222" t="str">
        <f t="shared" si="1"/>
        <v/>
      </c>
      <c r="F42" s="221"/>
      <c r="G42" s="282"/>
      <c r="H42" s="217"/>
      <c r="I42" s="218"/>
      <c r="J42" s="218"/>
      <c r="K42" s="218"/>
      <c r="L42" s="218"/>
      <c r="M42" s="218"/>
      <c r="N42" s="218"/>
      <c r="O42" s="218"/>
      <c r="P42" s="218"/>
      <c r="Q42" s="218"/>
      <c r="R42" s="218"/>
      <c r="S42" s="218"/>
      <c r="T42" s="223"/>
      <c r="V42" s="2"/>
    </row>
    <row r="43" spans="1:22" ht="12.6" customHeight="1" x14ac:dyDescent="0.2">
      <c r="A43" s="330"/>
      <c r="B43" s="257"/>
      <c r="C43" s="247" t="str">
        <f t="shared" si="0"/>
        <v/>
      </c>
      <c r="D43" s="254"/>
      <c r="E43" s="222" t="str">
        <f t="shared" si="1"/>
        <v/>
      </c>
      <c r="F43" s="254"/>
      <c r="G43" s="282"/>
      <c r="H43" s="217"/>
      <c r="I43" s="218"/>
      <c r="J43" s="218"/>
      <c r="K43" s="218"/>
      <c r="L43" s="218"/>
      <c r="M43" s="218"/>
      <c r="N43" s="218"/>
      <c r="O43" s="218"/>
      <c r="P43" s="218"/>
      <c r="Q43" s="218"/>
      <c r="R43" s="218"/>
      <c r="S43" s="218"/>
      <c r="T43" s="219"/>
      <c r="V43" s="2"/>
    </row>
    <row r="44" spans="1:22" s="27" customFormat="1" ht="12.6" customHeight="1" x14ac:dyDescent="0.2">
      <c r="A44" s="220"/>
      <c r="B44" s="246"/>
      <c r="C44" s="247" t="str">
        <f t="shared" si="0"/>
        <v/>
      </c>
      <c r="D44" s="221"/>
      <c r="E44" s="222" t="str">
        <f t="shared" si="1"/>
        <v/>
      </c>
      <c r="F44" s="221"/>
      <c r="G44" s="282"/>
      <c r="H44" s="217"/>
      <c r="I44" s="218"/>
      <c r="J44" s="218"/>
      <c r="K44" s="218"/>
      <c r="L44" s="218"/>
      <c r="M44" s="218"/>
      <c r="N44" s="218"/>
      <c r="O44" s="218"/>
      <c r="P44" s="218"/>
      <c r="Q44" s="218"/>
      <c r="R44" s="218"/>
      <c r="S44" s="218"/>
      <c r="T44" s="223"/>
    </row>
    <row r="45" spans="1:22" ht="12.6" customHeight="1" thickBot="1" x14ac:dyDescent="0.25">
      <c r="A45" s="331"/>
      <c r="B45" s="332"/>
      <c r="C45" s="443" t="str">
        <f t="shared" si="0"/>
        <v/>
      </c>
      <c r="D45" s="333"/>
      <c r="E45" s="244" t="str">
        <f t="shared" si="1"/>
        <v/>
      </c>
      <c r="F45" s="333"/>
      <c r="G45" s="431"/>
      <c r="H45" s="224"/>
      <c r="I45" s="225"/>
      <c r="J45" s="225"/>
      <c r="K45" s="225"/>
      <c r="L45" s="225"/>
      <c r="M45" s="225"/>
      <c r="N45" s="225"/>
      <c r="O45" s="225"/>
      <c r="P45" s="225"/>
      <c r="Q45" s="225"/>
      <c r="R45" s="225"/>
      <c r="S45" s="225"/>
      <c r="T45" s="226"/>
    </row>
    <row r="46" spans="1:22" ht="12.6" customHeight="1" thickTop="1" x14ac:dyDescent="0.2">
      <c r="A46" s="702"/>
      <c r="B46" s="703"/>
      <c r="C46" s="703"/>
      <c r="D46" s="109"/>
      <c r="E46" s="109"/>
      <c r="F46" s="109"/>
      <c r="G46" s="110" t="s">
        <v>75</v>
      </c>
      <c r="H46" s="139" t="str">
        <f>IF(SUM(H8:H45)&gt;0,SUM(H8:H45),"")</f>
        <v/>
      </c>
      <c r="I46" s="140" t="str">
        <f t="shared" ref="I46:S46" si="2">IF(SUM(I8:I45)&gt;0,SUM(I8:I45),"")</f>
        <v/>
      </c>
      <c r="J46" s="140" t="str">
        <f t="shared" si="2"/>
        <v/>
      </c>
      <c r="K46" s="140" t="str">
        <f t="shared" si="2"/>
        <v/>
      </c>
      <c r="L46" s="140" t="str">
        <f t="shared" si="2"/>
        <v/>
      </c>
      <c r="M46" s="140" t="str">
        <f t="shared" si="2"/>
        <v/>
      </c>
      <c r="N46" s="140" t="str">
        <f t="shared" si="2"/>
        <v/>
      </c>
      <c r="O46" s="140" t="str">
        <f t="shared" ref="O46:Q46" si="3">IF(SUM(O8:O45)&gt;0,SUM(O8:O45),"")</f>
        <v/>
      </c>
      <c r="P46" s="140" t="str">
        <f t="shared" si="3"/>
        <v/>
      </c>
      <c r="Q46" s="140" t="str">
        <f t="shared" si="3"/>
        <v/>
      </c>
      <c r="R46" s="140" t="str">
        <f t="shared" si="2"/>
        <v/>
      </c>
      <c r="S46" s="141" t="str">
        <f t="shared" si="2"/>
        <v/>
      </c>
      <c r="T46" s="704"/>
    </row>
    <row r="47" spans="1:22" ht="12.6" customHeight="1" thickBot="1" x14ac:dyDescent="0.25">
      <c r="A47" s="707" t="s">
        <v>42</v>
      </c>
      <c r="B47" s="708"/>
      <c r="C47" s="708"/>
      <c r="D47" s="708"/>
      <c r="E47" s="708"/>
      <c r="F47" s="708"/>
      <c r="G47" s="709"/>
      <c r="H47" s="142"/>
      <c r="I47" s="142"/>
      <c r="J47" s="142"/>
      <c r="K47" s="142"/>
      <c r="L47" s="142"/>
      <c r="M47" s="142"/>
      <c r="N47" s="142"/>
      <c r="O47" s="142"/>
      <c r="P47" s="142"/>
      <c r="Q47" s="142"/>
      <c r="R47" s="142"/>
      <c r="S47" s="143"/>
      <c r="T47" s="706"/>
      <c r="V47" s="95" t="b">
        <v>0</v>
      </c>
    </row>
    <row r="48" spans="1:22" x14ac:dyDescent="0.2">
      <c r="A48" s="6"/>
      <c r="B48" s="6"/>
      <c r="C48" s="6"/>
      <c r="D48" s="38"/>
      <c r="E48" s="38"/>
      <c r="F48" s="38"/>
      <c r="G48" s="6"/>
      <c r="H48" s="6"/>
      <c r="I48" s="6"/>
      <c r="J48" s="6"/>
      <c r="K48" s="6"/>
      <c r="L48" s="6"/>
      <c r="M48" s="6"/>
      <c r="N48" s="6"/>
      <c r="O48" s="6"/>
      <c r="P48" s="6"/>
      <c r="Q48" s="6"/>
      <c r="R48" s="6"/>
      <c r="S48" s="6"/>
      <c r="T48" s="6"/>
    </row>
    <row r="49" spans="1:22" x14ac:dyDescent="0.2">
      <c r="A49" s="6"/>
      <c r="B49" s="6"/>
      <c r="C49" s="6"/>
      <c r="D49" s="6"/>
      <c r="E49" s="6"/>
      <c r="F49" s="6"/>
      <c r="G49" s="6"/>
      <c r="H49" s="6"/>
      <c r="I49" s="6"/>
      <c r="J49" s="6"/>
      <c r="K49" s="6"/>
      <c r="L49" s="6"/>
      <c r="M49" s="6"/>
      <c r="N49" s="6"/>
      <c r="O49" s="6"/>
      <c r="P49" s="6"/>
      <c r="Q49" s="6"/>
      <c r="R49" s="6"/>
      <c r="S49" s="6"/>
      <c r="T49" s="6"/>
    </row>
    <row r="50" spans="1:22" x14ac:dyDescent="0.2">
      <c r="A50" s="7"/>
      <c r="B50" s="7"/>
      <c r="C50" s="7"/>
      <c r="D50" s="7"/>
      <c r="E50" s="7"/>
      <c r="F50" s="7"/>
      <c r="G50" s="7"/>
      <c r="H50" s="7"/>
      <c r="I50" s="7"/>
      <c r="J50" s="7"/>
      <c r="K50" s="7"/>
      <c r="L50" s="7"/>
      <c r="M50" s="7"/>
      <c r="N50" s="7"/>
      <c r="O50" s="7"/>
      <c r="P50" s="7"/>
      <c r="Q50" s="7"/>
      <c r="R50" s="7"/>
      <c r="S50" s="7"/>
      <c r="T50" s="7"/>
    </row>
    <row r="51" spans="1:22" x14ac:dyDescent="0.2">
      <c r="A51" s="7"/>
      <c r="B51" s="7"/>
      <c r="C51" s="7"/>
      <c r="D51" s="7"/>
      <c r="E51" s="7"/>
      <c r="F51" s="7"/>
      <c r="H51" s="81" t="s">
        <v>46</v>
      </c>
      <c r="I51" s="7"/>
      <c r="J51" s="7"/>
      <c r="K51" s="7"/>
      <c r="L51" s="7"/>
      <c r="M51" s="7"/>
      <c r="N51" s="94"/>
      <c r="O51" s="94"/>
      <c r="P51" s="94"/>
      <c r="Q51" s="94"/>
      <c r="R51" s="94"/>
      <c r="S51" s="7"/>
      <c r="T51" s="7"/>
    </row>
    <row r="52" spans="1:22" x14ac:dyDescent="0.2">
      <c r="A52" s="8"/>
      <c r="B52" s="8"/>
      <c r="C52" s="8"/>
      <c r="D52" s="8"/>
      <c r="E52" s="8"/>
      <c r="F52" s="8"/>
      <c r="G52" s="8"/>
      <c r="H52" s="82"/>
      <c r="I52" s="8" t="s">
        <v>47</v>
      </c>
      <c r="J52" s="8"/>
      <c r="K52" s="8"/>
      <c r="L52" s="8"/>
      <c r="M52" s="8"/>
      <c r="N52" s="93"/>
      <c r="O52" s="93"/>
      <c r="P52" s="93"/>
      <c r="Q52" s="93"/>
      <c r="R52" s="93"/>
      <c r="S52" s="8"/>
      <c r="T52" s="8"/>
    </row>
    <row r="53" spans="1:22" x14ac:dyDescent="0.2">
      <c r="A53" s="8"/>
      <c r="B53" s="8"/>
      <c r="C53" s="8"/>
      <c r="D53" s="8"/>
      <c r="E53" s="8"/>
      <c r="F53" s="8"/>
      <c r="G53" s="8"/>
      <c r="H53" s="83"/>
      <c r="I53" s="8" t="s">
        <v>48</v>
      </c>
      <c r="J53" s="8"/>
      <c r="K53" s="8"/>
      <c r="L53" s="8"/>
      <c r="M53" s="8"/>
      <c r="N53" s="93"/>
      <c r="O53" s="93"/>
      <c r="P53" s="93"/>
      <c r="Q53" s="93"/>
      <c r="R53" s="93"/>
      <c r="S53" s="8"/>
      <c r="T53" s="8"/>
    </row>
    <row r="54" spans="1:22" x14ac:dyDescent="0.2">
      <c r="A54" s="8"/>
      <c r="B54" s="8"/>
      <c r="C54" s="8"/>
      <c r="D54" s="8"/>
      <c r="E54" s="8"/>
      <c r="F54" s="8"/>
      <c r="G54" s="8"/>
      <c r="H54" s="85"/>
      <c r="I54" s="8" t="s">
        <v>49</v>
      </c>
      <c r="J54" s="8"/>
      <c r="K54" s="8"/>
      <c r="L54" s="8"/>
      <c r="M54" s="8"/>
      <c r="N54" s="8"/>
      <c r="O54" s="8"/>
      <c r="P54" s="8"/>
      <c r="Q54" s="8"/>
      <c r="R54" s="8"/>
      <c r="S54" s="8"/>
      <c r="T54" s="8"/>
    </row>
    <row r="55" spans="1:22" x14ac:dyDescent="0.2">
      <c r="A55" s="8"/>
      <c r="B55" s="8"/>
      <c r="C55" s="8"/>
      <c r="D55" s="8"/>
      <c r="E55" s="8"/>
      <c r="F55" s="8"/>
      <c r="G55" s="8"/>
      <c r="H55" s="8"/>
      <c r="I55" s="8"/>
      <c r="J55" s="8"/>
      <c r="K55" s="8"/>
      <c r="L55" s="8"/>
      <c r="M55" s="8"/>
      <c r="N55" s="8"/>
      <c r="O55" s="8"/>
      <c r="P55" s="8"/>
      <c r="Q55" s="8"/>
      <c r="R55" s="8"/>
      <c r="S55" s="8"/>
      <c r="T55" s="8"/>
    </row>
    <row r="56" spans="1:22" x14ac:dyDescent="0.2">
      <c r="A56" s="8"/>
      <c r="B56" s="8"/>
      <c r="C56" s="8"/>
      <c r="D56" s="8"/>
      <c r="E56" s="8"/>
      <c r="F56" s="8"/>
      <c r="G56" s="8"/>
      <c r="H56" s="8"/>
      <c r="I56" s="8"/>
      <c r="J56" s="8"/>
      <c r="K56" s="8"/>
      <c r="L56" s="8"/>
      <c r="M56" s="8"/>
      <c r="N56" s="8"/>
      <c r="O56" s="8"/>
      <c r="P56" s="8"/>
      <c r="Q56" s="8"/>
      <c r="R56" s="8"/>
      <c r="S56" s="8"/>
      <c r="T56" s="8"/>
    </row>
    <row r="57" spans="1:22" ht="21" customHeight="1" x14ac:dyDescent="0.25">
      <c r="A57" s="739" t="s">
        <v>6</v>
      </c>
      <c r="B57" s="739"/>
      <c r="C57" s="739"/>
      <c r="D57" s="739"/>
      <c r="E57" s="739"/>
      <c r="F57" s="739"/>
      <c r="G57" s="739"/>
      <c r="H57" s="739"/>
      <c r="I57" s="739"/>
      <c r="J57" s="739"/>
      <c r="K57" s="739"/>
      <c r="L57" s="739"/>
      <c r="M57" s="739"/>
      <c r="N57" s="739"/>
      <c r="O57" s="739"/>
      <c r="P57" s="739"/>
      <c r="Q57" s="739"/>
      <c r="R57" s="739"/>
      <c r="S57" s="739"/>
      <c r="T57" s="739"/>
    </row>
    <row r="58" spans="1:22" ht="32.25" customHeight="1" thickBot="1" x14ac:dyDescent="0.25">
      <c r="A58" s="735" t="s">
        <v>4</v>
      </c>
      <c r="B58" s="735"/>
      <c r="C58" s="735"/>
      <c r="D58" s="735"/>
      <c r="E58" s="735"/>
      <c r="F58" s="735"/>
      <c r="G58" s="735"/>
      <c r="H58" s="735"/>
      <c r="I58" s="735"/>
      <c r="J58" s="735"/>
      <c r="K58" s="735"/>
      <c r="L58" s="735"/>
      <c r="M58" s="735"/>
      <c r="N58" s="735"/>
      <c r="O58" s="735"/>
      <c r="P58" s="735"/>
      <c r="Q58" s="735"/>
      <c r="R58" s="735"/>
      <c r="S58" s="735"/>
      <c r="T58" s="735"/>
    </row>
    <row r="59" spans="1:22" s="27" customFormat="1" x14ac:dyDescent="0.2">
      <c r="A59" s="710" t="s">
        <v>2</v>
      </c>
      <c r="B59" s="713" t="s">
        <v>92</v>
      </c>
      <c r="C59" s="716" t="s">
        <v>99</v>
      </c>
      <c r="D59" s="690" t="str">
        <f>D3</f>
        <v>STATION TO STATION</v>
      </c>
      <c r="E59" s="719"/>
      <c r="F59" s="720"/>
      <c r="G59" s="713" t="s">
        <v>9</v>
      </c>
      <c r="H59" s="336" t="str">
        <f>IF(H$3="","",H$3)</f>
        <v>Schedule A</v>
      </c>
      <c r="I59" s="336" t="str">
        <f t="shared" ref="I59:S59" si="4">IF(I$3="","",I$3)</f>
        <v>Schedule A</v>
      </c>
      <c r="J59" s="336" t="str">
        <f t="shared" si="4"/>
        <v>Schedule A</v>
      </c>
      <c r="K59" s="336" t="str">
        <f t="shared" si="4"/>
        <v>Schedule A</v>
      </c>
      <c r="L59" s="336" t="str">
        <f t="shared" si="4"/>
        <v>Schedule A</v>
      </c>
      <c r="M59" s="336" t="str">
        <f t="shared" si="4"/>
        <v>Schedule A</v>
      </c>
      <c r="N59" s="337" t="str">
        <f t="shared" si="4"/>
        <v/>
      </c>
      <c r="O59" s="337" t="str">
        <f t="shared" si="4"/>
        <v/>
      </c>
      <c r="P59" s="337" t="str">
        <f t="shared" si="4"/>
        <v/>
      </c>
      <c r="Q59" s="337" t="str">
        <f t="shared" si="4"/>
        <v/>
      </c>
      <c r="R59" s="337" t="str">
        <f t="shared" si="4"/>
        <v/>
      </c>
      <c r="S59" s="336" t="str">
        <f t="shared" si="4"/>
        <v/>
      </c>
      <c r="T59" s="727" t="s">
        <v>5</v>
      </c>
      <c r="V59" s="132"/>
    </row>
    <row r="60" spans="1:22" s="27" customFormat="1" ht="12.75" customHeight="1" x14ac:dyDescent="0.2">
      <c r="A60" s="711"/>
      <c r="B60" s="714"/>
      <c r="C60" s="717"/>
      <c r="D60" s="721"/>
      <c r="E60" s="722"/>
      <c r="F60" s="723"/>
      <c r="G60" s="714"/>
      <c r="H60" s="338" t="str">
        <f>IF(H$4="","",H$4)</f>
        <v>Pay Item</v>
      </c>
      <c r="I60" s="338" t="str">
        <f t="shared" ref="I60:S60" si="5">IF(I$4="","",I$4)</f>
        <v>Pay Item</v>
      </c>
      <c r="J60" s="338" t="str">
        <f t="shared" si="5"/>
        <v>Pay Item</v>
      </c>
      <c r="K60" s="338" t="str">
        <f t="shared" si="5"/>
        <v>Pay Item</v>
      </c>
      <c r="L60" s="338" t="str">
        <f t="shared" si="5"/>
        <v>Pay Item</v>
      </c>
      <c r="M60" s="338" t="str">
        <f t="shared" si="5"/>
        <v>Pay Item</v>
      </c>
      <c r="N60" s="339" t="str">
        <f t="shared" si="5"/>
        <v/>
      </c>
      <c r="O60" s="339" t="str">
        <f t="shared" si="5"/>
        <v/>
      </c>
      <c r="P60" s="339" t="str">
        <f t="shared" si="5"/>
        <v/>
      </c>
      <c r="Q60" s="339" t="str">
        <f t="shared" si="5"/>
        <v/>
      </c>
      <c r="R60" s="339" t="str">
        <f t="shared" si="5"/>
        <v/>
      </c>
      <c r="S60" s="338" t="str">
        <f t="shared" si="5"/>
        <v/>
      </c>
      <c r="T60" s="728"/>
      <c r="V60" s="132"/>
    </row>
    <row r="61" spans="1:22" s="27" customFormat="1" x14ac:dyDescent="0.2">
      <c r="A61" s="711"/>
      <c r="B61" s="714"/>
      <c r="C61" s="717"/>
      <c r="D61" s="721"/>
      <c r="E61" s="722"/>
      <c r="F61" s="723"/>
      <c r="G61" s="714"/>
      <c r="H61" s="340">
        <f>IF(H$5="","",H$5)</f>
        <v>157060200</v>
      </c>
      <c r="I61" s="341">
        <f t="shared" ref="I61:S61" si="6">IF(I$5="","",I$5)</f>
        <v>157060200</v>
      </c>
      <c r="J61" s="340">
        <f t="shared" si="6"/>
        <v>157061300</v>
      </c>
      <c r="K61" s="340" t="str">
        <f t="shared" si="6"/>
        <v>15702-4000</v>
      </c>
      <c r="L61" s="340">
        <f t="shared" si="6"/>
        <v>157025000</v>
      </c>
      <c r="M61" s="340">
        <f t="shared" si="6"/>
        <v>157032000</v>
      </c>
      <c r="N61" s="340" t="str">
        <f t="shared" si="6"/>
        <v/>
      </c>
      <c r="O61" s="340" t="str">
        <f t="shared" si="6"/>
        <v/>
      </c>
      <c r="P61" s="340" t="str">
        <f t="shared" si="6"/>
        <v/>
      </c>
      <c r="Q61" s="340" t="str">
        <f t="shared" si="6"/>
        <v/>
      </c>
      <c r="R61" s="340" t="str">
        <f t="shared" si="6"/>
        <v/>
      </c>
      <c r="S61" s="340" t="str">
        <f t="shared" si="6"/>
        <v/>
      </c>
      <c r="T61" s="728"/>
    </row>
    <row r="62" spans="1:22" s="27" customFormat="1" ht="67.5" customHeight="1" x14ac:dyDescent="0.2">
      <c r="A62" s="711"/>
      <c r="B62" s="714"/>
      <c r="C62" s="717"/>
      <c r="D62" s="721"/>
      <c r="E62" s="722"/>
      <c r="F62" s="723"/>
      <c r="G62" s="714"/>
      <c r="H62" s="583" t="str">
        <f>IFERROR(IF(H61&gt;0,(VLOOKUP(LEFT(H61,5)&amp;"-"&amp;RIGHT(H61,4),'[2]FP14 Pay Items'!$A$2:$E$6000,4,FALSE)),""),"")</f>
        <v>SOIL EROSION CONTROL, CHECK DAM</v>
      </c>
      <c r="I62" s="583" t="str">
        <f>IFERROR(IF(I61&gt;0,(VLOOKUP(LEFT(I61,5)&amp;"-"&amp;RIGHT(I61,4),'[2]FP14 Pay Items'!$A$2:$E$6000,4,FALSE)),""),"")</f>
        <v>SOIL EROSION CONTROL, CHECK DAM</v>
      </c>
      <c r="J62" s="583" t="str">
        <f>IFERROR(IF(J61&gt;0,(VLOOKUP(LEFT(J61,5)&amp;"-"&amp;RIGHT(J61,4),'[2]FP14 Pay Items'!$A$2:$E$6000,4,FALSE)),""),"")</f>
        <v>SOIL EROSION CONTROL, INLET PROTECTION TYPE C</v>
      </c>
      <c r="K62" s="583" t="str">
        <f>IFERROR(IF(K61&gt;0,(VLOOKUP(LEFT(K61,5)&amp;"-"&amp;RIGHT(K61,4),'[2]FP14 Pay Items'!$A$2:$E$6000,4,FALSE)),""),"")</f>
        <v>SOIL EROSION CONTROL, FILTER BAG</v>
      </c>
      <c r="L62" s="583" t="str">
        <f>IFERROR(IF(L61&gt;0,(VLOOKUP(LEFT(L61,5)&amp;"-"&amp;RIGHT(L61,4),'[2]FP14 Pay Items'!$A$2:$E$6000,4,FALSE)),""),"")</f>
        <v>SOIL EROSION CONTROL, TEMPORARY DIVERSION BERM</v>
      </c>
      <c r="M62" s="583" t="str">
        <f>IFERROR(IF(M61&gt;0,(VLOOKUP(LEFT(M61,5)&amp;"-"&amp;RIGHT(M61,4),'[2]FP14 Pay Items'!$A$2:$E$6000,4,FALSE)),""),"")</f>
        <v>SOIL EROSION CONTROL, TEMPORARY TURF ESTABLISHMENT</v>
      </c>
      <c r="N62" s="583" t="str">
        <f>IFERROR(IF(N61&gt;0,(VLOOKUP(LEFT(N61,5)&amp;"-"&amp;RIGHT(N61,4),'[2]FP14 Pay Items'!$A$2:$E$6000,4,FALSE)),""),"")</f>
        <v/>
      </c>
      <c r="O62" s="243" t="str">
        <f>IFERROR(IF(O61&gt;0,(VLOOKUP(LEFT(O61,5)&amp;"-"&amp;RIGHT(O61,4),'[2]FP14 Pay Items'!$A$2:$E$6000,4,FALSE)),""),"")</f>
        <v/>
      </c>
      <c r="P62" s="243" t="str">
        <f>IFERROR(IF(P61&gt;0,(VLOOKUP(LEFT(P61,5)&amp;"-"&amp;RIGHT(P61,4),'[2]FP14 Pay Items'!$A$2:$E$6000,4,FALSE)),""),"")</f>
        <v/>
      </c>
      <c r="Q62" s="243" t="str">
        <f>IFERROR(IF(Q61&gt;0,(VLOOKUP(LEFT(Q61,5)&amp;"-"&amp;RIGHT(Q61,4),'[2]FP14 Pay Items'!$A$2:$E$6000,4,FALSE)),""),"")</f>
        <v/>
      </c>
      <c r="R62" s="243" t="str">
        <f>IFERROR(IF(R61&gt;0,(VLOOKUP(LEFT(R61,5)&amp;"-"&amp;RIGHT(R61,4),'[2]FP14 Pay Items'!$A$2:$E$6000,4,FALSE)),""),"")</f>
        <v/>
      </c>
      <c r="S62" s="243" t="str">
        <f>IFERROR(IF(S61&gt;0,(VLOOKUP(LEFT(S61,5)&amp;"-"&amp;RIGHT(S61,4),'[2]FP14 Pay Items'!$A$2:$E$6000,4,FALSE)),""),"")</f>
        <v/>
      </c>
      <c r="T62" s="728"/>
    </row>
    <row r="63" spans="1:22" s="27" customFormat="1" ht="13.5" thickBot="1" x14ac:dyDescent="0.25">
      <c r="A63" s="712"/>
      <c r="B63" s="715"/>
      <c r="C63" s="718"/>
      <c r="D63" s="724"/>
      <c r="E63" s="725"/>
      <c r="F63" s="726"/>
      <c r="G63" s="715"/>
      <c r="H63" s="84" t="str">
        <f>IFERROR(IF(H61&gt;0,(VLOOKUP(LEFT(H61,5)&amp;"-"&amp;RIGHT(H61,4),'[2]FP14 Pay Items'!$A$2:$E$4705,5,TRUE)),""),"")</f>
        <v>EACH</v>
      </c>
      <c r="I63" s="84" t="str">
        <f>IFERROR(IF(I61&gt;0,(VLOOKUP(LEFT(I61,5)&amp;"-"&amp;RIGHT(I61,4),'[2]FP14 Pay Items'!$A$2:$E$4705,5,TRUE)),""),"")</f>
        <v>EACH</v>
      </c>
      <c r="J63" s="84" t="str">
        <f>IFERROR(IF(J61&gt;0,(VLOOKUP(LEFT(J61,5)&amp;"-"&amp;RIGHT(J61,4),'[2]FP14 Pay Items'!$A$2:$E$4705,5,TRUE)),""),"")</f>
        <v>EACH</v>
      </c>
      <c r="K63" s="84" t="str">
        <f>IFERROR(IF(K61&gt;0,(VLOOKUP(LEFT(K61,5)&amp;"-"&amp;RIGHT(K61,4),'[2]FP14 Pay Items'!$A$2:$E$4705,5,TRUE)),""),"")</f>
        <v>LPSM</v>
      </c>
      <c r="L63" s="84" t="str">
        <f>IFERROR(IF(L61&gt;0,(VLOOKUP(LEFT(L61,5)&amp;"-"&amp;RIGHT(L61,4),'[2]FP14 Pay Items'!$A$2:$E$4705,5,TRUE)),""),"")</f>
        <v>LPSM</v>
      </c>
      <c r="M63" s="84" t="str">
        <f>IFERROR(IF(M61&gt;0,(VLOOKUP(LEFT(M61,5)&amp;"-"&amp;RIGHT(M61,4),'[2]FP14 Pay Items'!$A$2:$E$4705,5,TRUE)),""),"")</f>
        <v>ACRE</v>
      </c>
      <c r="N63" s="84" t="str">
        <f>IFERROR(IF(N61&gt;0,(VLOOKUP(LEFT(N61,5)&amp;"-"&amp;RIGHT(N61,4),'[2]FP14 Pay Items'!$A$2:$E$4705,5,TRUE)),""),"")</f>
        <v/>
      </c>
      <c r="O63" s="84" t="str">
        <f>IFERROR(IF(O61&gt;0,(VLOOKUP(LEFT(O61,5)&amp;"-"&amp;RIGHT(O61,4),'[2]FP14 Pay Items'!$A$2:$E$4705,5,TRUE)),""),"")</f>
        <v/>
      </c>
      <c r="P63" s="84" t="str">
        <f>IFERROR(IF(P61&gt;0,(VLOOKUP(LEFT(P61,5)&amp;"-"&amp;RIGHT(P61,4),'[2]FP14 Pay Items'!$A$2:$E$4705,5,TRUE)),""),"")</f>
        <v/>
      </c>
      <c r="Q63" s="84" t="str">
        <f>IFERROR(IF(Q61&gt;0,(VLOOKUP(LEFT(Q61,5)&amp;"-"&amp;RIGHT(Q61,4),'[2]FP14 Pay Items'!$A$2:$E$4705,5,TRUE)),""),"")</f>
        <v/>
      </c>
      <c r="R63" s="84" t="str">
        <f>IFERROR(IF(R61&gt;0,(VLOOKUP(LEFT(R61,5)&amp;"-"&amp;RIGHT(R61,4),'[2]FP14 Pay Items'!$A$2:$E$4705,5,TRUE)),""),"")</f>
        <v/>
      </c>
      <c r="S63" s="84" t="str">
        <f>IFERROR(IF(S61&gt;0,(VLOOKUP(LEFT(S61,5)&amp;"-"&amp;RIGHT(S61,4),'[2]FP14 Pay Items'!$A$2:$E$4705,5,TRUE)),""),"")</f>
        <v/>
      </c>
      <c r="T63" s="729"/>
    </row>
    <row r="64" spans="1:22" s="37" customFormat="1" ht="11.1" customHeight="1" thickTop="1" x14ac:dyDescent="0.2">
      <c r="A64" s="211"/>
      <c r="B64" s="245"/>
      <c r="C64" s="442" t="str">
        <f t="shared" ref="C64:C101" si="7">IFERROR(VLOOKUP($B64,Project_Info,2,FALSE),"")</f>
        <v/>
      </c>
      <c r="D64" s="212"/>
      <c r="E64" s="213" t="str">
        <f>IF(F64&gt;D64,"to","")</f>
        <v/>
      </c>
      <c r="F64" s="212"/>
      <c r="G64" s="268"/>
      <c r="H64" s="214"/>
      <c r="I64" s="215"/>
      <c r="J64" s="215"/>
      <c r="K64" s="215"/>
      <c r="L64" s="215"/>
      <c r="M64" s="215"/>
      <c r="N64" s="215"/>
      <c r="O64" s="215"/>
      <c r="P64" s="215"/>
      <c r="Q64" s="215"/>
      <c r="R64" s="215"/>
      <c r="S64" s="215"/>
      <c r="T64" s="216"/>
      <c r="V64" s="137"/>
    </row>
    <row r="65" spans="1:23" s="27" customFormat="1" ht="12.6" customHeight="1" x14ac:dyDescent="0.2">
      <c r="A65" s="330"/>
      <c r="B65" s="257"/>
      <c r="C65" s="247" t="str">
        <f t="shared" si="7"/>
        <v/>
      </c>
      <c r="D65" s="254"/>
      <c r="E65" s="222" t="str">
        <f t="shared" ref="E65:E101" si="8">IF(F65&gt;D65,"to","")</f>
        <v/>
      </c>
      <c r="F65" s="254"/>
      <c r="G65" s="282"/>
      <c r="H65" s="217"/>
      <c r="I65" s="218"/>
      <c r="J65" s="218"/>
      <c r="K65" s="218"/>
      <c r="L65" s="218"/>
      <c r="M65" s="218"/>
      <c r="N65" s="218"/>
      <c r="O65" s="218"/>
      <c r="P65" s="218"/>
      <c r="Q65" s="218"/>
      <c r="R65" s="218"/>
      <c r="S65" s="218"/>
      <c r="T65" s="219"/>
      <c r="V65" s="137"/>
    </row>
    <row r="66" spans="1:23" s="27" customFormat="1" ht="12.6" customHeight="1" x14ac:dyDescent="0.2">
      <c r="A66" s="220"/>
      <c r="B66" s="246"/>
      <c r="C66" s="247" t="str">
        <f t="shared" si="7"/>
        <v/>
      </c>
      <c r="D66" s="221"/>
      <c r="E66" s="222" t="str">
        <f t="shared" si="8"/>
        <v/>
      </c>
      <c r="F66" s="221"/>
      <c r="G66" s="282"/>
      <c r="H66" s="217"/>
      <c r="I66" s="218"/>
      <c r="J66" s="218"/>
      <c r="K66" s="218"/>
      <c r="L66" s="218"/>
      <c r="M66" s="218"/>
      <c r="N66" s="218"/>
      <c r="O66" s="218"/>
      <c r="P66" s="218"/>
      <c r="Q66" s="218"/>
      <c r="R66" s="218"/>
      <c r="S66" s="218"/>
      <c r="T66" s="223"/>
      <c r="V66" s="37"/>
    </row>
    <row r="67" spans="1:23" s="27" customFormat="1" ht="12.6" customHeight="1" x14ac:dyDescent="0.2">
      <c r="A67" s="330"/>
      <c r="B67" s="257"/>
      <c r="C67" s="247" t="str">
        <f t="shared" si="7"/>
        <v/>
      </c>
      <c r="D67" s="254"/>
      <c r="E67" s="222" t="str">
        <f t="shared" si="8"/>
        <v/>
      </c>
      <c r="F67" s="254"/>
      <c r="G67" s="282"/>
      <c r="H67" s="217"/>
      <c r="I67" s="218"/>
      <c r="J67" s="218"/>
      <c r="K67" s="218"/>
      <c r="L67" s="218"/>
      <c r="M67" s="218"/>
      <c r="N67" s="218"/>
      <c r="O67" s="218"/>
      <c r="P67" s="218"/>
      <c r="Q67" s="218"/>
      <c r="R67" s="218"/>
      <c r="S67" s="218"/>
      <c r="T67" s="219"/>
      <c r="V67" s="37"/>
    </row>
    <row r="68" spans="1:23" s="27" customFormat="1" ht="12.6" customHeight="1" x14ac:dyDescent="0.2">
      <c r="A68" s="220"/>
      <c r="B68" s="246"/>
      <c r="C68" s="247" t="str">
        <f t="shared" si="7"/>
        <v/>
      </c>
      <c r="D68" s="221"/>
      <c r="E68" s="222" t="str">
        <f t="shared" si="8"/>
        <v/>
      </c>
      <c r="F68" s="221"/>
      <c r="G68" s="282"/>
      <c r="H68" s="217"/>
      <c r="I68" s="218"/>
      <c r="J68" s="218"/>
      <c r="K68" s="218"/>
      <c r="L68" s="218"/>
      <c r="M68" s="218"/>
      <c r="N68" s="218"/>
      <c r="O68" s="218"/>
      <c r="P68" s="218"/>
      <c r="Q68" s="218"/>
      <c r="R68" s="218"/>
      <c r="S68" s="218"/>
      <c r="T68" s="223"/>
      <c r="V68" s="137"/>
      <c r="W68" s="132"/>
    </row>
    <row r="69" spans="1:23" s="27" customFormat="1" ht="12.6" customHeight="1" x14ac:dyDescent="0.2">
      <c r="A69" s="330"/>
      <c r="B69" s="257"/>
      <c r="C69" s="247" t="str">
        <f t="shared" si="7"/>
        <v/>
      </c>
      <c r="D69" s="254"/>
      <c r="E69" s="222" t="str">
        <f t="shared" si="8"/>
        <v/>
      </c>
      <c r="F69" s="254"/>
      <c r="G69" s="282"/>
      <c r="H69" s="217"/>
      <c r="I69" s="218"/>
      <c r="J69" s="218"/>
      <c r="K69" s="218"/>
      <c r="L69" s="218"/>
      <c r="M69" s="218"/>
      <c r="N69" s="218"/>
      <c r="O69" s="218"/>
      <c r="P69" s="218"/>
      <c r="Q69" s="218"/>
      <c r="R69" s="218"/>
      <c r="S69" s="218"/>
      <c r="T69" s="219"/>
      <c r="V69" s="137"/>
      <c r="W69" s="132"/>
    </row>
    <row r="70" spans="1:23" s="27" customFormat="1" ht="12.6" customHeight="1" x14ac:dyDescent="0.2">
      <c r="A70" s="220"/>
      <c r="B70" s="246"/>
      <c r="C70" s="247" t="str">
        <f t="shared" si="7"/>
        <v/>
      </c>
      <c r="D70" s="221"/>
      <c r="E70" s="222" t="str">
        <f t="shared" si="8"/>
        <v/>
      </c>
      <c r="F70" s="221"/>
      <c r="G70" s="282"/>
      <c r="H70" s="217"/>
      <c r="I70" s="218"/>
      <c r="J70" s="218"/>
      <c r="K70" s="218"/>
      <c r="L70" s="218"/>
      <c r="M70" s="218"/>
      <c r="N70" s="218"/>
      <c r="O70" s="218"/>
      <c r="P70" s="218"/>
      <c r="Q70" s="218"/>
      <c r="R70" s="218"/>
      <c r="S70" s="218"/>
      <c r="T70" s="223"/>
      <c r="V70" s="137"/>
    </row>
    <row r="71" spans="1:23" s="27" customFormat="1" ht="12.6" customHeight="1" x14ac:dyDescent="0.2">
      <c r="A71" s="330"/>
      <c r="B71" s="257"/>
      <c r="C71" s="247" t="str">
        <f t="shared" si="7"/>
        <v/>
      </c>
      <c r="D71" s="254"/>
      <c r="E71" s="222" t="str">
        <f t="shared" si="8"/>
        <v/>
      </c>
      <c r="F71" s="254"/>
      <c r="G71" s="282"/>
      <c r="H71" s="217"/>
      <c r="I71" s="218"/>
      <c r="J71" s="218"/>
      <c r="K71" s="218"/>
      <c r="L71" s="218"/>
      <c r="M71" s="218"/>
      <c r="N71" s="218"/>
      <c r="O71" s="218"/>
      <c r="P71" s="218"/>
      <c r="Q71" s="218"/>
      <c r="R71" s="218"/>
      <c r="S71" s="218"/>
      <c r="T71" s="219"/>
      <c r="V71" s="137"/>
    </row>
    <row r="72" spans="1:23" s="27" customFormat="1" ht="12.6" customHeight="1" x14ac:dyDescent="0.2">
      <c r="A72" s="220"/>
      <c r="B72" s="246"/>
      <c r="C72" s="247" t="str">
        <f t="shared" si="7"/>
        <v/>
      </c>
      <c r="D72" s="221"/>
      <c r="E72" s="222" t="str">
        <f t="shared" si="8"/>
        <v/>
      </c>
      <c r="F72" s="221"/>
      <c r="G72" s="282"/>
      <c r="H72" s="217"/>
      <c r="I72" s="218"/>
      <c r="J72" s="218"/>
      <c r="K72" s="218"/>
      <c r="L72" s="218"/>
      <c r="M72" s="218"/>
      <c r="N72" s="218"/>
      <c r="O72" s="218"/>
      <c r="P72" s="218"/>
      <c r="Q72" s="218"/>
      <c r="R72" s="218"/>
      <c r="S72" s="218"/>
      <c r="T72" s="223"/>
      <c r="V72" s="137"/>
    </row>
    <row r="73" spans="1:23" s="27" customFormat="1" ht="12.6" customHeight="1" x14ac:dyDescent="0.2">
      <c r="A73" s="330"/>
      <c r="B73" s="257"/>
      <c r="C73" s="247" t="str">
        <f t="shared" si="7"/>
        <v/>
      </c>
      <c r="D73" s="254"/>
      <c r="E73" s="222" t="str">
        <f t="shared" si="8"/>
        <v/>
      </c>
      <c r="F73" s="254"/>
      <c r="G73" s="282"/>
      <c r="H73" s="217"/>
      <c r="I73" s="218"/>
      <c r="J73" s="218"/>
      <c r="K73" s="218"/>
      <c r="L73" s="218"/>
      <c r="M73" s="218"/>
      <c r="N73" s="218"/>
      <c r="O73" s="218"/>
      <c r="P73" s="218"/>
      <c r="Q73" s="218"/>
      <c r="R73" s="218"/>
      <c r="S73" s="218"/>
      <c r="T73" s="219"/>
      <c r="V73" s="137"/>
    </row>
    <row r="74" spans="1:23" s="27" customFormat="1" ht="12.6" customHeight="1" x14ac:dyDescent="0.2">
      <c r="A74" s="220"/>
      <c r="B74" s="246"/>
      <c r="C74" s="247" t="str">
        <f t="shared" si="7"/>
        <v/>
      </c>
      <c r="D74" s="221"/>
      <c r="E74" s="222" t="str">
        <f t="shared" si="8"/>
        <v/>
      </c>
      <c r="F74" s="221"/>
      <c r="G74" s="282"/>
      <c r="H74" s="217"/>
      <c r="I74" s="218"/>
      <c r="J74" s="218"/>
      <c r="K74" s="218"/>
      <c r="L74" s="218"/>
      <c r="M74" s="218"/>
      <c r="N74" s="218"/>
      <c r="O74" s="218"/>
      <c r="P74" s="218"/>
      <c r="Q74" s="218"/>
      <c r="R74" s="218"/>
      <c r="S74" s="218"/>
      <c r="T74" s="223"/>
      <c r="V74" s="137"/>
    </row>
    <row r="75" spans="1:23" s="27" customFormat="1" ht="12.6" customHeight="1" x14ac:dyDescent="0.2">
      <c r="A75" s="330"/>
      <c r="B75" s="257"/>
      <c r="C75" s="247" t="str">
        <f t="shared" si="7"/>
        <v/>
      </c>
      <c r="D75" s="254"/>
      <c r="E75" s="222" t="str">
        <f t="shared" si="8"/>
        <v/>
      </c>
      <c r="F75" s="254"/>
      <c r="G75" s="282"/>
      <c r="H75" s="217"/>
      <c r="I75" s="218"/>
      <c r="J75" s="218"/>
      <c r="K75" s="218"/>
      <c r="L75" s="218"/>
      <c r="M75" s="218"/>
      <c r="N75" s="218"/>
      <c r="O75" s="218"/>
      <c r="P75" s="218"/>
      <c r="Q75" s="218"/>
      <c r="R75" s="218"/>
      <c r="S75" s="218"/>
      <c r="T75" s="219"/>
      <c r="V75" s="37"/>
    </row>
    <row r="76" spans="1:23" s="27" customFormat="1" ht="12.6" customHeight="1" x14ac:dyDescent="0.2">
      <c r="A76" s="220"/>
      <c r="B76" s="246"/>
      <c r="C76" s="247" t="str">
        <f t="shared" si="7"/>
        <v/>
      </c>
      <c r="D76" s="221"/>
      <c r="E76" s="222" t="str">
        <f t="shared" si="8"/>
        <v/>
      </c>
      <c r="F76" s="221"/>
      <c r="G76" s="282"/>
      <c r="H76" s="217"/>
      <c r="I76" s="218"/>
      <c r="J76" s="218"/>
      <c r="K76" s="218"/>
      <c r="L76" s="218"/>
      <c r="M76" s="218"/>
      <c r="N76" s="218"/>
      <c r="O76" s="218"/>
      <c r="P76" s="218"/>
      <c r="Q76" s="218"/>
      <c r="R76" s="218"/>
      <c r="S76" s="218"/>
      <c r="T76" s="223"/>
      <c r="V76" s="37"/>
    </row>
    <row r="77" spans="1:23" s="27" customFormat="1" ht="12.6" customHeight="1" x14ac:dyDescent="0.2">
      <c r="A77" s="330"/>
      <c r="B77" s="257"/>
      <c r="C77" s="247" t="str">
        <f t="shared" si="7"/>
        <v/>
      </c>
      <c r="D77" s="254"/>
      <c r="E77" s="222" t="str">
        <f t="shared" si="8"/>
        <v/>
      </c>
      <c r="F77" s="254"/>
      <c r="G77" s="282"/>
      <c r="H77" s="217"/>
      <c r="I77" s="218"/>
      <c r="J77" s="218"/>
      <c r="K77" s="218"/>
      <c r="L77" s="218"/>
      <c r="M77" s="218"/>
      <c r="N77" s="218"/>
      <c r="O77" s="218"/>
      <c r="P77" s="218"/>
      <c r="Q77" s="218"/>
      <c r="R77" s="218"/>
      <c r="S77" s="218"/>
      <c r="T77" s="447"/>
      <c r="V77" s="37"/>
    </row>
    <row r="78" spans="1:23" s="27" customFormat="1" ht="12.6" customHeight="1" x14ac:dyDescent="0.2">
      <c r="A78" s="220"/>
      <c r="B78" s="246"/>
      <c r="C78" s="247" t="str">
        <f t="shared" si="7"/>
        <v/>
      </c>
      <c r="D78" s="221"/>
      <c r="E78" s="222" t="str">
        <f t="shared" si="8"/>
        <v/>
      </c>
      <c r="F78" s="221"/>
      <c r="G78" s="282"/>
      <c r="H78" s="217"/>
      <c r="I78" s="218"/>
      <c r="J78" s="218"/>
      <c r="K78" s="218"/>
      <c r="L78" s="218"/>
      <c r="M78" s="218"/>
      <c r="N78" s="218"/>
      <c r="O78" s="218"/>
      <c r="P78" s="218"/>
      <c r="Q78" s="218"/>
      <c r="R78" s="218"/>
      <c r="S78" s="218"/>
      <c r="T78" s="223"/>
      <c r="V78" s="37"/>
    </row>
    <row r="79" spans="1:23" s="27" customFormat="1" ht="12.6" customHeight="1" x14ac:dyDescent="0.2">
      <c r="A79" s="330"/>
      <c r="B79" s="257"/>
      <c r="C79" s="247" t="str">
        <f t="shared" si="7"/>
        <v/>
      </c>
      <c r="D79" s="254"/>
      <c r="E79" s="222" t="str">
        <f t="shared" si="8"/>
        <v/>
      </c>
      <c r="F79" s="254"/>
      <c r="G79" s="282"/>
      <c r="H79" s="217"/>
      <c r="I79" s="218"/>
      <c r="J79" s="218"/>
      <c r="K79" s="218"/>
      <c r="L79" s="218"/>
      <c r="M79" s="218"/>
      <c r="N79" s="218"/>
      <c r="O79" s="218"/>
      <c r="P79" s="218"/>
      <c r="Q79" s="218"/>
      <c r="R79" s="218"/>
      <c r="S79" s="218"/>
      <c r="T79" s="219"/>
      <c r="V79" s="37"/>
    </row>
    <row r="80" spans="1:23" s="27" customFormat="1" ht="12.6" customHeight="1" x14ac:dyDescent="0.2">
      <c r="A80" s="330"/>
      <c r="B80" s="257"/>
      <c r="C80" s="247" t="str">
        <f t="shared" si="7"/>
        <v/>
      </c>
      <c r="D80" s="254"/>
      <c r="E80" s="222" t="str">
        <f t="shared" si="8"/>
        <v/>
      </c>
      <c r="F80" s="254"/>
      <c r="G80" s="282"/>
      <c r="H80" s="217"/>
      <c r="I80" s="218"/>
      <c r="J80" s="218"/>
      <c r="K80" s="218"/>
      <c r="L80" s="218"/>
      <c r="M80" s="218"/>
      <c r="N80" s="218"/>
      <c r="O80" s="218"/>
      <c r="P80" s="218"/>
      <c r="Q80" s="218"/>
      <c r="R80" s="218"/>
      <c r="S80" s="218"/>
      <c r="T80" s="219"/>
      <c r="V80" s="37"/>
    </row>
    <row r="81" spans="1:22" s="27" customFormat="1" ht="12.6" customHeight="1" x14ac:dyDescent="0.2">
      <c r="A81" s="330"/>
      <c r="B81" s="257"/>
      <c r="C81" s="247" t="str">
        <f t="shared" si="7"/>
        <v/>
      </c>
      <c r="D81" s="254"/>
      <c r="E81" s="222" t="str">
        <f t="shared" si="8"/>
        <v/>
      </c>
      <c r="F81" s="254"/>
      <c r="G81" s="282"/>
      <c r="H81" s="217"/>
      <c r="I81" s="218"/>
      <c r="J81" s="218"/>
      <c r="K81" s="218"/>
      <c r="L81" s="218"/>
      <c r="M81" s="218"/>
      <c r="N81" s="218"/>
      <c r="O81" s="218"/>
      <c r="P81" s="218"/>
      <c r="Q81" s="218"/>
      <c r="R81" s="218"/>
      <c r="S81" s="218"/>
      <c r="T81" s="219"/>
      <c r="V81" s="37"/>
    </row>
    <row r="82" spans="1:22" s="27" customFormat="1" ht="12.6" customHeight="1" x14ac:dyDescent="0.2">
      <c r="A82" s="330"/>
      <c r="B82" s="257"/>
      <c r="C82" s="247" t="str">
        <f t="shared" si="7"/>
        <v/>
      </c>
      <c r="D82" s="254"/>
      <c r="E82" s="222" t="str">
        <f t="shared" si="8"/>
        <v/>
      </c>
      <c r="F82" s="254"/>
      <c r="G82" s="282"/>
      <c r="H82" s="217"/>
      <c r="I82" s="218"/>
      <c r="J82" s="218"/>
      <c r="K82" s="218"/>
      <c r="L82" s="218"/>
      <c r="M82" s="218"/>
      <c r="N82" s="218"/>
      <c r="O82" s="218"/>
      <c r="P82" s="218"/>
      <c r="Q82" s="218"/>
      <c r="R82" s="218"/>
      <c r="S82" s="218"/>
      <c r="T82" s="219"/>
      <c r="V82" s="37"/>
    </row>
    <row r="83" spans="1:22" s="27" customFormat="1" ht="12.6" customHeight="1" x14ac:dyDescent="0.2">
      <c r="A83" s="330"/>
      <c r="B83" s="257"/>
      <c r="C83" s="247" t="str">
        <f t="shared" si="7"/>
        <v/>
      </c>
      <c r="D83" s="254"/>
      <c r="E83" s="222" t="str">
        <f t="shared" si="8"/>
        <v/>
      </c>
      <c r="F83" s="254"/>
      <c r="G83" s="282"/>
      <c r="H83" s="217"/>
      <c r="I83" s="218"/>
      <c r="J83" s="218"/>
      <c r="K83" s="218"/>
      <c r="L83" s="218"/>
      <c r="M83" s="218"/>
      <c r="N83" s="218"/>
      <c r="O83" s="218"/>
      <c r="P83" s="218"/>
      <c r="Q83" s="218"/>
      <c r="R83" s="218"/>
      <c r="S83" s="218"/>
      <c r="T83" s="219"/>
      <c r="V83" s="37"/>
    </row>
    <row r="84" spans="1:22" s="27" customFormat="1" ht="12.6" customHeight="1" x14ac:dyDescent="0.2">
      <c r="A84" s="330"/>
      <c r="B84" s="257"/>
      <c r="C84" s="247" t="str">
        <f t="shared" si="7"/>
        <v/>
      </c>
      <c r="D84" s="254"/>
      <c r="E84" s="222" t="str">
        <f t="shared" si="8"/>
        <v/>
      </c>
      <c r="F84" s="254"/>
      <c r="G84" s="282"/>
      <c r="H84" s="217"/>
      <c r="I84" s="218"/>
      <c r="J84" s="218"/>
      <c r="K84" s="218"/>
      <c r="L84" s="218"/>
      <c r="M84" s="218"/>
      <c r="N84" s="218"/>
      <c r="O84" s="218"/>
      <c r="P84" s="218"/>
      <c r="Q84" s="218"/>
      <c r="R84" s="218"/>
      <c r="S84" s="218"/>
      <c r="T84" s="219"/>
      <c r="V84" s="37"/>
    </row>
    <row r="85" spans="1:22" s="27" customFormat="1" ht="12.6" customHeight="1" x14ac:dyDescent="0.2">
      <c r="A85" s="330"/>
      <c r="B85" s="257"/>
      <c r="C85" s="247" t="str">
        <f t="shared" si="7"/>
        <v/>
      </c>
      <c r="D85" s="254"/>
      <c r="E85" s="222" t="str">
        <f t="shared" si="8"/>
        <v/>
      </c>
      <c r="F85" s="254"/>
      <c r="G85" s="282"/>
      <c r="H85" s="217"/>
      <c r="I85" s="218"/>
      <c r="J85" s="218"/>
      <c r="K85" s="218"/>
      <c r="L85" s="218"/>
      <c r="M85" s="218"/>
      <c r="N85" s="218"/>
      <c r="O85" s="218"/>
      <c r="P85" s="218"/>
      <c r="Q85" s="218"/>
      <c r="R85" s="218"/>
      <c r="S85" s="218"/>
      <c r="T85" s="219"/>
      <c r="V85" s="37"/>
    </row>
    <row r="86" spans="1:22" s="27" customFormat="1" ht="12.6" customHeight="1" x14ac:dyDescent="0.2">
      <c r="A86" s="330"/>
      <c r="B86" s="257"/>
      <c r="C86" s="247" t="str">
        <f t="shared" si="7"/>
        <v/>
      </c>
      <c r="D86" s="254"/>
      <c r="E86" s="222" t="str">
        <f t="shared" si="8"/>
        <v/>
      </c>
      <c r="F86" s="254"/>
      <c r="G86" s="282"/>
      <c r="H86" s="217"/>
      <c r="I86" s="218"/>
      <c r="J86" s="218"/>
      <c r="K86" s="218"/>
      <c r="L86" s="218"/>
      <c r="M86" s="218"/>
      <c r="N86" s="218"/>
      <c r="O86" s="218"/>
      <c r="P86" s="218"/>
      <c r="Q86" s="218"/>
      <c r="R86" s="218"/>
      <c r="S86" s="218"/>
      <c r="T86" s="219"/>
      <c r="V86" s="37"/>
    </row>
    <row r="87" spans="1:22" s="27" customFormat="1" ht="12.6" customHeight="1" x14ac:dyDescent="0.2">
      <c r="A87" s="330"/>
      <c r="B87" s="257"/>
      <c r="C87" s="247" t="str">
        <f t="shared" si="7"/>
        <v/>
      </c>
      <c r="D87" s="254"/>
      <c r="E87" s="222" t="str">
        <f t="shared" si="8"/>
        <v/>
      </c>
      <c r="F87" s="254"/>
      <c r="G87" s="282"/>
      <c r="H87" s="217"/>
      <c r="I87" s="218"/>
      <c r="J87" s="218"/>
      <c r="K87" s="218"/>
      <c r="L87" s="218"/>
      <c r="M87" s="218"/>
      <c r="N87" s="218"/>
      <c r="O87" s="218"/>
      <c r="P87" s="218"/>
      <c r="Q87" s="218"/>
      <c r="R87" s="218"/>
      <c r="S87" s="218"/>
      <c r="T87" s="219"/>
      <c r="V87" s="37"/>
    </row>
    <row r="88" spans="1:22" s="27" customFormat="1" ht="12.6" customHeight="1" x14ac:dyDescent="0.2">
      <c r="A88" s="220"/>
      <c r="B88" s="246"/>
      <c r="C88" s="247" t="str">
        <f t="shared" si="7"/>
        <v/>
      </c>
      <c r="D88" s="221"/>
      <c r="E88" s="222" t="str">
        <f t="shared" si="8"/>
        <v/>
      </c>
      <c r="F88" s="221"/>
      <c r="G88" s="282"/>
      <c r="H88" s="217"/>
      <c r="I88" s="218"/>
      <c r="J88" s="218"/>
      <c r="K88" s="218"/>
      <c r="L88" s="218"/>
      <c r="M88" s="218"/>
      <c r="N88" s="218"/>
      <c r="O88" s="218"/>
      <c r="P88" s="218"/>
      <c r="Q88" s="218"/>
      <c r="R88" s="218"/>
      <c r="S88" s="218"/>
      <c r="T88" s="223"/>
      <c r="V88" s="37"/>
    </row>
    <row r="89" spans="1:22" s="27" customFormat="1" ht="12.6" customHeight="1" x14ac:dyDescent="0.2">
      <c r="A89" s="330"/>
      <c r="B89" s="257"/>
      <c r="C89" s="247" t="str">
        <f t="shared" si="7"/>
        <v/>
      </c>
      <c r="D89" s="254"/>
      <c r="E89" s="222" t="str">
        <f t="shared" si="8"/>
        <v/>
      </c>
      <c r="F89" s="254"/>
      <c r="G89" s="282"/>
      <c r="H89" s="217"/>
      <c r="I89" s="218"/>
      <c r="J89" s="218"/>
      <c r="K89" s="218"/>
      <c r="L89" s="218"/>
      <c r="M89" s="218"/>
      <c r="N89" s="218"/>
      <c r="O89" s="218"/>
      <c r="P89" s="218"/>
      <c r="Q89" s="218"/>
      <c r="R89" s="218"/>
      <c r="S89" s="218"/>
      <c r="T89" s="219"/>
      <c r="V89" s="37"/>
    </row>
    <row r="90" spans="1:22" s="27" customFormat="1" ht="12.6" customHeight="1" x14ac:dyDescent="0.2">
      <c r="A90" s="220"/>
      <c r="B90" s="246"/>
      <c r="C90" s="247" t="str">
        <f t="shared" si="7"/>
        <v/>
      </c>
      <c r="D90" s="221"/>
      <c r="E90" s="222" t="str">
        <f t="shared" si="8"/>
        <v/>
      </c>
      <c r="F90" s="221"/>
      <c r="G90" s="282"/>
      <c r="H90" s="217"/>
      <c r="I90" s="218"/>
      <c r="J90" s="218"/>
      <c r="K90" s="218"/>
      <c r="L90" s="218"/>
      <c r="M90" s="218"/>
      <c r="N90" s="218"/>
      <c r="O90" s="218"/>
      <c r="P90" s="218"/>
      <c r="Q90" s="218"/>
      <c r="R90" s="218"/>
      <c r="S90" s="218"/>
      <c r="T90" s="223"/>
      <c r="V90" s="37"/>
    </row>
    <row r="91" spans="1:22" s="27" customFormat="1" ht="12.6" customHeight="1" x14ac:dyDescent="0.2">
      <c r="A91" s="330"/>
      <c r="B91" s="257"/>
      <c r="C91" s="247" t="str">
        <f t="shared" si="7"/>
        <v/>
      </c>
      <c r="D91" s="254"/>
      <c r="E91" s="222" t="str">
        <f t="shared" si="8"/>
        <v/>
      </c>
      <c r="F91" s="254"/>
      <c r="G91" s="282"/>
      <c r="H91" s="217"/>
      <c r="I91" s="218"/>
      <c r="J91" s="218"/>
      <c r="K91" s="218"/>
      <c r="L91" s="218"/>
      <c r="M91" s="218"/>
      <c r="N91" s="218"/>
      <c r="O91" s="218"/>
      <c r="P91" s="218"/>
      <c r="Q91" s="218"/>
      <c r="R91" s="218"/>
      <c r="S91" s="218"/>
      <c r="T91" s="219"/>
      <c r="V91" s="37"/>
    </row>
    <row r="92" spans="1:22" s="27" customFormat="1" ht="12.6" customHeight="1" x14ac:dyDescent="0.2">
      <c r="A92" s="220"/>
      <c r="B92" s="246"/>
      <c r="C92" s="247" t="str">
        <f t="shared" si="7"/>
        <v/>
      </c>
      <c r="D92" s="221"/>
      <c r="E92" s="222" t="str">
        <f t="shared" si="8"/>
        <v/>
      </c>
      <c r="F92" s="221"/>
      <c r="G92" s="282"/>
      <c r="H92" s="217"/>
      <c r="I92" s="218"/>
      <c r="J92" s="218"/>
      <c r="K92" s="218"/>
      <c r="L92" s="218"/>
      <c r="M92" s="218"/>
      <c r="N92" s="218"/>
      <c r="O92" s="218"/>
      <c r="P92" s="218"/>
      <c r="Q92" s="218"/>
      <c r="R92" s="218"/>
      <c r="S92" s="218"/>
      <c r="T92" s="223"/>
      <c r="V92" s="37"/>
    </row>
    <row r="93" spans="1:22" s="27" customFormat="1" ht="12.6" customHeight="1" x14ac:dyDescent="0.2">
      <c r="A93" s="330"/>
      <c r="B93" s="257"/>
      <c r="C93" s="247" t="str">
        <f t="shared" si="7"/>
        <v/>
      </c>
      <c r="D93" s="254"/>
      <c r="E93" s="222" t="str">
        <f t="shared" si="8"/>
        <v/>
      </c>
      <c r="F93" s="254"/>
      <c r="G93" s="282"/>
      <c r="H93" s="217"/>
      <c r="I93" s="218"/>
      <c r="J93" s="218"/>
      <c r="K93" s="218"/>
      <c r="L93" s="218"/>
      <c r="M93" s="218"/>
      <c r="N93" s="218"/>
      <c r="O93" s="218"/>
      <c r="P93" s="218"/>
      <c r="Q93" s="218"/>
      <c r="R93" s="218"/>
      <c r="S93" s="218"/>
      <c r="T93" s="219"/>
      <c r="V93" s="37"/>
    </row>
    <row r="94" spans="1:22" s="27" customFormat="1" ht="12.6" customHeight="1" x14ac:dyDescent="0.2">
      <c r="A94" s="220"/>
      <c r="B94" s="246"/>
      <c r="C94" s="247" t="str">
        <f t="shared" si="7"/>
        <v/>
      </c>
      <c r="D94" s="221"/>
      <c r="E94" s="222" t="str">
        <f t="shared" si="8"/>
        <v/>
      </c>
      <c r="F94" s="221"/>
      <c r="G94" s="282"/>
      <c r="H94" s="217"/>
      <c r="I94" s="218"/>
      <c r="J94" s="218"/>
      <c r="K94" s="218"/>
      <c r="L94" s="218"/>
      <c r="M94" s="218"/>
      <c r="N94" s="218"/>
      <c r="O94" s="218"/>
      <c r="P94" s="218"/>
      <c r="Q94" s="218"/>
      <c r="R94" s="218"/>
      <c r="S94" s="218"/>
      <c r="T94" s="223"/>
      <c r="V94" s="37"/>
    </row>
    <row r="95" spans="1:22" s="27" customFormat="1" ht="12.6" customHeight="1" x14ac:dyDescent="0.2">
      <c r="A95" s="330"/>
      <c r="B95" s="257"/>
      <c r="C95" s="247" t="str">
        <f t="shared" si="7"/>
        <v/>
      </c>
      <c r="D95" s="254"/>
      <c r="E95" s="222" t="str">
        <f t="shared" si="8"/>
        <v/>
      </c>
      <c r="F95" s="254"/>
      <c r="G95" s="282"/>
      <c r="H95" s="217"/>
      <c r="I95" s="218"/>
      <c r="J95" s="218"/>
      <c r="K95" s="218"/>
      <c r="L95" s="218"/>
      <c r="M95" s="218"/>
      <c r="N95" s="218"/>
      <c r="O95" s="218"/>
      <c r="P95" s="218"/>
      <c r="Q95" s="218"/>
      <c r="R95" s="218"/>
      <c r="S95" s="218"/>
      <c r="T95" s="219"/>
      <c r="V95" s="37"/>
    </row>
    <row r="96" spans="1:22" s="27" customFormat="1" ht="12.6" customHeight="1" x14ac:dyDescent="0.2">
      <c r="A96" s="220"/>
      <c r="B96" s="246"/>
      <c r="C96" s="247" t="str">
        <f t="shared" si="7"/>
        <v/>
      </c>
      <c r="D96" s="221"/>
      <c r="E96" s="222" t="str">
        <f t="shared" si="8"/>
        <v/>
      </c>
      <c r="F96" s="221"/>
      <c r="G96" s="282"/>
      <c r="H96" s="217"/>
      <c r="I96" s="218"/>
      <c r="J96" s="218"/>
      <c r="K96" s="218"/>
      <c r="L96" s="218"/>
      <c r="M96" s="218"/>
      <c r="N96" s="218"/>
      <c r="O96" s="218"/>
      <c r="P96" s="218"/>
      <c r="Q96" s="218"/>
      <c r="R96" s="218"/>
      <c r="S96" s="218"/>
      <c r="T96" s="223"/>
      <c r="V96" s="37"/>
    </row>
    <row r="97" spans="1:22" s="27" customFormat="1" ht="12.6" customHeight="1" x14ac:dyDescent="0.2">
      <c r="A97" s="330"/>
      <c r="B97" s="257"/>
      <c r="C97" s="247" t="str">
        <f t="shared" si="7"/>
        <v/>
      </c>
      <c r="D97" s="254"/>
      <c r="E97" s="222" t="str">
        <f t="shared" si="8"/>
        <v/>
      </c>
      <c r="F97" s="254"/>
      <c r="G97" s="282"/>
      <c r="H97" s="217"/>
      <c r="I97" s="218"/>
      <c r="J97" s="218"/>
      <c r="K97" s="218"/>
      <c r="L97" s="218"/>
      <c r="M97" s="218"/>
      <c r="N97" s="218"/>
      <c r="O97" s="218"/>
      <c r="P97" s="218"/>
      <c r="Q97" s="218"/>
      <c r="R97" s="218"/>
      <c r="S97" s="218"/>
      <c r="T97" s="219"/>
      <c r="V97" s="37"/>
    </row>
    <row r="98" spans="1:22" s="27" customFormat="1" ht="12.6" customHeight="1" x14ac:dyDescent="0.2">
      <c r="A98" s="220"/>
      <c r="B98" s="246"/>
      <c r="C98" s="247" t="str">
        <f t="shared" si="7"/>
        <v/>
      </c>
      <c r="D98" s="221"/>
      <c r="E98" s="222" t="str">
        <f t="shared" si="8"/>
        <v/>
      </c>
      <c r="F98" s="221"/>
      <c r="G98" s="282"/>
      <c r="H98" s="217"/>
      <c r="I98" s="218"/>
      <c r="J98" s="218"/>
      <c r="K98" s="218"/>
      <c r="L98" s="218"/>
      <c r="M98" s="218"/>
      <c r="N98" s="218"/>
      <c r="O98" s="218"/>
      <c r="P98" s="218"/>
      <c r="Q98" s="218"/>
      <c r="R98" s="218"/>
      <c r="S98" s="218"/>
      <c r="T98" s="223"/>
      <c r="V98" s="37"/>
    </row>
    <row r="99" spans="1:22" s="27" customFormat="1" ht="12.6" customHeight="1" x14ac:dyDescent="0.2">
      <c r="A99" s="330"/>
      <c r="B99" s="257"/>
      <c r="C99" s="247" t="str">
        <f t="shared" si="7"/>
        <v/>
      </c>
      <c r="D99" s="254"/>
      <c r="E99" s="222" t="str">
        <f t="shared" si="8"/>
        <v/>
      </c>
      <c r="F99" s="254"/>
      <c r="G99" s="282"/>
      <c r="H99" s="217"/>
      <c r="I99" s="218"/>
      <c r="J99" s="218"/>
      <c r="K99" s="218"/>
      <c r="L99" s="218"/>
      <c r="M99" s="218"/>
      <c r="N99" s="218"/>
      <c r="O99" s="218"/>
      <c r="P99" s="218"/>
      <c r="Q99" s="218"/>
      <c r="R99" s="218"/>
      <c r="S99" s="218"/>
      <c r="T99" s="219"/>
      <c r="V99" s="37"/>
    </row>
    <row r="100" spans="1:22" s="27" customFormat="1" ht="12.6" customHeight="1" x14ac:dyDescent="0.2">
      <c r="A100" s="220"/>
      <c r="B100" s="246"/>
      <c r="C100" s="247" t="str">
        <f t="shared" si="7"/>
        <v/>
      </c>
      <c r="D100" s="221"/>
      <c r="E100" s="222" t="str">
        <f t="shared" si="8"/>
        <v/>
      </c>
      <c r="F100" s="221"/>
      <c r="G100" s="282"/>
      <c r="H100" s="217"/>
      <c r="I100" s="218"/>
      <c r="J100" s="218"/>
      <c r="K100" s="218"/>
      <c r="L100" s="218"/>
      <c r="M100" s="218"/>
      <c r="N100" s="218"/>
      <c r="O100" s="218"/>
      <c r="P100" s="218"/>
      <c r="Q100" s="218"/>
      <c r="R100" s="218"/>
      <c r="S100" s="218"/>
      <c r="T100" s="223"/>
    </row>
    <row r="101" spans="1:22" s="27" customFormat="1" ht="12.6" customHeight="1" thickBot="1" x14ac:dyDescent="0.25">
      <c r="A101" s="331"/>
      <c r="B101" s="332"/>
      <c r="C101" s="443" t="str">
        <f t="shared" si="7"/>
        <v/>
      </c>
      <c r="D101" s="333"/>
      <c r="E101" s="222" t="str">
        <f t="shared" si="8"/>
        <v/>
      </c>
      <c r="F101" s="333"/>
      <c r="G101" s="431"/>
      <c r="H101" s="224"/>
      <c r="I101" s="225"/>
      <c r="J101" s="225"/>
      <c r="K101" s="225"/>
      <c r="L101" s="225"/>
      <c r="M101" s="225"/>
      <c r="N101" s="225"/>
      <c r="O101" s="225"/>
      <c r="P101" s="225"/>
      <c r="Q101" s="225"/>
      <c r="R101" s="225"/>
      <c r="S101" s="225"/>
      <c r="T101" s="226"/>
    </row>
    <row r="102" spans="1:22" s="27" customFormat="1" ht="12.6" customHeight="1" thickTop="1" x14ac:dyDescent="0.2">
      <c r="A102" s="702"/>
      <c r="B102" s="730"/>
      <c r="C102" s="730"/>
      <c r="D102" s="109"/>
      <c r="E102" s="109"/>
      <c r="F102" s="109"/>
      <c r="G102" s="110" t="s">
        <v>75</v>
      </c>
      <c r="H102" s="139" t="str">
        <f>IF(SUM(H64:H101)&gt;0,SUM(H64:H101),"")</f>
        <v/>
      </c>
      <c r="I102" s="140" t="str">
        <f t="shared" ref="I102:S102" si="9">IF(SUM(I64:I101)&gt;0,SUM(I64:I101),"")</f>
        <v/>
      </c>
      <c r="J102" s="140" t="str">
        <f t="shared" si="9"/>
        <v/>
      </c>
      <c r="K102" s="140" t="str">
        <f t="shared" si="9"/>
        <v/>
      </c>
      <c r="L102" s="140" t="str">
        <f t="shared" si="9"/>
        <v/>
      </c>
      <c r="M102" s="140" t="str">
        <f t="shared" si="9"/>
        <v/>
      </c>
      <c r="N102" s="140" t="str">
        <f t="shared" si="9"/>
        <v/>
      </c>
      <c r="O102" s="140" t="str">
        <f t="shared" si="9"/>
        <v/>
      </c>
      <c r="P102" s="140" t="str">
        <f t="shared" si="9"/>
        <v/>
      </c>
      <c r="Q102" s="140" t="str">
        <f t="shared" si="9"/>
        <v/>
      </c>
      <c r="R102" s="140" t="str">
        <f t="shared" si="9"/>
        <v/>
      </c>
      <c r="S102" s="141" t="str">
        <f t="shared" si="9"/>
        <v/>
      </c>
      <c r="T102" s="731"/>
    </row>
    <row r="103" spans="1:22" s="27" customFormat="1" ht="12.6" customHeight="1" x14ac:dyDescent="0.2">
      <c r="A103" s="111"/>
      <c r="B103" s="335"/>
      <c r="C103" s="335"/>
      <c r="D103" s="112"/>
      <c r="E103" s="112"/>
      <c r="F103" s="112"/>
      <c r="G103" s="113" t="s">
        <v>40</v>
      </c>
      <c r="H103" s="144" t="str">
        <f>H$46</f>
        <v/>
      </c>
      <c r="I103" s="144" t="str">
        <f t="shared" ref="I103:R103" si="10">I$46</f>
        <v/>
      </c>
      <c r="J103" s="144" t="str">
        <f t="shared" si="10"/>
        <v/>
      </c>
      <c r="K103" s="144" t="str">
        <f t="shared" si="10"/>
        <v/>
      </c>
      <c r="L103" s="144" t="str">
        <f t="shared" si="10"/>
        <v/>
      </c>
      <c r="M103" s="144" t="str">
        <f t="shared" si="10"/>
        <v/>
      </c>
      <c r="N103" s="144" t="str">
        <f t="shared" si="10"/>
        <v/>
      </c>
      <c r="O103" s="144" t="str">
        <f t="shared" si="10"/>
        <v/>
      </c>
      <c r="P103" s="144" t="str">
        <f t="shared" si="10"/>
        <v/>
      </c>
      <c r="Q103" s="144" t="str">
        <f t="shared" si="10"/>
        <v/>
      </c>
      <c r="R103" s="144" t="str">
        <f t="shared" si="10"/>
        <v/>
      </c>
      <c r="S103" s="144" t="str">
        <f>S$46</f>
        <v/>
      </c>
      <c r="T103" s="732"/>
    </row>
    <row r="104" spans="1:22" s="27" customFormat="1" ht="12.6" customHeight="1" x14ac:dyDescent="0.2">
      <c r="A104" s="111"/>
      <c r="B104" s="335"/>
      <c r="C104" s="335"/>
      <c r="D104" s="112"/>
      <c r="E104" s="112"/>
      <c r="F104" s="112"/>
      <c r="G104" s="113" t="s">
        <v>37</v>
      </c>
      <c r="H104" s="144" t="str">
        <f>IF(SUM(H102:H103)=0,"",SUM(H102:H103))</f>
        <v/>
      </c>
      <c r="I104" s="144" t="str">
        <f t="shared" ref="I104:S104" si="11">IF(SUM(I102:I103)=0,"",SUM(I102:I103))</f>
        <v/>
      </c>
      <c r="J104" s="144" t="str">
        <f t="shared" si="11"/>
        <v/>
      </c>
      <c r="K104" s="144" t="str">
        <f t="shared" si="11"/>
        <v/>
      </c>
      <c r="L104" s="144" t="str">
        <f t="shared" si="11"/>
        <v/>
      </c>
      <c r="M104" s="144" t="str">
        <f t="shared" si="11"/>
        <v/>
      </c>
      <c r="N104" s="144" t="str">
        <f t="shared" si="11"/>
        <v/>
      </c>
      <c r="O104" s="144" t="str">
        <f t="shared" si="11"/>
        <v/>
      </c>
      <c r="P104" s="144" t="str">
        <f t="shared" si="11"/>
        <v/>
      </c>
      <c r="Q104" s="144" t="str">
        <f t="shared" si="11"/>
        <v/>
      </c>
      <c r="R104" s="144" t="str">
        <f t="shared" si="11"/>
        <v/>
      </c>
      <c r="S104" s="144" t="str">
        <f t="shared" si="11"/>
        <v/>
      </c>
      <c r="T104" s="732"/>
    </row>
    <row r="105" spans="1:22" s="27" customFormat="1" ht="12.6" customHeight="1" thickBot="1" x14ac:dyDescent="0.25">
      <c r="A105" s="707" t="s">
        <v>42</v>
      </c>
      <c r="B105" s="733"/>
      <c r="C105" s="733"/>
      <c r="D105" s="733"/>
      <c r="E105" s="733"/>
      <c r="F105" s="733"/>
      <c r="G105" s="734"/>
      <c r="H105" s="142"/>
      <c r="I105" s="142"/>
      <c r="J105" s="142"/>
      <c r="K105" s="142"/>
      <c r="L105" s="142"/>
      <c r="M105" s="142"/>
      <c r="N105" s="142"/>
      <c r="O105" s="142"/>
      <c r="P105" s="142"/>
      <c r="Q105" s="142"/>
      <c r="R105" s="142"/>
      <c r="S105" s="143"/>
      <c r="T105" s="732"/>
      <c r="V105" s="95"/>
    </row>
    <row r="106" spans="1:22" s="37" customFormat="1" x14ac:dyDescent="0.2">
      <c r="A106" s="334"/>
      <c r="B106" s="334"/>
      <c r="C106" s="334"/>
      <c r="D106" s="38"/>
      <c r="E106" s="38"/>
      <c r="F106" s="38"/>
      <c r="G106" s="334"/>
      <c r="H106" s="334"/>
      <c r="I106" s="334"/>
      <c r="J106" s="334"/>
      <c r="K106" s="334"/>
      <c r="L106" s="334"/>
      <c r="M106" s="334"/>
      <c r="N106" s="334"/>
      <c r="O106" s="334"/>
      <c r="P106" s="334"/>
      <c r="Q106" s="334"/>
      <c r="R106" s="334"/>
      <c r="S106" s="334"/>
      <c r="T106" s="334"/>
    </row>
    <row r="107" spans="1:22" x14ac:dyDescent="0.2">
      <c r="A107" s="6"/>
      <c r="B107" s="6"/>
      <c r="C107" s="6"/>
      <c r="D107" s="6"/>
      <c r="E107" s="6"/>
      <c r="F107" s="6"/>
      <c r="G107" s="6"/>
      <c r="H107" s="6"/>
      <c r="I107" s="6"/>
      <c r="J107" s="6"/>
      <c r="K107" s="6"/>
      <c r="L107" s="6"/>
      <c r="M107" s="6"/>
      <c r="N107" s="6"/>
      <c r="O107" s="6"/>
      <c r="P107" s="6"/>
      <c r="Q107" s="6"/>
      <c r="R107" s="6"/>
      <c r="S107" s="6"/>
      <c r="T107" s="6"/>
    </row>
    <row r="108" spans="1:22" x14ac:dyDescent="0.2">
      <c r="A108" s="8"/>
      <c r="B108" s="8"/>
      <c r="C108" s="8"/>
      <c r="D108" s="8"/>
      <c r="E108" s="8"/>
      <c r="F108" s="8"/>
      <c r="G108" s="8"/>
      <c r="H108" s="81" t="s">
        <v>46</v>
      </c>
      <c r="I108" s="7"/>
      <c r="J108" s="8"/>
      <c r="K108" s="8"/>
      <c r="L108" s="8"/>
      <c r="M108" s="8"/>
      <c r="N108" s="8"/>
      <c r="O108" s="8"/>
      <c r="P108" s="8"/>
      <c r="Q108" s="8"/>
      <c r="R108" s="8"/>
      <c r="S108" s="8"/>
      <c r="T108" s="8"/>
    </row>
    <row r="109" spans="1:22" x14ac:dyDescent="0.2">
      <c r="A109" s="8"/>
      <c r="B109" s="8"/>
      <c r="C109" s="8"/>
      <c r="D109" s="8"/>
      <c r="E109" s="8"/>
      <c r="F109" s="8"/>
      <c r="G109" s="8"/>
      <c r="H109" s="82"/>
      <c r="I109" s="8" t="s">
        <v>47</v>
      </c>
      <c r="J109" s="8"/>
      <c r="K109" s="8"/>
      <c r="L109" s="8"/>
      <c r="M109" s="8"/>
      <c r="N109" s="8"/>
      <c r="O109" s="8"/>
      <c r="P109" s="8"/>
      <c r="Q109" s="8"/>
      <c r="R109" s="8"/>
      <c r="S109" s="8"/>
      <c r="T109" s="8"/>
    </row>
    <row r="110" spans="1:22" x14ac:dyDescent="0.2">
      <c r="A110" s="8"/>
      <c r="B110" s="8"/>
      <c r="C110" s="8"/>
      <c r="D110" s="8"/>
      <c r="E110" s="8"/>
      <c r="F110" s="8"/>
      <c r="G110" s="8"/>
      <c r="H110" s="83"/>
      <c r="I110" s="8" t="s">
        <v>48</v>
      </c>
      <c r="J110" s="8"/>
      <c r="K110" s="8"/>
      <c r="L110" s="8"/>
      <c r="M110" s="8"/>
      <c r="N110" s="8"/>
      <c r="O110" s="8"/>
      <c r="P110" s="8"/>
      <c r="Q110" s="8"/>
      <c r="R110" s="8"/>
      <c r="S110" s="8"/>
      <c r="T110" s="8"/>
    </row>
    <row r="111" spans="1:22" x14ac:dyDescent="0.2">
      <c r="A111" s="8"/>
      <c r="B111" s="8"/>
      <c r="C111" s="8"/>
      <c r="D111" s="8"/>
      <c r="E111" s="8"/>
      <c r="F111" s="8"/>
      <c r="G111" s="8"/>
      <c r="H111" s="85"/>
      <c r="I111" s="8" t="s">
        <v>49</v>
      </c>
      <c r="J111" s="8"/>
      <c r="K111" s="8"/>
      <c r="L111" s="8"/>
      <c r="M111" s="8"/>
      <c r="N111" s="8"/>
      <c r="O111" s="8"/>
      <c r="P111" s="8"/>
      <c r="Q111" s="8"/>
      <c r="R111" s="8"/>
      <c r="S111" s="8"/>
      <c r="T111" s="8"/>
    </row>
    <row r="112" spans="1:22" x14ac:dyDescent="0.2">
      <c r="A112" s="8"/>
      <c r="B112" s="8"/>
      <c r="C112" s="8"/>
      <c r="D112" s="8"/>
      <c r="E112" s="8"/>
      <c r="F112" s="8"/>
      <c r="G112" s="8"/>
      <c r="H112" s="8"/>
      <c r="I112" s="8"/>
      <c r="J112" s="8"/>
      <c r="K112" s="8"/>
      <c r="L112" s="8"/>
      <c r="M112" s="8"/>
      <c r="N112" s="8"/>
      <c r="O112" s="8"/>
      <c r="P112" s="8"/>
      <c r="Q112" s="8"/>
      <c r="R112" s="8"/>
      <c r="S112" s="8"/>
      <c r="T112" s="8"/>
    </row>
    <row r="113" spans="1:23" x14ac:dyDescent="0.2">
      <c r="A113" s="8"/>
      <c r="B113" s="8"/>
      <c r="C113" s="8"/>
      <c r="D113" s="8"/>
      <c r="E113" s="8"/>
      <c r="F113" s="8"/>
      <c r="G113" s="8"/>
      <c r="H113" s="8"/>
      <c r="I113" s="8"/>
      <c r="J113" s="8"/>
      <c r="K113" s="8"/>
      <c r="L113" s="8"/>
      <c r="M113" s="8"/>
      <c r="N113" s="8"/>
      <c r="O113" s="8"/>
      <c r="P113" s="8"/>
      <c r="Q113" s="8"/>
      <c r="R113" s="8"/>
      <c r="S113" s="8"/>
      <c r="T113" s="8"/>
    </row>
    <row r="114" spans="1:23" ht="19.5" customHeight="1" x14ac:dyDescent="0.25">
      <c r="A114" s="739" t="s">
        <v>7</v>
      </c>
      <c r="B114" s="739"/>
      <c r="C114" s="739"/>
      <c r="D114" s="739"/>
      <c r="E114" s="739"/>
      <c r="F114" s="739"/>
      <c r="G114" s="739"/>
      <c r="H114" s="739"/>
      <c r="I114" s="739"/>
      <c r="J114" s="739"/>
      <c r="K114" s="739"/>
      <c r="L114" s="739"/>
      <c r="M114" s="739"/>
      <c r="N114" s="739"/>
      <c r="O114" s="739"/>
      <c r="P114" s="739"/>
      <c r="Q114" s="739"/>
      <c r="R114" s="739"/>
      <c r="S114" s="739"/>
      <c r="T114" s="739"/>
      <c r="U114" s="2"/>
    </row>
    <row r="115" spans="1:23" s="27" customFormat="1" ht="30.75" customHeight="1" thickBot="1" x14ac:dyDescent="0.25">
      <c r="A115" s="735" t="s">
        <v>4</v>
      </c>
      <c r="B115" s="735"/>
      <c r="C115" s="735"/>
      <c r="D115" s="735"/>
      <c r="E115" s="735"/>
      <c r="F115" s="735"/>
      <c r="G115" s="735"/>
      <c r="H115" s="735"/>
      <c r="I115" s="735"/>
      <c r="J115" s="735"/>
      <c r="K115" s="735"/>
      <c r="L115" s="735"/>
      <c r="M115" s="735"/>
      <c r="N115" s="735"/>
      <c r="O115" s="735"/>
      <c r="P115" s="735"/>
      <c r="Q115" s="735"/>
      <c r="R115" s="735"/>
      <c r="S115" s="735"/>
      <c r="T115" s="735"/>
      <c r="V115" s="132"/>
    </row>
    <row r="116" spans="1:23" s="27" customFormat="1" x14ac:dyDescent="0.2">
      <c r="A116" s="740" t="s">
        <v>2</v>
      </c>
      <c r="B116" s="713" t="s">
        <v>92</v>
      </c>
      <c r="C116" s="716" t="s">
        <v>99</v>
      </c>
      <c r="D116" s="719" t="str">
        <f>D3</f>
        <v>STATION TO STATION</v>
      </c>
      <c r="E116" s="736"/>
      <c r="F116" s="736"/>
      <c r="G116" s="713" t="s">
        <v>9</v>
      </c>
      <c r="H116" s="432" t="str">
        <f t="shared" ref="H116:S116" si="12">IF(H$3="","",H$3)</f>
        <v>Schedule A</v>
      </c>
      <c r="I116" s="432" t="str">
        <f t="shared" si="12"/>
        <v>Schedule A</v>
      </c>
      <c r="J116" s="432" t="str">
        <f t="shared" si="12"/>
        <v>Schedule A</v>
      </c>
      <c r="K116" s="432" t="str">
        <f t="shared" si="12"/>
        <v>Schedule A</v>
      </c>
      <c r="L116" s="432" t="str">
        <f t="shared" si="12"/>
        <v>Schedule A</v>
      </c>
      <c r="M116" s="432" t="str">
        <f t="shared" si="12"/>
        <v>Schedule A</v>
      </c>
      <c r="N116" s="433" t="str">
        <f t="shared" si="12"/>
        <v/>
      </c>
      <c r="O116" s="433" t="str">
        <f t="shared" si="12"/>
        <v/>
      </c>
      <c r="P116" s="433" t="str">
        <f t="shared" si="12"/>
        <v/>
      </c>
      <c r="Q116" s="433" t="str">
        <f t="shared" si="12"/>
        <v/>
      </c>
      <c r="R116" s="433" t="str">
        <f t="shared" si="12"/>
        <v/>
      </c>
      <c r="S116" s="432" t="str">
        <f t="shared" si="12"/>
        <v/>
      </c>
      <c r="T116" s="727" t="s">
        <v>5</v>
      </c>
      <c r="V116" s="132"/>
    </row>
    <row r="117" spans="1:23" s="27" customFormat="1" ht="12.75" customHeight="1" x14ac:dyDescent="0.2">
      <c r="A117" s="741"/>
      <c r="B117" s="627"/>
      <c r="C117" s="627"/>
      <c r="D117" s="737"/>
      <c r="E117" s="737"/>
      <c r="F117" s="737"/>
      <c r="G117" s="627"/>
      <c r="H117" s="434" t="str">
        <f t="shared" ref="H117:S117" si="13">IF(H$4="","",H$4)</f>
        <v>Pay Item</v>
      </c>
      <c r="I117" s="434" t="str">
        <f t="shared" si="13"/>
        <v>Pay Item</v>
      </c>
      <c r="J117" s="434" t="str">
        <f t="shared" si="13"/>
        <v>Pay Item</v>
      </c>
      <c r="K117" s="434" t="str">
        <f t="shared" si="13"/>
        <v>Pay Item</v>
      </c>
      <c r="L117" s="434" t="str">
        <f t="shared" si="13"/>
        <v>Pay Item</v>
      </c>
      <c r="M117" s="434" t="str">
        <f t="shared" si="13"/>
        <v>Pay Item</v>
      </c>
      <c r="N117" s="435" t="str">
        <f t="shared" si="13"/>
        <v/>
      </c>
      <c r="O117" s="435" t="str">
        <f t="shared" si="13"/>
        <v/>
      </c>
      <c r="P117" s="435" t="str">
        <f t="shared" si="13"/>
        <v/>
      </c>
      <c r="Q117" s="435" t="str">
        <f t="shared" si="13"/>
        <v/>
      </c>
      <c r="R117" s="435" t="str">
        <f t="shared" si="13"/>
        <v/>
      </c>
      <c r="S117" s="434" t="str">
        <f t="shared" si="13"/>
        <v/>
      </c>
      <c r="T117" s="743"/>
      <c r="V117" s="132"/>
    </row>
    <row r="118" spans="1:23" s="27" customFormat="1" x14ac:dyDescent="0.2">
      <c r="A118" s="741"/>
      <c r="B118" s="627"/>
      <c r="C118" s="627"/>
      <c r="D118" s="737"/>
      <c r="E118" s="737"/>
      <c r="F118" s="737"/>
      <c r="G118" s="627"/>
      <c r="H118" s="436">
        <f t="shared" ref="H118:S118" si="14">IF(H$5="","",H$5)</f>
        <v>157060200</v>
      </c>
      <c r="I118" s="437">
        <f t="shared" si="14"/>
        <v>157060200</v>
      </c>
      <c r="J118" s="436">
        <f t="shared" si="14"/>
        <v>157061300</v>
      </c>
      <c r="K118" s="436" t="str">
        <f t="shared" si="14"/>
        <v>15702-4000</v>
      </c>
      <c r="L118" s="436">
        <f t="shared" si="14"/>
        <v>157025000</v>
      </c>
      <c r="M118" s="436">
        <f t="shared" si="14"/>
        <v>157032000</v>
      </c>
      <c r="N118" s="436" t="str">
        <f t="shared" si="14"/>
        <v/>
      </c>
      <c r="O118" s="436" t="str">
        <f t="shared" si="14"/>
        <v/>
      </c>
      <c r="P118" s="436" t="str">
        <f t="shared" si="14"/>
        <v/>
      </c>
      <c r="Q118" s="436" t="str">
        <f t="shared" si="14"/>
        <v/>
      </c>
      <c r="R118" s="436" t="str">
        <f t="shared" si="14"/>
        <v/>
      </c>
      <c r="S118" s="436" t="str">
        <f t="shared" si="14"/>
        <v/>
      </c>
      <c r="T118" s="743"/>
    </row>
    <row r="119" spans="1:23" s="27" customFormat="1" ht="65.25" customHeight="1" x14ac:dyDescent="0.2">
      <c r="A119" s="741"/>
      <c r="B119" s="627"/>
      <c r="C119" s="627"/>
      <c r="D119" s="737"/>
      <c r="E119" s="737"/>
      <c r="F119" s="737"/>
      <c r="G119" s="627"/>
      <c r="H119" s="583" t="str">
        <f>IFERROR(IF(H118&gt;0,(VLOOKUP(LEFT(H118,5)&amp;"-"&amp;RIGHT(H118,4),'[2]FP14 Pay Items'!$A$2:$E$6000,4,FALSE)),""),"")</f>
        <v>SOIL EROSION CONTROL, CHECK DAM</v>
      </c>
      <c r="I119" s="583" t="str">
        <f>IFERROR(IF(I118&gt;0,(VLOOKUP(LEFT(I118,5)&amp;"-"&amp;RIGHT(I118,4),'[2]FP14 Pay Items'!$A$2:$E$6000,4,FALSE)),""),"")</f>
        <v>SOIL EROSION CONTROL, CHECK DAM</v>
      </c>
      <c r="J119" s="583" t="str">
        <f>IFERROR(IF(J118&gt;0,(VLOOKUP(LEFT(J118,5)&amp;"-"&amp;RIGHT(J118,4),'[2]FP14 Pay Items'!$A$2:$E$6000,4,FALSE)),""),"")</f>
        <v>SOIL EROSION CONTROL, INLET PROTECTION TYPE C</v>
      </c>
      <c r="K119" s="583" t="str">
        <f>IFERROR(IF(K118&gt;0,(VLOOKUP(LEFT(K118,5)&amp;"-"&amp;RIGHT(K118,4),'[2]FP14 Pay Items'!$A$2:$E$6000,4,FALSE)),""),"")</f>
        <v>SOIL EROSION CONTROL, FILTER BAG</v>
      </c>
      <c r="L119" s="583" t="str">
        <f>IFERROR(IF(L118&gt;0,(VLOOKUP(LEFT(L118,5)&amp;"-"&amp;RIGHT(L118,4),'[2]FP14 Pay Items'!$A$2:$E$6000,4,FALSE)),""),"")</f>
        <v>SOIL EROSION CONTROL, TEMPORARY DIVERSION BERM</v>
      </c>
      <c r="M119" s="583" t="str">
        <f>IFERROR(IF(M118&gt;0,(VLOOKUP(LEFT(M118,5)&amp;"-"&amp;RIGHT(M118,4),'[2]FP14 Pay Items'!$A$2:$E$6000,4,FALSE)),""),"")</f>
        <v>SOIL EROSION CONTROL, TEMPORARY TURF ESTABLISHMENT</v>
      </c>
      <c r="N119" s="583" t="str">
        <f>IFERROR(IF(N118&gt;0,(VLOOKUP(LEFT(N118,5)&amp;"-"&amp;RIGHT(N118,4),'[2]FP14 Pay Items'!$A$2:$E$6000,4,FALSE)),""),"")</f>
        <v/>
      </c>
      <c r="O119" s="243" t="str">
        <f>IFERROR(IF(O118&gt;0,(VLOOKUP(LEFT(O118,5)&amp;"-"&amp;RIGHT(O118,4),'[2]FP14 Pay Items'!$A$2:$E$6000,4,FALSE)),""),"")</f>
        <v/>
      </c>
      <c r="P119" s="243" t="str">
        <f>IFERROR(IF(P118&gt;0,(VLOOKUP(LEFT(P118,5)&amp;"-"&amp;RIGHT(P118,4),'[2]FP14 Pay Items'!$A$2:$E$6000,4,FALSE)),""),"")</f>
        <v/>
      </c>
      <c r="Q119" s="243" t="str">
        <f>IFERROR(IF(Q118&gt;0,(VLOOKUP(LEFT(Q118,5)&amp;"-"&amp;RIGHT(Q118,4),'[2]FP14 Pay Items'!$A$2:$E$6000,4,FALSE)),""),"")</f>
        <v/>
      </c>
      <c r="R119" s="243" t="str">
        <f>IFERROR(IF(R118&gt;0,(VLOOKUP(LEFT(R118,5)&amp;"-"&amp;RIGHT(R118,4),'[2]FP14 Pay Items'!$A$2:$E$6000,4,FALSE)),""),"")</f>
        <v/>
      </c>
      <c r="S119" s="243" t="str">
        <f>IFERROR(IF(S118&gt;0,(VLOOKUP(LEFT(S118,5)&amp;"-"&amp;RIGHT(S118,4),'[2]FP14 Pay Items'!$A$2:$E$6000,4,FALSE)),""),"")</f>
        <v/>
      </c>
      <c r="T119" s="743"/>
    </row>
    <row r="120" spans="1:23" s="27" customFormat="1" ht="13.5" thickBot="1" x14ac:dyDescent="0.25">
      <c r="A120" s="742"/>
      <c r="B120" s="618"/>
      <c r="C120" s="618"/>
      <c r="D120" s="738"/>
      <c r="E120" s="738"/>
      <c r="F120" s="738"/>
      <c r="G120" s="618"/>
      <c r="H120" s="84" t="str">
        <f>IFERROR(IF(H118&gt;0,(VLOOKUP(LEFT(H118,5)&amp;"-"&amp;RIGHT(H118,4),'[2]FP14 Pay Items'!$A$2:$E$4705,5,TRUE)),""),"")</f>
        <v>EACH</v>
      </c>
      <c r="I120" s="84" t="str">
        <f>IFERROR(IF(I118&gt;0,(VLOOKUP(LEFT(I118,5)&amp;"-"&amp;RIGHT(I118,4),'[2]FP14 Pay Items'!$A$2:$E$4705,5,TRUE)),""),"")</f>
        <v>EACH</v>
      </c>
      <c r="J120" s="84" t="str">
        <f>IFERROR(IF(J118&gt;0,(VLOOKUP(LEFT(J118,5)&amp;"-"&amp;RIGHT(J118,4),'[2]FP14 Pay Items'!$A$2:$E$4705,5,TRUE)),""),"")</f>
        <v>EACH</v>
      </c>
      <c r="K120" s="84" t="str">
        <f>IFERROR(IF(K118&gt;0,(VLOOKUP(LEFT(K118,5)&amp;"-"&amp;RIGHT(K118,4),'[2]FP14 Pay Items'!$A$2:$E$4705,5,TRUE)),""),"")</f>
        <v>LPSM</v>
      </c>
      <c r="L120" s="84" t="str">
        <f>IFERROR(IF(L118&gt;0,(VLOOKUP(LEFT(L118,5)&amp;"-"&amp;RIGHT(L118,4),'[2]FP14 Pay Items'!$A$2:$E$4705,5,TRUE)),""),"")</f>
        <v>LPSM</v>
      </c>
      <c r="M120" s="84" t="str">
        <f>IFERROR(IF(M118&gt;0,(VLOOKUP(LEFT(M118,5)&amp;"-"&amp;RIGHT(M118,4),'[2]FP14 Pay Items'!$A$2:$E$4705,5,TRUE)),""),"")</f>
        <v>ACRE</v>
      </c>
      <c r="N120" s="84" t="str">
        <f>IFERROR(IF(N118&gt;0,(VLOOKUP(LEFT(N118,5)&amp;"-"&amp;RIGHT(N118,4),'[2]FP14 Pay Items'!$A$2:$E$4705,5,TRUE)),""),"")</f>
        <v/>
      </c>
      <c r="O120" s="84" t="str">
        <f>IFERROR(IF(O118&gt;0,(VLOOKUP(LEFT(O118,5)&amp;"-"&amp;RIGHT(O118,4),'[2]FP14 Pay Items'!$A$2:$E$4705,5,TRUE)),""),"")</f>
        <v/>
      </c>
      <c r="P120" s="84" t="str">
        <f>IFERROR(IF(P118&gt;0,(VLOOKUP(LEFT(P118,5)&amp;"-"&amp;RIGHT(P118,4),'[2]FP14 Pay Items'!$A$2:$E$4705,5,TRUE)),""),"")</f>
        <v/>
      </c>
      <c r="Q120" s="84" t="str">
        <f>IFERROR(IF(Q118&gt;0,(VLOOKUP(LEFT(Q118,5)&amp;"-"&amp;RIGHT(Q118,4),'[2]FP14 Pay Items'!$A$2:$E$4705,5,TRUE)),""),"")</f>
        <v/>
      </c>
      <c r="R120" s="84" t="str">
        <f>IFERROR(IF(R118&gt;0,(VLOOKUP(LEFT(R118,5)&amp;"-"&amp;RIGHT(R118,4),'[2]FP14 Pay Items'!$A$2:$E$4705,5,TRUE)),""),"")</f>
        <v/>
      </c>
      <c r="S120" s="84" t="str">
        <f>IFERROR(IF(S118&gt;0,(VLOOKUP(LEFT(S118,5)&amp;"-"&amp;RIGHT(S118,4),'[2]FP14 Pay Items'!$A$2:$E$4705,5,TRUE)),""),"")</f>
        <v/>
      </c>
      <c r="T120" s="744"/>
    </row>
    <row r="121" spans="1:23" s="37" customFormat="1" ht="11.1" customHeight="1" thickTop="1" x14ac:dyDescent="0.2">
      <c r="A121" s="211"/>
      <c r="B121" s="245"/>
      <c r="C121" s="442" t="str">
        <f t="shared" ref="C121:C158" si="15">IFERROR(VLOOKUP($B121,Project_Info,2,FALSE),"")</f>
        <v/>
      </c>
      <c r="D121" s="212"/>
      <c r="E121" s="222" t="str">
        <f t="shared" ref="E121:E158" si="16">IF(F121&gt;D121,"to","")</f>
        <v/>
      </c>
      <c r="F121" s="212"/>
      <c r="G121" s="268"/>
      <c r="H121" s="214"/>
      <c r="I121" s="215"/>
      <c r="J121" s="215"/>
      <c r="K121" s="215"/>
      <c r="L121" s="215"/>
      <c r="M121" s="215"/>
      <c r="N121" s="215"/>
      <c r="O121" s="215"/>
      <c r="P121" s="215"/>
      <c r="Q121" s="215"/>
      <c r="R121" s="215"/>
      <c r="S121" s="215"/>
      <c r="T121" s="216"/>
      <c r="V121" s="137"/>
    </row>
    <row r="122" spans="1:23" s="27" customFormat="1" ht="12.6" customHeight="1" x14ac:dyDescent="0.2">
      <c r="A122" s="330"/>
      <c r="B122" s="257"/>
      <c r="C122" s="247" t="str">
        <f t="shared" si="15"/>
        <v/>
      </c>
      <c r="D122" s="254"/>
      <c r="E122" s="222" t="str">
        <f t="shared" si="16"/>
        <v/>
      </c>
      <c r="F122" s="254"/>
      <c r="G122" s="282"/>
      <c r="H122" s="217"/>
      <c r="I122" s="218"/>
      <c r="J122" s="218"/>
      <c r="K122" s="218"/>
      <c r="L122" s="218"/>
      <c r="M122" s="218"/>
      <c r="N122" s="218"/>
      <c r="O122" s="218"/>
      <c r="P122" s="218"/>
      <c r="Q122" s="218"/>
      <c r="R122" s="218"/>
      <c r="S122" s="218"/>
      <c r="T122" s="219"/>
      <c r="V122" s="137"/>
    </row>
    <row r="123" spans="1:23" s="27" customFormat="1" ht="12.6" customHeight="1" x14ac:dyDescent="0.2">
      <c r="A123" s="220"/>
      <c r="B123" s="246"/>
      <c r="C123" s="247" t="str">
        <f t="shared" si="15"/>
        <v/>
      </c>
      <c r="D123" s="221"/>
      <c r="E123" s="222" t="str">
        <f t="shared" si="16"/>
        <v/>
      </c>
      <c r="F123" s="221"/>
      <c r="G123" s="282"/>
      <c r="H123" s="217"/>
      <c r="I123" s="218"/>
      <c r="J123" s="218"/>
      <c r="K123" s="218"/>
      <c r="L123" s="218"/>
      <c r="M123" s="218"/>
      <c r="N123" s="218"/>
      <c r="O123" s="218"/>
      <c r="P123" s="218"/>
      <c r="Q123" s="218"/>
      <c r="R123" s="218"/>
      <c r="S123" s="218"/>
      <c r="T123" s="223"/>
      <c r="V123" s="37"/>
    </row>
    <row r="124" spans="1:23" s="27" customFormat="1" ht="12.6" customHeight="1" x14ac:dyDescent="0.2">
      <c r="A124" s="330"/>
      <c r="B124" s="257"/>
      <c r="C124" s="247" t="str">
        <f t="shared" si="15"/>
        <v/>
      </c>
      <c r="D124" s="254"/>
      <c r="E124" s="222" t="str">
        <f t="shared" si="16"/>
        <v/>
      </c>
      <c r="F124" s="254"/>
      <c r="G124" s="282"/>
      <c r="H124" s="217"/>
      <c r="I124" s="218"/>
      <c r="J124" s="218"/>
      <c r="K124" s="218"/>
      <c r="L124" s="218"/>
      <c r="M124" s="218"/>
      <c r="N124" s="218"/>
      <c r="O124" s="218"/>
      <c r="P124" s="218"/>
      <c r="Q124" s="218"/>
      <c r="R124" s="218"/>
      <c r="S124" s="218"/>
      <c r="T124" s="219"/>
      <c r="V124" s="37"/>
    </row>
    <row r="125" spans="1:23" s="27" customFormat="1" ht="12.6" customHeight="1" x14ac:dyDescent="0.2">
      <c r="A125" s="220"/>
      <c r="B125" s="246"/>
      <c r="C125" s="247" t="str">
        <f t="shared" si="15"/>
        <v/>
      </c>
      <c r="D125" s="221"/>
      <c r="E125" s="222" t="str">
        <f t="shared" si="16"/>
        <v/>
      </c>
      <c r="F125" s="221"/>
      <c r="G125" s="282"/>
      <c r="H125" s="217"/>
      <c r="I125" s="218"/>
      <c r="J125" s="218"/>
      <c r="K125" s="218"/>
      <c r="L125" s="218"/>
      <c r="M125" s="218"/>
      <c r="N125" s="218"/>
      <c r="O125" s="218"/>
      <c r="P125" s="218"/>
      <c r="Q125" s="218"/>
      <c r="R125" s="218"/>
      <c r="S125" s="218"/>
      <c r="T125" s="223"/>
      <c r="V125" s="137"/>
      <c r="W125" s="132"/>
    </row>
    <row r="126" spans="1:23" s="27" customFormat="1" ht="12.6" customHeight="1" x14ac:dyDescent="0.2">
      <c r="A126" s="330"/>
      <c r="B126" s="257"/>
      <c r="C126" s="247" t="str">
        <f t="shared" si="15"/>
        <v/>
      </c>
      <c r="D126" s="254"/>
      <c r="E126" s="222" t="str">
        <f t="shared" si="16"/>
        <v/>
      </c>
      <c r="F126" s="254"/>
      <c r="G126" s="282"/>
      <c r="H126" s="217"/>
      <c r="I126" s="218"/>
      <c r="J126" s="218"/>
      <c r="K126" s="218"/>
      <c r="L126" s="218"/>
      <c r="M126" s="218"/>
      <c r="N126" s="218"/>
      <c r="O126" s="218"/>
      <c r="P126" s="218"/>
      <c r="Q126" s="218"/>
      <c r="R126" s="218"/>
      <c r="S126" s="218"/>
      <c r="T126" s="219"/>
      <c r="V126" s="137"/>
      <c r="W126" s="132"/>
    </row>
    <row r="127" spans="1:23" s="27" customFormat="1" ht="12.6" customHeight="1" x14ac:dyDescent="0.2">
      <c r="A127" s="220"/>
      <c r="B127" s="246"/>
      <c r="C127" s="247" t="str">
        <f t="shared" si="15"/>
        <v/>
      </c>
      <c r="D127" s="221"/>
      <c r="E127" s="222" t="str">
        <f t="shared" si="16"/>
        <v/>
      </c>
      <c r="F127" s="221"/>
      <c r="G127" s="282"/>
      <c r="H127" s="217"/>
      <c r="I127" s="218"/>
      <c r="J127" s="218"/>
      <c r="K127" s="218"/>
      <c r="L127" s="218"/>
      <c r="M127" s="218"/>
      <c r="N127" s="218"/>
      <c r="O127" s="218"/>
      <c r="P127" s="218"/>
      <c r="Q127" s="218"/>
      <c r="R127" s="218"/>
      <c r="S127" s="218"/>
      <c r="T127" s="223"/>
      <c r="V127" s="137"/>
    </row>
    <row r="128" spans="1:23" s="27" customFormat="1" ht="12.6" customHeight="1" x14ac:dyDescent="0.2">
      <c r="A128" s="330"/>
      <c r="B128" s="257"/>
      <c r="C128" s="247" t="str">
        <f t="shared" si="15"/>
        <v/>
      </c>
      <c r="D128" s="254"/>
      <c r="E128" s="222" t="str">
        <f t="shared" si="16"/>
        <v/>
      </c>
      <c r="F128" s="254"/>
      <c r="G128" s="282"/>
      <c r="H128" s="217"/>
      <c r="I128" s="218"/>
      <c r="J128" s="218"/>
      <c r="K128" s="218"/>
      <c r="L128" s="218"/>
      <c r="M128" s="218"/>
      <c r="N128" s="218"/>
      <c r="O128" s="218"/>
      <c r="P128" s="218"/>
      <c r="Q128" s="218"/>
      <c r="R128" s="218"/>
      <c r="S128" s="218"/>
      <c r="T128" s="219"/>
      <c r="V128" s="137"/>
    </row>
    <row r="129" spans="1:22" s="27" customFormat="1" ht="12.6" customHeight="1" x14ac:dyDescent="0.2">
      <c r="A129" s="220"/>
      <c r="B129" s="246"/>
      <c r="C129" s="247" t="str">
        <f t="shared" si="15"/>
        <v/>
      </c>
      <c r="D129" s="221"/>
      <c r="E129" s="222" t="str">
        <f t="shared" si="16"/>
        <v/>
      </c>
      <c r="F129" s="221"/>
      <c r="G129" s="282"/>
      <c r="H129" s="217"/>
      <c r="I129" s="218"/>
      <c r="J129" s="218"/>
      <c r="K129" s="218"/>
      <c r="L129" s="218"/>
      <c r="M129" s="218"/>
      <c r="N129" s="218"/>
      <c r="O129" s="218"/>
      <c r="P129" s="218"/>
      <c r="Q129" s="218"/>
      <c r="R129" s="218"/>
      <c r="S129" s="218"/>
      <c r="T129" s="223"/>
      <c r="V129" s="137"/>
    </row>
    <row r="130" spans="1:22" s="27" customFormat="1" ht="12.6" customHeight="1" x14ac:dyDescent="0.2">
      <c r="A130" s="330"/>
      <c r="B130" s="257"/>
      <c r="C130" s="247" t="str">
        <f t="shared" si="15"/>
        <v/>
      </c>
      <c r="D130" s="254"/>
      <c r="E130" s="222" t="str">
        <f t="shared" si="16"/>
        <v/>
      </c>
      <c r="F130" s="254"/>
      <c r="G130" s="282"/>
      <c r="H130" s="217"/>
      <c r="I130" s="218"/>
      <c r="J130" s="218"/>
      <c r="K130" s="218"/>
      <c r="L130" s="218"/>
      <c r="M130" s="218"/>
      <c r="N130" s="218"/>
      <c r="O130" s="218"/>
      <c r="P130" s="218"/>
      <c r="Q130" s="218"/>
      <c r="R130" s="218"/>
      <c r="S130" s="218"/>
      <c r="T130" s="447"/>
      <c r="V130" s="137"/>
    </row>
    <row r="131" spans="1:22" s="27" customFormat="1" ht="12.6" customHeight="1" x14ac:dyDescent="0.2">
      <c r="A131" s="220"/>
      <c r="B131" s="246"/>
      <c r="C131" s="247" t="str">
        <f t="shared" si="15"/>
        <v/>
      </c>
      <c r="D131" s="221"/>
      <c r="E131" s="222" t="str">
        <f t="shared" si="16"/>
        <v/>
      </c>
      <c r="F131" s="221"/>
      <c r="G131" s="282"/>
      <c r="H131" s="217"/>
      <c r="I131" s="218"/>
      <c r="J131" s="218"/>
      <c r="K131" s="218"/>
      <c r="L131" s="218"/>
      <c r="M131" s="218"/>
      <c r="N131" s="218"/>
      <c r="O131" s="218"/>
      <c r="P131" s="218"/>
      <c r="Q131" s="218"/>
      <c r="R131" s="218"/>
      <c r="S131" s="218"/>
      <c r="T131" s="223"/>
      <c r="V131" s="137"/>
    </row>
    <row r="132" spans="1:22" s="27" customFormat="1" ht="12.6" customHeight="1" x14ac:dyDescent="0.2">
      <c r="A132" s="330"/>
      <c r="B132" s="257"/>
      <c r="C132" s="247" t="str">
        <f t="shared" si="15"/>
        <v/>
      </c>
      <c r="D132" s="254"/>
      <c r="E132" s="222" t="str">
        <f t="shared" si="16"/>
        <v/>
      </c>
      <c r="F132" s="254"/>
      <c r="G132" s="282"/>
      <c r="H132" s="217"/>
      <c r="I132" s="218"/>
      <c r="J132" s="218"/>
      <c r="K132" s="218"/>
      <c r="L132" s="218"/>
      <c r="M132" s="218"/>
      <c r="N132" s="218"/>
      <c r="O132" s="218"/>
      <c r="P132" s="218"/>
      <c r="Q132" s="218"/>
      <c r="R132" s="218"/>
      <c r="S132" s="218"/>
      <c r="T132" s="219"/>
      <c r="V132" s="37"/>
    </row>
    <row r="133" spans="1:22" s="27" customFormat="1" ht="12.6" customHeight="1" x14ac:dyDescent="0.2">
      <c r="A133" s="220"/>
      <c r="B133" s="246"/>
      <c r="C133" s="247" t="str">
        <f t="shared" si="15"/>
        <v/>
      </c>
      <c r="D133" s="221"/>
      <c r="E133" s="222" t="str">
        <f t="shared" si="16"/>
        <v/>
      </c>
      <c r="F133" s="221"/>
      <c r="G133" s="282"/>
      <c r="H133" s="217"/>
      <c r="I133" s="218"/>
      <c r="J133" s="218"/>
      <c r="K133" s="218"/>
      <c r="L133" s="218"/>
      <c r="M133" s="218"/>
      <c r="N133" s="218"/>
      <c r="O133" s="218"/>
      <c r="P133" s="218"/>
      <c r="Q133" s="218"/>
      <c r="R133" s="218"/>
      <c r="S133" s="218"/>
      <c r="T133" s="223"/>
      <c r="V133" s="37"/>
    </row>
    <row r="134" spans="1:22" s="27" customFormat="1" ht="12.6" customHeight="1" x14ac:dyDescent="0.2">
      <c r="A134" s="330"/>
      <c r="B134" s="257"/>
      <c r="C134" s="247" t="str">
        <f t="shared" si="15"/>
        <v/>
      </c>
      <c r="D134" s="254"/>
      <c r="E134" s="222" t="str">
        <f t="shared" si="16"/>
        <v/>
      </c>
      <c r="F134" s="254"/>
      <c r="G134" s="282"/>
      <c r="H134" s="217"/>
      <c r="I134" s="218"/>
      <c r="J134" s="218"/>
      <c r="K134" s="218"/>
      <c r="L134" s="218"/>
      <c r="M134" s="218"/>
      <c r="N134" s="218"/>
      <c r="O134" s="218"/>
      <c r="P134" s="218"/>
      <c r="Q134" s="218"/>
      <c r="R134" s="218"/>
      <c r="S134" s="218"/>
      <c r="T134" s="219"/>
      <c r="V134" s="37"/>
    </row>
    <row r="135" spans="1:22" s="27" customFormat="1" ht="12.6" customHeight="1" x14ac:dyDescent="0.2">
      <c r="A135" s="220"/>
      <c r="B135" s="246"/>
      <c r="C135" s="247" t="str">
        <f t="shared" si="15"/>
        <v/>
      </c>
      <c r="D135" s="221"/>
      <c r="E135" s="222" t="str">
        <f t="shared" si="16"/>
        <v/>
      </c>
      <c r="F135" s="221"/>
      <c r="G135" s="282"/>
      <c r="H135" s="217"/>
      <c r="I135" s="218"/>
      <c r="J135" s="218"/>
      <c r="K135" s="218"/>
      <c r="L135" s="218"/>
      <c r="M135" s="218"/>
      <c r="N135" s="218"/>
      <c r="O135" s="218"/>
      <c r="P135" s="218"/>
      <c r="Q135" s="218"/>
      <c r="R135" s="218"/>
      <c r="S135" s="218"/>
      <c r="T135" s="223"/>
      <c r="V135" s="37"/>
    </row>
    <row r="136" spans="1:22" s="27" customFormat="1" ht="12.6" customHeight="1" x14ac:dyDescent="0.2">
      <c r="A136" s="330"/>
      <c r="B136" s="257"/>
      <c r="C136" s="247" t="str">
        <f t="shared" si="15"/>
        <v/>
      </c>
      <c r="D136" s="254"/>
      <c r="E136" s="222" t="str">
        <f t="shared" si="16"/>
        <v/>
      </c>
      <c r="F136" s="254"/>
      <c r="G136" s="282"/>
      <c r="H136" s="217"/>
      <c r="I136" s="218"/>
      <c r="J136" s="218"/>
      <c r="K136" s="218"/>
      <c r="L136" s="218"/>
      <c r="M136" s="218"/>
      <c r="N136" s="218"/>
      <c r="O136" s="218"/>
      <c r="P136" s="218"/>
      <c r="Q136" s="218"/>
      <c r="R136" s="218"/>
      <c r="S136" s="218"/>
      <c r="T136" s="219"/>
      <c r="V136" s="37"/>
    </row>
    <row r="137" spans="1:22" s="27" customFormat="1" ht="12.6" customHeight="1" x14ac:dyDescent="0.2">
      <c r="A137" s="330"/>
      <c r="B137" s="257"/>
      <c r="C137" s="247" t="str">
        <f t="shared" si="15"/>
        <v/>
      </c>
      <c r="D137" s="254"/>
      <c r="E137" s="222" t="str">
        <f t="shared" si="16"/>
        <v/>
      </c>
      <c r="F137" s="254"/>
      <c r="G137" s="282"/>
      <c r="H137" s="217"/>
      <c r="I137" s="218"/>
      <c r="J137" s="218"/>
      <c r="K137" s="218"/>
      <c r="L137" s="218"/>
      <c r="M137" s="218"/>
      <c r="N137" s="218"/>
      <c r="O137" s="218"/>
      <c r="P137" s="218"/>
      <c r="Q137" s="218"/>
      <c r="R137" s="218"/>
      <c r="S137" s="218"/>
      <c r="T137" s="219"/>
      <c r="V137" s="37"/>
    </row>
    <row r="138" spans="1:22" s="27" customFormat="1" ht="12.6" customHeight="1" x14ac:dyDescent="0.2">
      <c r="A138" s="330"/>
      <c r="B138" s="257"/>
      <c r="C138" s="247" t="str">
        <f t="shared" si="15"/>
        <v/>
      </c>
      <c r="D138" s="254"/>
      <c r="E138" s="222" t="str">
        <f t="shared" si="16"/>
        <v/>
      </c>
      <c r="F138" s="254"/>
      <c r="G138" s="282"/>
      <c r="H138" s="217"/>
      <c r="I138" s="218"/>
      <c r="J138" s="218"/>
      <c r="K138" s="218"/>
      <c r="L138" s="218"/>
      <c r="M138" s="218"/>
      <c r="N138" s="218"/>
      <c r="O138" s="218"/>
      <c r="P138" s="218"/>
      <c r="Q138" s="218"/>
      <c r="R138" s="218"/>
      <c r="S138" s="218"/>
      <c r="T138" s="219"/>
      <c r="V138" s="37"/>
    </row>
    <row r="139" spans="1:22" s="27" customFormat="1" ht="12.6" customHeight="1" x14ac:dyDescent="0.2">
      <c r="A139" s="330"/>
      <c r="B139" s="257"/>
      <c r="C139" s="247" t="str">
        <f t="shared" si="15"/>
        <v/>
      </c>
      <c r="D139" s="254"/>
      <c r="E139" s="222" t="str">
        <f t="shared" si="16"/>
        <v/>
      </c>
      <c r="F139" s="254"/>
      <c r="G139" s="282"/>
      <c r="H139" s="217"/>
      <c r="I139" s="218"/>
      <c r="J139" s="218"/>
      <c r="K139" s="218"/>
      <c r="L139" s="218"/>
      <c r="M139" s="218"/>
      <c r="N139" s="218"/>
      <c r="O139" s="218"/>
      <c r="P139" s="218"/>
      <c r="Q139" s="218"/>
      <c r="R139" s="218"/>
      <c r="S139" s="218"/>
      <c r="T139" s="219"/>
      <c r="V139" s="37"/>
    </row>
    <row r="140" spans="1:22" s="27" customFormat="1" ht="12.6" customHeight="1" x14ac:dyDescent="0.2">
      <c r="A140" s="330"/>
      <c r="B140" s="257"/>
      <c r="C140" s="247" t="str">
        <f t="shared" si="15"/>
        <v/>
      </c>
      <c r="D140" s="254"/>
      <c r="E140" s="222" t="str">
        <f t="shared" si="16"/>
        <v/>
      </c>
      <c r="F140" s="254"/>
      <c r="G140" s="282"/>
      <c r="H140" s="217"/>
      <c r="I140" s="218"/>
      <c r="J140" s="218"/>
      <c r="K140" s="218"/>
      <c r="L140" s="218"/>
      <c r="M140" s="218"/>
      <c r="N140" s="218"/>
      <c r="O140" s="218"/>
      <c r="P140" s="218"/>
      <c r="Q140" s="218"/>
      <c r="R140" s="218"/>
      <c r="S140" s="218"/>
      <c r="T140" s="219"/>
      <c r="V140" s="37"/>
    </row>
    <row r="141" spans="1:22" s="27" customFormat="1" ht="12.6" customHeight="1" x14ac:dyDescent="0.2">
      <c r="A141" s="330"/>
      <c r="B141" s="257"/>
      <c r="C141" s="247" t="str">
        <f t="shared" si="15"/>
        <v/>
      </c>
      <c r="D141" s="254"/>
      <c r="E141" s="222" t="str">
        <f t="shared" si="16"/>
        <v/>
      </c>
      <c r="F141" s="254"/>
      <c r="G141" s="282"/>
      <c r="H141" s="217"/>
      <c r="I141" s="218"/>
      <c r="J141" s="218"/>
      <c r="K141" s="218"/>
      <c r="L141" s="218"/>
      <c r="M141" s="218"/>
      <c r="N141" s="218"/>
      <c r="O141" s="218"/>
      <c r="P141" s="218"/>
      <c r="Q141" s="218"/>
      <c r="R141" s="218"/>
      <c r="S141" s="218"/>
      <c r="T141" s="447"/>
      <c r="V141" s="37"/>
    </row>
    <row r="142" spans="1:22" s="27" customFormat="1" ht="12.6" customHeight="1" x14ac:dyDescent="0.2">
      <c r="A142" s="330"/>
      <c r="B142" s="257"/>
      <c r="C142" s="247" t="str">
        <f t="shared" si="15"/>
        <v/>
      </c>
      <c r="D142" s="254"/>
      <c r="E142" s="222" t="str">
        <f t="shared" si="16"/>
        <v/>
      </c>
      <c r="F142" s="254"/>
      <c r="G142" s="282"/>
      <c r="H142" s="217"/>
      <c r="I142" s="218"/>
      <c r="J142" s="218"/>
      <c r="K142" s="218"/>
      <c r="L142" s="218"/>
      <c r="M142" s="218"/>
      <c r="N142" s="218"/>
      <c r="O142" s="218"/>
      <c r="P142" s="218"/>
      <c r="Q142" s="218"/>
      <c r="R142" s="218"/>
      <c r="S142" s="218"/>
      <c r="T142" s="219"/>
      <c r="V142" s="37"/>
    </row>
    <row r="143" spans="1:22" s="27" customFormat="1" ht="12.6" customHeight="1" x14ac:dyDescent="0.2">
      <c r="A143" s="330"/>
      <c r="B143" s="257"/>
      <c r="C143" s="247" t="str">
        <f t="shared" si="15"/>
        <v/>
      </c>
      <c r="D143" s="254"/>
      <c r="E143" s="222" t="str">
        <f t="shared" si="16"/>
        <v/>
      </c>
      <c r="F143" s="254"/>
      <c r="G143" s="282"/>
      <c r="H143" s="217"/>
      <c r="I143" s="218"/>
      <c r="J143" s="218"/>
      <c r="K143" s="218"/>
      <c r="L143" s="218"/>
      <c r="M143" s="218"/>
      <c r="N143" s="218"/>
      <c r="O143" s="218"/>
      <c r="P143" s="218"/>
      <c r="Q143" s="218"/>
      <c r="R143" s="218"/>
      <c r="S143" s="218"/>
      <c r="T143" s="219"/>
      <c r="V143" s="37"/>
    </row>
    <row r="144" spans="1:22" s="27" customFormat="1" ht="12.6" customHeight="1" x14ac:dyDescent="0.2">
      <c r="A144" s="330"/>
      <c r="B144" s="257"/>
      <c r="C144" s="247" t="str">
        <f t="shared" si="15"/>
        <v/>
      </c>
      <c r="D144" s="254"/>
      <c r="E144" s="222" t="str">
        <f t="shared" si="16"/>
        <v/>
      </c>
      <c r="F144" s="254"/>
      <c r="G144" s="282"/>
      <c r="H144" s="217"/>
      <c r="I144" s="218"/>
      <c r="J144" s="218"/>
      <c r="K144" s="218"/>
      <c r="L144" s="218"/>
      <c r="M144" s="218"/>
      <c r="N144" s="218"/>
      <c r="O144" s="218"/>
      <c r="P144" s="218"/>
      <c r="Q144" s="218"/>
      <c r="R144" s="218"/>
      <c r="S144" s="218"/>
      <c r="T144" s="219"/>
      <c r="V144" s="37"/>
    </row>
    <row r="145" spans="1:22" s="27" customFormat="1" ht="12.6" customHeight="1" x14ac:dyDescent="0.2">
      <c r="A145" s="220"/>
      <c r="B145" s="246"/>
      <c r="C145" s="247" t="str">
        <f t="shared" si="15"/>
        <v/>
      </c>
      <c r="D145" s="221"/>
      <c r="E145" s="222" t="str">
        <f t="shared" si="16"/>
        <v/>
      </c>
      <c r="F145" s="221"/>
      <c r="G145" s="282"/>
      <c r="H145" s="217"/>
      <c r="I145" s="218"/>
      <c r="J145" s="218"/>
      <c r="K145" s="218"/>
      <c r="L145" s="218"/>
      <c r="M145" s="218"/>
      <c r="N145" s="218"/>
      <c r="O145" s="218"/>
      <c r="P145" s="218"/>
      <c r="Q145" s="218"/>
      <c r="R145" s="218"/>
      <c r="S145" s="218"/>
      <c r="T145" s="223"/>
      <c r="V145" s="37"/>
    </row>
    <row r="146" spans="1:22" s="27" customFormat="1" ht="12.6" customHeight="1" x14ac:dyDescent="0.2">
      <c r="A146" s="330"/>
      <c r="B146" s="257"/>
      <c r="C146" s="247" t="str">
        <f t="shared" si="15"/>
        <v/>
      </c>
      <c r="D146" s="254"/>
      <c r="E146" s="222" t="str">
        <f t="shared" si="16"/>
        <v/>
      </c>
      <c r="F146" s="254"/>
      <c r="G146" s="282"/>
      <c r="H146" s="217"/>
      <c r="I146" s="218"/>
      <c r="J146" s="218"/>
      <c r="K146" s="218"/>
      <c r="L146" s="218"/>
      <c r="M146" s="218"/>
      <c r="N146" s="218"/>
      <c r="O146" s="218"/>
      <c r="P146" s="218"/>
      <c r="Q146" s="218"/>
      <c r="R146" s="218"/>
      <c r="S146" s="218"/>
      <c r="T146" s="219"/>
      <c r="V146" s="37"/>
    </row>
    <row r="147" spans="1:22" s="27" customFormat="1" ht="12.6" customHeight="1" x14ac:dyDescent="0.2">
      <c r="A147" s="220"/>
      <c r="B147" s="246"/>
      <c r="C147" s="247" t="str">
        <f t="shared" si="15"/>
        <v/>
      </c>
      <c r="D147" s="221"/>
      <c r="E147" s="222" t="str">
        <f t="shared" si="16"/>
        <v/>
      </c>
      <c r="F147" s="221"/>
      <c r="G147" s="282"/>
      <c r="H147" s="217"/>
      <c r="I147" s="218"/>
      <c r="J147" s="218"/>
      <c r="K147" s="218"/>
      <c r="L147" s="218"/>
      <c r="M147" s="218"/>
      <c r="N147" s="218"/>
      <c r="O147" s="218"/>
      <c r="P147" s="218"/>
      <c r="Q147" s="218"/>
      <c r="R147" s="218"/>
      <c r="S147" s="218"/>
      <c r="T147" s="223"/>
      <c r="V147" s="37"/>
    </row>
    <row r="148" spans="1:22" s="27" customFormat="1" ht="12.6" customHeight="1" x14ac:dyDescent="0.2">
      <c r="A148" s="330"/>
      <c r="B148" s="257"/>
      <c r="C148" s="247" t="str">
        <f t="shared" si="15"/>
        <v/>
      </c>
      <c r="D148" s="254"/>
      <c r="E148" s="222" t="str">
        <f t="shared" si="16"/>
        <v/>
      </c>
      <c r="F148" s="254"/>
      <c r="G148" s="282"/>
      <c r="H148" s="217"/>
      <c r="I148" s="218"/>
      <c r="J148" s="218"/>
      <c r="K148" s="218"/>
      <c r="L148" s="218"/>
      <c r="M148" s="218"/>
      <c r="N148" s="218"/>
      <c r="O148" s="218"/>
      <c r="P148" s="218"/>
      <c r="Q148" s="218"/>
      <c r="R148" s="218"/>
      <c r="S148" s="218"/>
      <c r="T148" s="219"/>
      <c r="V148" s="37"/>
    </row>
    <row r="149" spans="1:22" s="27" customFormat="1" ht="12.6" customHeight="1" x14ac:dyDescent="0.2">
      <c r="A149" s="220"/>
      <c r="B149" s="246"/>
      <c r="C149" s="247" t="str">
        <f t="shared" si="15"/>
        <v/>
      </c>
      <c r="D149" s="221"/>
      <c r="E149" s="222" t="str">
        <f t="shared" si="16"/>
        <v/>
      </c>
      <c r="F149" s="221"/>
      <c r="G149" s="282"/>
      <c r="H149" s="217"/>
      <c r="I149" s="218"/>
      <c r="J149" s="218"/>
      <c r="K149" s="218"/>
      <c r="L149" s="218"/>
      <c r="M149" s="218"/>
      <c r="N149" s="218"/>
      <c r="O149" s="218"/>
      <c r="P149" s="218"/>
      <c r="Q149" s="218"/>
      <c r="R149" s="218"/>
      <c r="S149" s="218"/>
      <c r="T149" s="223"/>
      <c r="V149" s="37"/>
    </row>
    <row r="150" spans="1:22" s="27" customFormat="1" ht="12.6" customHeight="1" x14ac:dyDescent="0.2">
      <c r="A150" s="330"/>
      <c r="B150" s="257"/>
      <c r="C150" s="247" t="str">
        <f t="shared" si="15"/>
        <v/>
      </c>
      <c r="D150" s="254"/>
      <c r="E150" s="222" t="str">
        <f t="shared" si="16"/>
        <v/>
      </c>
      <c r="F150" s="254"/>
      <c r="G150" s="282"/>
      <c r="H150" s="217"/>
      <c r="I150" s="218"/>
      <c r="J150" s="218"/>
      <c r="K150" s="218"/>
      <c r="L150" s="218"/>
      <c r="M150" s="218"/>
      <c r="N150" s="218"/>
      <c r="O150" s="218"/>
      <c r="P150" s="218"/>
      <c r="Q150" s="218"/>
      <c r="R150" s="218"/>
      <c r="S150" s="218"/>
      <c r="T150" s="219"/>
      <c r="V150" s="37"/>
    </row>
    <row r="151" spans="1:22" s="27" customFormat="1" ht="12.6" customHeight="1" x14ac:dyDescent="0.2">
      <c r="A151" s="220"/>
      <c r="B151" s="246"/>
      <c r="C151" s="247" t="str">
        <f t="shared" si="15"/>
        <v/>
      </c>
      <c r="D151" s="221"/>
      <c r="E151" s="222" t="str">
        <f t="shared" si="16"/>
        <v/>
      </c>
      <c r="F151" s="221"/>
      <c r="G151" s="282"/>
      <c r="H151" s="217"/>
      <c r="I151" s="218"/>
      <c r="J151" s="218"/>
      <c r="K151" s="218"/>
      <c r="L151" s="218"/>
      <c r="M151" s="218"/>
      <c r="N151" s="218"/>
      <c r="O151" s="218"/>
      <c r="P151" s="218"/>
      <c r="Q151" s="218"/>
      <c r="R151" s="218"/>
      <c r="S151" s="218"/>
      <c r="T151" s="223"/>
      <c r="V151" s="37"/>
    </row>
    <row r="152" spans="1:22" s="27" customFormat="1" ht="12.6" customHeight="1" x14ac:dyDescent="0.2">
      <c r="A152" s="330"/>
      <c r="B152" s="257"/>
      <c r="C152" s="247" t="str">
        <f t="shared" si="15"/>
        <v/>
      </c>
      <c r="D152" s="254"/>
      <c r="E152" s="222" t="str">
        <f t="shared" si="16"/>
        <v/>
      </c>
      <c r="F152" s="254"/>
      <c r="G152" s="282"/>
      <c r="H152" s="217"/>
      <c r="I152" s="218"/>
      <c r="J152" s="218"/>
      <c r="K152" s="218"/>
      <c r="L152" s="218"/>
      <c r="M152" s="218"/>
      <c r="N152" s="218"/>
      <c r="O152" s="218"/>
      <c r="P152" s="218"/>
      <c r="Q152" s="218"/>
      <c r="R152" s="218"/>
      <c r="S152" s="218"/>
      <c r="T152" s="219"/>
      <c r="V152" s="37"/>
    </row>
    <row r="153" spans="1:22" s="27" customFormat="1" ht="12.6" customHeight="1" x14ac:dyDescent="0.2">
      <c r="A153" s="220"/>
      <c r="B153" s="246"/>
      <c r="C153" s="247" t="str">
        <f t="shared" si="15"/>
        <v/>
      </c>
      <c r="D153" s="221"/>
      <c r="E153" s="222" t="str">
        <f t="shared" si="16"/>
        <v/>
      </c>
      <c r="F153" s="221"/>
      <c r="G153" s="282"/>
      <c r="H153" s="217"/>
      <c r="I153" s="218"/>
      <c r="J153" s="218"/>
      <c r="K153" s="218"/>
      <c r="L153" s="218"/>
      <c r="M153" s="218"/>
      <c r="N153" s="218"/>
      <c r="O153" s="218"/>
      <c r="P153" s="218"/>
      <c r="Q153" s="218"/>
      <c r="R153" s="218"/>
      <c r="S153" s="218"/>
      <c r="T153" s="223"/>
      <c r="V153" s="37"/>
    </row>
    <row r="154" spans="1:22" s="27" customFormat="1" ht="12.6" customHeight="1" x14ac:dyDescent="0.2">
      <c r="A154" s="330"/>
      <c r="B154" s="257"/>
      <c r="C154" s="247" t="str">
        <f t="shared" si="15"/>
        <v/>
      </c>
      <c r="D154" s="254"/>
      <c r="E154" s="222" t="str">
        <f t="shared" si="16"/>
        <v/>
      </c>
      <c r="F154" s="254"/>
      <c r="G154" s="282"/>
      <c r="H154" s="217"/>
      <c r="I154" s="218"/>
      <c r="J154" s="218"/>
      <c r="K154" s="218"/>
      <c r="L154" s="218"/>
      <c r="M154" s="218"/>
      <c r="N154" s="218"/>
      <c r="O154" s="218"/>
      <c r="P154" s="218"/>
      <c r="Q154" s="218"/>
      <c r="R154" s="218"/>
      <c r="S154" s="218"/>
      <c r="T154" s="219"/>
      <c r="V154" s="37"/>
    </row>
    <row r="155" spans="1:22" s="27" customFormat="1" ht="12.6" customHeight="1" x14ac:dyDescent="0.2">
      <c r="A155" s="220"/>
      <c r="B155" s="246"/>
      <c r="C155" s="247" t="str">
        <f t="shared" si="15"/>
        <v/>
      </c>
      <c r="D155" s="221"/>
      <c r="E155" s="222" t="str">
        <f t="shared" si="16"/>
        <v/>
      </c>
      <c r="F155" s="221"/>
      <c r="G155" s="282"/>
      <c r="H155" s="217"/>
      <c r="I155" s="218"/>
      <c r="J155" s="218"/>
      <c r="K155" s="218"/>
      <c r="L155" s="218"/>
      <c r="M155" s="218"/>
      <c r="N155" s="218"/>
      <c r="O155" s="218"/>
      <c r="P155" s="218"/>
      <c r="Q155" s="218"/>
      <c r="R155" s="218"/>
      <c r="S155" s="218"/>
      <c r="T155" s="223"/>
      <c r="V155" s="37"/>
    </row>
    <row r="156" spans="1:22" s="27" customFormat="1" ht="12.6" customHeight="1" x14ac:dyDescent="0.2">
      <c r="A156" s="330"/>
      <c r="B156" s="257"/>
      <c r="C156" s="247" t="str">
        <f t="shared" si="15"/>
        <v/>
      </c>
      <c r="D156" s="254"/>
      <c r="E156" s="222" t="str">
        <f t="shared" si="16"/>
        <v/>
      </c>
      <c r="F156" s="254"/>
      <c r="G156" s="282"/>
      <c r="H156" s="217"/>
      <c r="I156" s="218"/>
      <c r="J156" s="218"/>
      <c r="K156" s="218"/>
      <c r="L156" s="218"/>
      <c r="M156" s="218"/>
      <c r="N156" s="218"/>
      <c r="O156" s="218"/>
      <c r="P156" s="218"/>
      <c r="Q156" s="218"/>
      <c r="R156" s="218"/>
      <c r="S156" s="218"/>
      <c r="T156" s="219"/>
      <c r="V156" s="37"/>
    </row>
    <row r="157" spans="1:22" s="27" customFormat="1" ht="12.6" customHeight="1" x14ac:dyDescent="0.2">
      <c r="A157" s="220"/>
      <c r="B157" s="246"/>
      <c r="C157" s="247" t="str">
        <f t="shared" si="15"/>
        <v/>
      </c>
      <c r="D157" s="221"/>
      <c r="E157" s="222" t="str">
        <f t="shared" si="16"/>
        <v/>
      </c>
      <c r="F157" s="221"/>
      <c r="G157" s="282"/>
      <c r="H157" s="217"/>
      <c r="I157" s="218"/>
      <c r="J157" s="218"/>
      <c r="K157" s="218"/>
      <c r="L157" s="218"/>
      <c r="M157" s="218"/>
      <c r="N157" s="218"/>
      <c r="O157" s="218"/>
      <c r="P157" s="218"/>
      <c r="Q157" s="218"/>
      <c r="R157" s="218"/>
      <c r="S157" s="218"/>
      <c r="T157" s="223"/>
    </row>
    <row r="158" spans="1:22" s="27" customFormat="1" ht="12.6" customHeight="1" thickBot="1" x14ac:dyDescent="0.25">
      <c r="A158" s="331"/>
      <c r="B158" s="332"/>
      <c r="C158" s="443" t="str">
        <f t="shared" si="15"/>
        <v/>
      </c>
      <c r="D158" s="333"/>
      <c r="E158" s="222" t="str">
        <f t="shared" si="16"/>
        <v/>
      </c>
      <c r="F158" s="333"/>
      <c r="G158" s="431"/>
      <c r="H158" s="224"/>
      <c r="I158" s="225"/>
      <c r="J158" s="225"/>
      <c r="K158" s="225"/>
      <c r="L158" s="225"/>
      <c r="M158" s="225"/>
      <c r="N158" s="225"/>
      <c r="O158" s="225"/>
      <c r="P158" s="225"/>
      <c r="Q158" s="225"/>
      <c r="R158" s="225"/>
      <c r="S158" s="225"/>
      <c r="T158" s="226"/>
    </row>
    <row r="159" spans="1:22" s="27" customFormat="1" ht="12.6" customHeight="1" thickTop="1" x14ac:dyDescent="0.2">
      <c r="A159" s="702"/>
      <c r="B159" s="703"/>
      <c r="C159" s="703"/>
      <c r="D159" s="109"/>
      <c r="E159" s="109"/>
      <c r="F159" s="109"/>
      <c r="G159" s="110" t="s">
        <v>75</v>
      </c>
      <c r="H159" s="139" t="str">
        <f>IF(SUM(H121:H158)&gt;0,SUM(H121:H158),"")</f>
        <v/>
      </c>
      <c r="I159" s="140" t="str">
        <f t="shared" ref="I159:S159" si="17">IF(SUM(I121:I158)&gt;0,SUM(I121:I158),"")</f>
        <v/>
      </c>
      <c r="J159" s="140" t="str">
        <f t="shared" si="17"/>
        <v/>
      </c>
      <c r="K159" s="140" t="str">
        <f t="shared" si="17"/>
        <v/>
      </c>
      <c r="L159" s="140" t="str">
        <f t="shared" si="17"/>
        <v/>
      </c>
      <c r="M159" s="140" t="str">
        <f t="shared" si="17"/>
        <v/>
      </c>
      <c r="N159" s="140" t="str">
        <f t="shared" si="17"/>
        <v/>
      </c>
      <c r="O159" s="140" t="str">
        <f t="shared" si="17"/>
        <v/>
      </c>
      <c r="P159" s="140" t="str">
        <f t="shared" si="17"/>
        <v/>
      </c>
      <c r="Q159" s="140" t="str">
        <f t="shared" si="17"/>
        <v/>
      </c>
      <c r="R159" s="140" t="str">
        <f t="shared" si="17"/>
        <v/>
      </c>
      <c r="S159" s="141" t="str">
        <f t="shared" si="17"/>
        <v/>
      </c>
      <c r="T159" s="704"/>
    </row>
    <row r="160" spans="1:22" s="27" customFormat="1" ht="12.6" customHeight="1" x14ac:dyDescent="0.2">
      <c r="A160" s="111"/>
      <c r="B160" s="335"/>
      <c r="C160" s="335"/>
      <c r="D160" s="112"/>
      <c r="E160" s="112"/>
      <c r="F160" s="112"/>
      <c r="G160" s="113" t="s">
        <v>50</v>
      </c>
      <c r="H160" s="144" t="str">
        <f>H$104</f>
        <v/>
      </c>
      <c r="I160" s="144" t="str">
        <f t="shared" ref="I160:S160" si="18">I$104</f>
        <v/>
      </c>
      <c r="J160" s="144" t="str">
        <f t="shared" si="18"/>
        <v/>
      </c>
      <c r="K160" s="144" t="str">
        <f t="shared" si="18"/>
        <v/>
      </c>
      <c r="L160" s="144" t="str">
        <f t="shared" si="18"/>
        <v/>
      </c>
      <c r="M160" s="144" t="str">
        <f t="shared" si="18"/>
        <v/>
      </c>
      <c r="N160" s="144" t="str">
        <f t="shared" si="18"/>
        <v/>
      </c>
      <c r="O160" s="144" t="str">
        <f t="shared" si="18"/>
        <v/>
      </c>
      <c r="P160" s="144" t="str">
        <f t="shared" si="18"/>
        <v/>
      </c>
      <c r="Q160" s="144" t="str">
        <f t="shared" si="18"/>
        <v/>
      </c>
      <c r="R160" s="144" t="str">
        <f t="shared" si="18"/>
        <v/>
      </c>
      <c r="S160" s="144" t="str">
        <f t="shared" si="18"/>
        <v/>
      </c>
      <c r="T160" s="705"/>
    </row>
    <row r="161" spans="1:22" s="27" customFormat="1" ht="12.6" customHeight="1" x14ac:dyDescent="0.2">
      <c r="A161" s="111"/>
      <c r="B161" s="335"/>
      <c r="C161" s="335"/>
      <c r="D161" s="112"/>
      <c r="E161" s="112"/>
      <c r="F161" s="112"/>
      <c r="G161" s="113" t="s">
        <v>37</v>
      </c>
      <c r="H161" s="144" t="str">
        <f t="shared" ref="H161:S161" si="19">IF(SUM(H159:H160)=0,"",SUM(H159:H160))</f>
        <v/>
      </c>
      <c r="I161" s="144" t="str">
        <f t="shared" si="19"/>
        <v/>
      </c>
      <c r="J161" s="144" t="str">
        <f t="shared" si="19"/>
        <v/>
      </c>
      <c r="K161" s="144" t="str">
        <f t="shared" si="19"/>
        <v/>
      </c>
      <c r="L161" s="144" t="str">
        <f t="shared" si="19"/>
        <v/>
      </c>
      <c r="M161" s="144" t="str">
        <f t="shared" si="19"/>
        <v/>
      </c>
      <c r="N161" s="144" t="str">
        <f t="shared" si="19"/>
        <v/>
      </c>
      <c r="O161" s="144" t="str">
        <f t="shared" si="19"/>
        <v/>
      </c>
      <c r="P161" s="144" t="str">
        <f t="shared" si="19"/>
        <v/>
      </c>
      <c r="Q161" s="144" t="str">
        <f t="shared" si="19"/>
        <v/>
      </c>
      <c r="R161" s="144" t="str">
        <f t="shared" si="19"/>
        <v/>
      </c>
      <c r="S161" s="144" t="str">
        <f t="shared" si="19"/>
        <v/>
      </c>
      <c r="T161" s="705"/>
    </row>
    <row r="162" spans="1:22" s="27" customFormat="1" ht="12.6" customHeight="1" thickBot="1" x14ac:dyDescent="0.25">
      <c r="A162" s="707" t="s">
        <v>42</v>
      </c>
      <c r="B162" s="708"/>
      <c r="C162" s="708"/>
      <c r="D162" s="708"/>
      <c r="E162" s="708"/>
      <c r="F162" s="708"/>
      <c r="G162" s="709"/>
      <c r="H162" s="142"/>
      <c r="I162" s="142"/>
      <c r="J162" s="142"/>
      <c r="K162" s="142"/>
      <c r="L162" s="142"/>
      <c r="M162" s="142"/>
      <c r="N162" s="142"/>
      <c r="O162" s="142"/>
      <c r="P162" s="142"/>
      <c r="Q162" s="142"/>
      <c r="R162" s="142"/>
      <c r="S162" s="143"/>
      <c r="T162" s="706"/>
      <c r="V162" s="95"/>
    </row>
    <row r="163" spans="1:22" s="27" customFormat="1" x14ac:dyDescent="0.2">
      <c r="A163" s="6"/>
      <c r="B163" s="6"/>
      <c r="C163" s="6"/>
      <c r="D163" s="38"/>
      <c r="E163" s="38"/>
      <c r="F163" s="38"/>
      <c r="G163" s="6"/>
      <c r="H163" s="6"/>
      <c r="I163" s="6"/>
      <c r="J163" s="6"/>
      <c r="K163" s="6"/>
      <c r="L163" s="6"/>
      <c r="M163" s="6"/>
      <c r="N163" s="6"/>
      <c r="O163" s="6"/>
      <c r="P163" s="6"/>
      <c r="Q163" s="6"/>
      <c r="R163" s="6"/>
      <c r="S163" s="6"/>
      <c r="T163" s="6"/>
    </row>
    <row r="164" spans="1:22" x14ac:dyDescent="0.2">
      <c r="A164" s="4"/>
      <c r="B164" s="4"/>
      <c r="C164" s="4"/>
      <c r="D164" s="4"/>
      <c r="E164" s="4"/>
      <c r="F164" s="4"/>
      <c r="G164" s="4"/>
      <c r="H164" s="4"/>
      <c r="I164" s="4"/>
      <c r="J164" s="4"/>
      <c r="K164" s="4"/>
      <c r="L164" s="4"/>
      <c r="M164" s="4"/>
      <c r="N164" s="4"/>
      <c r="O164" s="4"/>
      <c r="P164" s="4"/>
      <c r="Q164" s="4"/>
      <c r="R164" s="4"/>
      <c r="S164" s="4"/>
      <c r="T164" s="4"/>
    </row>
    <row r="165" spans="1:22" x14ac:dyDescent="0.2">
      <c r="A165" s="4"/>
      <c r="B165" s="4"/>
      <c r="C165" s="4"/>
      <c r="D165" s="4"/>
      <c r="E165" s="4"/>
      <c r="F165" s="4"/>
      <c r="G165" s="4"/>
      <c r="H165" s="81" t="s">
        <v>46</v>
      </c>
      <c r="I165" s="7"/>
      <c r="J165" s="4"/>
      <c r="K165" s="4"/>
      <c r="L165" s="4"/>
      <c r="M165" s="4"/>
      <c r="N165" s="4"/>
      <c r="O165" s="4"/>
      <c r="P165" s="4"/>
      <c r="Q165" s="4"/>
      <c r="R165" s="4"/>
      <c r="S165" s="4"/>
      <c r="T165" s="4"/>
    </row>
    <row r="166" spans="1:22" x14ac:dyDescent="0.2">
      <c r="A166" s="4"/>
      <c r="B166" s="4"/>
      <c r="C166" s="4"/>
      <c r="D166" s="4"/>
      <c r="E166" s="4"/>
      <c r="F166" s="4"/>
      <c r="G166" s="4"/>
      <c r="H166" s="82"/>
      <c r="I166" s="8" t="s">
        <v>47</v>
      </c>
      <c r="J166" s="4"/>
      <c r="K166" s="4"/>
      <c r="L166" s="4"/>
      <c r="M166" s="4"/>
      <c r="N166" s="4"/>
      <c r="O166" s="4"/>
      <c r="P166" s="4"/>
      <c r="Q166" s="4"/>
      <c r="R166" s="4"/>
      <c r="S166" s="4"/>
      <c r="T166" s="4"/>
    </row>
    <row r="167" spans="1:22" x14ac:dyDescent="0.2">
      <c r="A167" s="4"/>
      <c r="B167" s="4"/>
      <c r="C167" s="4"/>
      <c r="D167" s="4"/>
      <c r="E167" s="4"/>
      <c r="F167" s="4"/>
      <c r="G167" s="4"/>
      <c r="H167" s="83"/>
      <c r="I167" s="8" t="s">
        <v>48</v>
      </c>
      <c r="J167" s="4"/>
      <c r="K167" s="4"/>
      <c r="L167" s="4"/>
      <c r="M167" s="4"/>
      <c r="N167" s="4"/>
      <c r="O167" s="4"/>
      <c r="P167" s="4"/>
      <c r="Q167" s="4"/>
      <c r="R167" s="4"/>
      <c r="S167" s="4"/>
      <c r="T167" s="4"/>
    </row>
    <row r="168" spans="1:22" x14ac:dyDescent="0.2">
      <c r="A168" s="4"/>
      <c r="B168" s="4"/>
      <c r="C168" s="4"/>
      <c r="D168" s="4"/>
      <c r="E168" s="4"/>
      <c r="F168" s="4"/>
      <c r="G168" s="4"/>
      <c r="H168" s="85"/>
      <c r="I168" s="8" t="s">
        <v>49</v>
      </c>
      <c r="J168" s="4"/>
      <c r="K168" s="4"/>
      <c r="L168" s="4"/>
      <c r="M168" s="4"/>
      <c r="N168" s="4"/>
      <c r="O168" s="4"/>
      <c r="P168" s="4"/>
      <c r="Q168" s="4"/>
      <c r="R168" s="4"/>
      <c r="S168" s="4"/>
      <c r="T168" s="4"/>
    </row>
    <row r="169" spans="1:22" x14ac:dyDescent="0.2">
      <c r="A169" s="4"/>
      <c r="B169" s="4"/>
      <c r="C169" s="4"/>
      <c r="D169" s="4"/>
      <c r="E169" s="4"/>
      <c r="F169" s="4"/>
      <c r="G169" s="4"/>
      <c r="H169" s="4"/>
      <c r="I169" s="4"/>
      <c r="J169" s="4"/>
      <c r="K169" s="4"/>
      <c r="L169" s="4"/>
      <c r="M169" s="4"/>
      <c r="N169" s="4"/>
      <c r="O169" s="4"/>
      <c r="P169" s="4"/>
      <c r="Q169" s="4"/>
      <c r="R169" s="4"/>
      <c r="S169" s="4"/>
      <c r="T169" s="4"/>
    </row>
    <row r="170" spans="1:22" x14ac:dyDescent="0.2">
      <c r="A170" s="4"/>
      <c r="B170" s="4"/>
      <c r="C170" s="4"/>
      <c r="D170" s="4"/>
      <c r="E170" s="4"/>
      <c r="F170" s="4"/>
      <c r="G170" s="4"/>
      <c r="H170" s="4"/>
      <c r="I170" s="4"/>
      <c r="J170" s="4"/>
      <c r="K170" s="4"/>
      <c r="L170" s="4"/>
      <c r="M170" s="4"/>
      <c r="N170" s="4"/>
      <c r="O170" s="4"/>
      <c r="P170" s="4"/>
      <c r="Q170" s="4"/>
      <c r="R170" s="4"/>
      <c r="S170" s="4"/>
      <c r="T170" s="4"/>
    </row>
    <row r="171" spans="1:22" x14ac:dyDescent="0.2">
      <c r="A171" s="4"/>
      <c r="B171" s="4"/>
      <c r="C171" s="4"/>
      <c r="D171" s="4"/>
      <c r="E171" s="4"/>
      <c r="F171" s="4"/>
      <c r="G171" s="4"/>
      <c r="H171" s="4"/>
      <c r="I171" s="4"/>
      <c r="J171" s="4"/>
      <c r="K171" s="4"/>
      <c r="L171" s="4"/>
      <c r="M171" s="4"/>
      <c r="N171" s="4"/>
      <c r="O171" s="4"/>
      <c r="P171" s="4"/>
      <c r="Q171" s="4"/>
      <c r="R171" s="4"/>
      <c r="S171" s="4"/>
      <c r="T171" s="4"/>
    </row>
    <row r="172" spans="1:22" x14ac:dyDescent="0.2">
      <c r="A172" s="4"/>
      <c r="B172" s="4"/>
      <c r="C172" s="4"/>
      <c r="D172" s="4"/>
      <c r="E172" s="4"/>
      <c r="F172" s="4"/>
      <c r="G172" s="4"/>
      <c r="H172" s="4"/>
      <c r="I172" s="4"/>
      <c r="J172" s="4"/>
      <c r="K172" s="4"/>
      <c r="L172" s="4"/>
      <c r="M172" s="4"/>
      <c r="N172" s="4"/>
      <c r="O172" s="4"/>
      <c r="P172" s="4"/>
      <c r="Q172" s="4"/>
      <c r="R172" s="4"/>
      <c r="S172" s="4"/>
      <c r="T172" s="4"/>
    </row>
    <row r="173" spans="1:22" x14ac:dyDescent="0.2">
      <c r="A173" s="4"/>
      <c r="B173" s="4"/>
      <c r="C173" s="4"/>
      <c r="D173" s="4"/>
      <c r="E173" s="4"/>
      <c r="F173" s="4"/>
      <c r="G173" s="4"/>
      <c r="H173" s="4"/>
      <c r="I173" s="4"/>
      <c r="J173" s="4"/>
      <c r="K173" s="4"/>
      <c r="L173" s="4"/>
      <c r="M173" s="4"/>
      <c r="N173" s="4"/>
      <c r="O173" s="4"/>
      <c r="P173" s="4"/>
      <c r="Q173" s="4"/>
      <c r="R173" s="4"/>
      <c r="S173" s="4"/>
      <c r="T173" s="4"/>
    </row>
    <row r="174" spans="1:22" x14ac:dyDescent="0.2">
      <c r="A174" s="4"/>
      <c r="B174" s="4"/>
      <c r="C174" s="4"/>
      <c r="D174" s="4"/>
      <c r="E174" s="4"/>
      <c r="F174" s="4"/>
      <c r="G174" s="4"/>
      <c r="H174" s="4"/>
      <c r="I174" s="4"/>
      <c r="J174" s="4"/>
      <c r="K174" s="4"/>
      <c r="L174" s="4"/>
      <c r="M174" s="4"/>
      <c r="N174" s="4"/>
      <c r="O174" s="4"/>
      <c r="P174" s="4"/>
      <c r="Q174" s="4"/>
      <c r="R174" s="4"/>
      <c r="S174" s="4"/>
      <c r="T174" s="4"/>
    </row>
    <row r="175" spans="1:22" x14ac:dyDescent="0.2">
      <c r="A175" s="4"/>
      <c r="B175" s="4"/>
      <c r="C175" s="4"/>
      <c r="D175" s="40"/>
      <c r="E175" s="4"/>
      <c r="F175" s="4"/>
      <c r="G175" s="4"/>
      <c r="H175" s="4"/>
      <c r="I175" s="4"/>
      <c r="J175" s="4"/>
      <c r="K175" s="4"/>
      <c r="L175" s="4"/>
      <c r="M175" s="4"/>
      <c r="N175" s="4"/>
      <c r="O175" s="4"/>
      <c r="P175" s="4"/>
      <c r="Q175" s="4"/>
      <c r="R175" s="4"/>
      <c r="S175" s="4"/>
      <c r="T175" s="4"/>
    </row>
    <row r="176" spans="1:22" x14ac:dyDescent="0.2">
      <c r="A176" s="4"/>
      <c r="B176" s="4"/>
      <c r="C176" s="4"/>
      <c r="D176" s="40"/>
      <c r="E176" s="4"/>
      <c r="F176" s="4"/>
      <c r="G176" s="4"/>
      <c r="H176" s="4"/>
      <c r="I176" s="4"/>
      <c r="J176" s="4"/>
      <c r="K176" s="4"/>
      <c r="L176" s="4"/>
      <c r="M176" s="4"/>
      <c r="N176" s="4"/>
      <c r="O176" s="4"/>
      <c r="P176" s="4"/>
      <c r="Q176" s="4"/>
      <c r="R176" s="4"/>
      <c r="S176" s="4"/>
      <c r="T176" s="4"/>
    </row>
    <row r="177" spans="1:20" x14ac:dyDescent="0.2">
      <c r="A177" s="4"/>
      <c r="B177" s="4"/>
      <c r="C177" s="4"/>
      <c r="D177" s="4"/>
      <c r="E177" s="4"/>
      <c r="F177" s="4"/>
      <c r="G177" s="4"/>
      <c r="H177" s="4"/>
      <c r="I177" s="4"/>
      <c r="J177" s="4"/>
      <c r="K177" s="4"/>
      <c r="L177" s="4"/>
      <c r="M177" s="4"/>
      <c r="N177" s="4"/>
      <c r="O177" s="4"/>
      <c r="P177" s="4"/>
      <c r="Q177" s="4"/>
      <c r="R177" s="4"/>
      <c r="S177" s="4"/>
      <c r="T177" s="4"/>
    </row>
    <row r="178" spans="1:20" x14ac:dyDescent="0.2">
      <c r="A178" s="4"/>
      <c r="B178" s="4"/>
      <c r="C178" s="4"/>
      <c r="D178" s="4"/>
      <c r="E178" s="4"/>
      <c r="F178" s="4"/>
      <c r="G178" s="4"/>
      <c r="H178" s="4"/>
      <c r="I178" s="4"/>
      <c r="J178" s="4"/>
      <c r="K178" s="4"/>
      <c r="L178" s="4"/>
      <c r="M178" s="4"/>
      <c r="N178" s="4"/>
      <c r="O178" s="4"/>
      <c r="P178" s="4"/>
      <c r="Q178" s="4"/>
      <c r="R178" s="4"/>
      <c r="S178" s="4"/>
      <c r="T178" s="4"/>
    </row>
    <row r="179" spans="1:20" x14ac:dyDescent="0.2">
      <c r="A179" s="4"/>
      <c r="B179" s="4"/>
      <c r="C179" s="4"/>
      <c r="D179" s="4"/>
      <c r="E179" s="4"/>
      <c r="F179" s="4"/>
      <c r="G179" s="4"/>
      <c r="H179" s="4"/>
      <c r="I179" s="4"/>
      <c r="J179" s="4"/>
      <c r="K179" s="4"/>
      <c r="L179" s="4"/>
      <c r="M179" s="4"/>
      <c r="N179" s="4"/>
      <c r="O179" s="4"/>
      <c r="P179" s="4"/>
      <c r="Q179" s="4"/>
      <c r="R179" s="4"/>
      <c r="S179" s="4"/>
      <c r="T179" s="4"/>
    </row>
    <row r="180" spans="1:20" x14ac:dyDescent="0.2">
      <c r="A180" s="4"/>
      <c r="B180" s="4"/>
      <c r="C180" s="4"/>
      <c r="D180" s="4"/>
      <c r="E180" s="4"/>
      <c r="F180" s="4"/>
      <c r="G180" s="4"/>
      <c r="H180" s="4"/>
      <c r="I180" s="4"/>
      <c r="J180" s="4"/>
      <c r="K180" s="4"/>
      <c r="L180" s="4"/>
      <c r="M180" s="4"/>
      <c r="N180" s="4"/>
      <c r="O180" s="4"/>
      <c r="P180" s="4"/>
      <c r="Q180" s="4"/>
      <c r="R180" s="4"/>
      <c r="S180" s="4"/>
      <c r="T180" s="4"/>
    </row>
    <row r="181" spans="1:20" x14ac:dyDescent="0.2">
      <c r="A181" s="4"/>
      <c r="B181" s="4"/>
      <c r="C181" s="4"/>
      <c r="D181" s="4"/>
      <c r="E181" s="4"/>
      <c r="F181" s="4"/>
      <c r="G181" s="4"/>
      <c r="H181" s="4"/>
      <c r="I181" s="4"/>
      <c r="J181" s="4"/>
      <c r="K181" s="4"/>
      <c r="L181" s="4"/>
      <c r="M181" s="4"/>
      <c r="N181" s="4"/>
      <c r="O181" s="4"/>
      <c r="P181" s="4"/>
      <c r="Q181" s="4"/>
      <c r="R181" s="4"/>
      <c r="S181" s="4"/>
      <c r="T181" s="4"/>
    </row>
    <row r="182" spans="1:20" x14ac:dyDescent="0.2">
      <c r="A182" s="4"/>
      <c r="B182" s="4"/>
      <c r="C182" s="4"/>
      <c r="D182" s="4"/>
      <c r="E182" s="4"/>
      <c r="F182" s="4"/>
      <c r="G182" s="4"/>
      <c r="H182" s="4"/>
      <c r="I182" s="4"/>
      <c r="J182" s="4"/>
      <c r="K182" s="4"/>
      <c r="L182" s="4"/>
      <c r="M182" s="4"/>
      <c r="N182" s="4"/>
      <c r="O182" s="4"/>
      <c r="P182" s="4"/>
      <c r="Q182" s="4"/>
      <c r="R182" s="4"/>
      <c r="S182" s="4"/>
      <c r="T182" s="4"/>
    </row>
    <row r="183" spans="1:20" x14ac:dyDescent="0.2">
      <c r="A183" s="4"/>
      <c r="B183" s="4"/>
      <c r="C183" s="4"/>
      <c r="D183" s="4"/>
      <c r="E183" s="4"/>
      <c r="F183" s="4"/>
      <c r="G183" s="4"/>
      <c r="H183" s="4"/>
      <c r="I183" s="4"/>
      <c r="J183" s="4"/>
      <c r="K183" s="4"/>
      <c r="L183" s="4"/>
      <c r="M183" s="4"/>
      <c r="N183" s="4"/>
      <c r="O183" s="4"/>
      <c r="P183" s="4"/>
      <c r="Q183" s="4"/>
      <c r="R183" s="4"/>
      <c r="S183" s="4"/>
      <c r="T183" s="4"/>
    </row>
    <row r="184" spans="1:20" x14ac:dyDescent="0.2">
      <c r="A184" s="4"/>
      <c r="B184" s="4"/>
      <c r="C184" s="4"/>
      <c r="D184" s="4"/>
      <c r="E184" s="4"/>
      <c r="F184" s="4"/>
      <c r="G184" s="4"/>
      <c r="H184" s="4"/>
      <c r="I184" s="4"/>
      <c r="J184" s="4"/>
      <c r="K184" s="4"/>
      <c r="L184" s="4"/>
      <c r="M184" s="4"/>
      <c r="N184" s="4"/>
      <c r="O184" s="4"/>
      <c r="P184" s="4"/>
      <c r="Q184" s="4"/>
      <c r="R184" s="4"/>
      <c r="S184" s="4"/>
      <c r="T184" s="4"/>
    </row>
    <row r="185" spans="1:20" x14ac:dyDescent="0.2">
      <c r="A185" s="4"/>
      <c r="B185" s="4"/>
      <c r="C185" s="4"/>
      <c r="D185" s="4"/>
      <c r="E185" s="4"/>
      <c r="F185" s="4"/>
      <c r="G185" s="4"/>
      <c r="H185" s="4"/>
      <c r="I185" s="4"/>
      <c r="J185" s="4"/>
      <c r="K185" s="4"/>
      <c r="L185" s="4"/>
      <c r="M185" s="4"/>
      <c r="N185" s="4"/>
      <c r="O185" s="4"/>
      <c r="P185" s="4"/>
      <c r="Q185" s="4"/>
      <c r="R185" s="4"/>
      <c r="S185" s="4"/>
      <c r="T185" s="4"/>
    </row>
    <row r="186" spans="1:20" x14ac:dyDescent="0.2">
      <c r="A186" s="4"/>
      <c r="B186" s="4"/>
      <c r="C186" s="4"/>
      <c r="D186" s="4"/>
      <c r="E186" s="4"/>
      <c r="F186" s="4"/>
      <c r="G186" s="4"/>
      <c r="H186" s="4"/>
      <c r="I186" s="4"/>
      <c r="J186" s="4"/>
      <c r="K186" s="4"/>
      <c r="L186" s="4"/>
      <c r="M186" s="4"/>
      <c r="N186" s="4"/>
      <c r="O186" s="4"/>
      <c r="P186" s="4"/>
      <c r="Q186" s="4"/>
      <c r="R186" s="4"/>
      <c r="S186" s="4"/>
      <c r="T186" s="4"/>
    </row>
    <row r="187" spans="1:20" x14ac:dyDescent="0.2">
      <c r="A187" s="4"/>
      <c r="B187" s="4"/>
      <c r="C187" s="4"/>
      <c r="D187" s="4"/>
      <c r="E187" s="4"/>
      <c r="F187" s="4"/>
      <c r="G187" s="4"/>
      <c r="H187" s="4"/>
      <c r="I187" s="4"/>
      <c r="J187" s="4"/>
      <c r="K187" s="4"/>
      <c r="L187" s="4"/>
      <c r="M187" s="4"/>
      <c r="N187" s="4"/>
      <c r="O187" s="4"/>
      <c r="P187" s="4"/>
      <c r="Q187" s="4"/>
      <c r="R187" s="4"/>
      <c r="S187" s="4"/>
      <c r="T187" s="4"/>
    </row>
    <row r="188" spans="1:20" x14ac:dyDescent="0.2">
      <c r="A188" s="4"/>
      <c r="B188" s="4"/>
      <c r="C188" s="4"/>
      <c r="D188" s="4"/>
      <c r="E188" s="4"/>
      <c r="F188" s="4"/>
      <c r="G188" s="4"/>
      <c r="H188" s="4"/>
      <c r="I188" s="4"/>
      <c r="J188" s="4"/>
      <c r="K188" s="4"/>
      <c r="L188" s="4"/>
      <c r="M188" s="4"/>
      <c r="N188" s="4"/>
      <c r="O188" s="4"/>
      <c r="P188" s="4"/>
      <c r="Q188" s="4"/>
      <c r="R188" s="4"/>
      <c r="S188" s="4"/>
      <c r="T188" s="4"/>
    </row>
    <row r="189" spans="1:20" x14ac:dyDescent="0.2">
      <c r="A189" s="4"/>
      <c r="B189" s="4"/>
      <c r="C189" s="4"/>
      <c r="D189" s="4"/>
      <c r="E189" s="4"/>
      <c r="F189" s="4"/>
      <c r="G189" s="4"/>
      <c r="H189" s="4"/>
      <c r="I189" s="4"/>
      <c r="J189" s="4"/>
      <c r="K189" s="4"/>
      <c r="L189" s="4"/>
      <c r="M189" s="4"/>
      <c r="N189" s="4"/>
      <c r="O189" s="4"/>
      <c r="P189" s="4"/>
      <c r="Q189" s="4"/>
      <c r="R189" s="4"/>
      <c r="S189" s="4"/>
      <c r="T189" s="4"/>
    </row>
    <row r="190" spans="1:20" x14ac:dyDescent="0.2">
      <c r="A190" s="4"/>
      <c r="B190" s="4"/>
      <c r="C190" s="4"/>
      <c r="D190" s="4"/>
      <c r="E190" s="4"/>
      <c r="F190" s="4"/>
      <c r="G190" s="4"/>
      <c r="H190" s="4"/>
      <c r="I190" s="4"/>
      <c r="J190" s="4"/>
      <c r="K190" s="4"/>
      <c r="L190" s="4"/>
      <c r="M190" s="4"/>
      <c r="N190" s="4"/>
      <c r="O190" s="4"/>
      <c r="P190" s="4"/>
      <c r="Q190" s="4"/>
      <c r="R190" s="4"/>
      <c r="S190" s="4"/>
      <c r="T190" s="4"/>
    </row>
    <row r="191" spans="1:20" x14ac:dyDescent="0.2">
      <c r="A191" s="4"/>
      <c r="B191" s="4"/>
      <c r="C191" s="4"/>
      <c r="D191" s="4"/>
      <c r="E191" s="4"/>
      <c r="F191" s="4"/>
      <c r="G191" s="4"/>
      <c r="H191" s="4"/>
      <c r="I191" s="4"/>
      <c r="J191" s="4"/>
      <c r="K191" s="4"/>
      <c r="L191" s="4"/>
      <c r="M191" s="4"/>
      <c r="N191" s="4"/>
      <c r="O191" s="4"/>
      <c r="P191" s="4"/>
      <c r="Q191" s="4"/>
      <c r="R191" s="4"/>
      <c r="S191" s="4"/>
      <c r="T191" s="4"/>
    </row>
    <row r="192" spans="1:20" x14ac:dyDescent="0.2">
      <c r="A192" s="4"/>
      <c r="B192" s="4"/>
      <c r="C192" s="4"/>
      <c r="D192" s="4"/>
      <c r="E192" s="4"/>
      <c r="F192" s="4"/>
      <c r="G192" s="4"/>
      <c r="H192" s="4"/>
      <c r="I192" s="4"/>
      <c r="J192" s="4"/>
      <c r="K192" s="4"/>
      <c r="L192" s="4"/>
      <c r="M192" s="4"/>
      <c r="N192" s="4"/>
      <c r="O192" s="4"/>
      <c r="P192" s="4"/>
      <c r="Q192" s="4"/>
      <c r="R192" s="4"/>
      <c r="S192" s="4"/>
      <c r="T192" s="4"/>
    </row>
    <row r="193" spans="1:20" x14ac:dyDescent="0.2">
      <c r="A193" s="4"/>
      <c r="B193" s="4"/>
      <c r="C193" s="4"/>
      <c r="D193" s="4"/>
      <c r="E193" s="4"/>
      <c r="F193" s="4"/>
      <c r="G193" s="4"/>
      <c r="H193" s="4"/>
      <c r="I193" s="4"/>
      <c r="J193" s="4"/>
      <c r="K193" s="4"/>
      <c r="L193" s="4"/>
      <c r="M193" s="4"/>
      <c r="N193" s="4"/>
      <c r="O193" s="4"/>
      <c r="P193" s="4"/>
      <c r="Q193" s="4"/>
      <c r="R193" s="4"/>
      <c r="S193" s="4"/>
      <c r="T193" s="4"/>
    </row>
    <row r="194" spans="1:20" x14ac:dyDescent="0.2">
      <c r="A194" s="4"/>
      <c r="B194" s="4"/>
      <c r="C194" s="4"/>
      <c r="D194" s="4"/>
      <c r="E194" s="4"/>
      <c r="F194" s="4"/>
      <c r="G194" s="4"/>
      <c r="H194" s="4"/>
      <c r="I194" s="4"/>
      <c r="J194" s="4"/>
      <c r="K194" s="4"/>
      <c r="L194" s="4"/>
      <c r="M194" s="4"/>
      <c r="N194" s="4"/>
      <c r="O194" s="4"/>
      <c r="P194" s="4"/>
      <c r="Q194" s="4"/>
      <c r="R194" s="4"/>
      <c r="S194" s="4"/>
      <c r="T194" s="4"/>
    </row>
    <row r="195" spans="1:20" x14ac:dyDescent="0.2">
      <c r="A195" s="4"/>
      <c r="B195" s="4"/>
      <c r="C195" s="4"/>
      <c r="D195" s="4"/>
      <c r="E195" s="4"/>
      <c r="F195" s="4"/>
      <c r="G195" s="4"/>
      <c r="H195" s="4"/>
      <c r="I195" s="4"/>
      <c r="J195" s="4"/>
      <c r="K195" s="4"/>
      <c r="L195" s="4"/>
      <c r="M195" s="4"/>
      <c r="N195" s="4"/>
      <c r="O195" s="4"/>
      <c r="P195" s="4"/>
      <c r="Q195" s="4"/>
      <c r="R195" s="4"/>
      <c r="S195" s="4"/>
      <c r="T195" s="4"/>
    </row>
    <row r="196" spans="1:20" x14ac:dyDescent="0.2">
      <c r="A196" s="4"/>
      <c r="B196" s="4"/>
      <c r="C196" s="4"/>
      <c r="D196" s="4"/>
      <c r="E196" s="4"/>
      <c r="F196" s="4"/>
      <c r="G196" s="4"/>
      <c r="H196" s="4"/>
      <c r="I196" s="4"/>
      <c r="J196" s="4"/>
      <c r="K196" s="4"/>
      <c r="L196" s="4"/>
      <c r="M196" s="4"/>
      <c r="N196" s="4"/>
      <c r="O196" s="4"/>
      <c r="P196" s="4"/>
      <c r="Q196" s="4"/>
      <c r="R196" s="4"/>
      <c r="S196" s="4"/>
      <c r="T196" s="4"/>
    </row>
    <row r="197" spans="1:20" x14ac:dyDescent="0.2">
      <c r="A197" s="4"/>
      <c r="B197" s="4"/>
      <c r="C197" s="4"/>
      <c r="D197" s="4"/>
      <c r="E197" s="4"/>
      <c r="F197" s="4"/>
      <c r="G197" s="4"/>
      <c r="H197" s="4"/>
      <c r="I197" s="4"/>
      <c r="J197" s="4"/>
      <c r="K197" s="4"/>
      <c r="L197" s="4"/>
      <c r="M197" s="4"/>
      <c r="N197" s="4"/>
      <c r="O197" s="4"/>
      <c r="P197" s="4"/>
      <c r="Q197" s="4"/>
      <c r="R197" s="4"/>
      <c r="S197" s="4"/>
      <c r="T197" s="4"/>
    </row>
    <row r="198" spans="1:20" x14ac:dyDescent="0.2">
      <c r="A198" s="4"/>
      <c r="B198" s="4"/>
      <c r="C198" s="4"/>
      <c r="D198" s="4"/>
      <c r="E198" s="4"/>
      <c r="F198" s="4"/>
      <c r="G198" s="4"/>
      <c r="H198" s="4"/>
      <c r="I198" s="4"/>
      <c r="J198" s="4"/>
      <c r="K198" s="4"/>
      <c r="L198" s="4"/>
      <c r="M198" s="4"/>
      <c r="N198" s="4"/>
      <c r="O198" s="4"/>
      <c r="P198" s="4"/>
      <c r="Q198" s="4"/>
      <c r="R198" s="4"/>
      <c r="S198" s="4"/>
      <c r="T198" s="4"/>
    </row>
    <row r="199" spans="1:20" x14ac:dyDescent="0.2">
      <c r="A199" s="4"/>
      <c r="B199" s="4"/>
      <c r="C199" s="4"/>
      <c r="D199" s="4"/>
      <c r="E199" s="4"/>
      <c r="F199" s="4"/>
      <c r="G199" s="4"/>
      <c r="H199" s="4"/>
      <c r="I199" s="4"/>
      <c r="J199" s="4"/>
      <c r="K199" s="4"/>
      <c r="L199" s="4"/>
      <c r="M199" s="4"/>
      <c r="N199" s="4"/>
      <c r="O199" s="4"/>
      <c r="P199" s="4"/>
      <c r="Q199" s="4"/>
      <c r="R199" s="4"/>
      <c r="S199" s="4"/>
      <c r="T199" s="4"/>
    </row>
    <row r="200" spans="1:20" x14ac:dyDescent="0.2">
      <c r="A200" s="4"/>
      <c r="B200" s="4"/>
      <c r="C200" s="4"/>
      <c r="D200" s="4"/>
      <c r="E200" s="4"/>
      <c r="F200" s="4"/>
      <c r="G200" s="4"/>
      <c r="H200" s="4"/>
      <c r="I200" s="4"/>
      <c r="J200" s="4"/>
      <c r="K200" s="4"/>
      <c r="L200" s="4"/>
      <c r="M200" s="4"/>
      <c r="N200" s="4"/>
      <c r="O200" s="4"/>
      <c r="P200" s="4"/>
      <c r="Q200" s="4"/>
      <c r="R200" s="4"/>
      <c r="S200" s="4"/>
      <c r="T200" s="4"/>
    </row>
    <row r="201" spans="1:20" x14ac:dyDescent="0.2">
      <c r="A201" s="4"/>
      <c r="B201" s="4"/>
      <c r="C201" s="4"/>
      <c r="D201" s="4"/>
      <c r="E201" s="4"/>
      <c r="F201" s="4"/>
      <c r="G201" s="4"/>
      <c r="H201" s="4"/>
      <c r="I201" s="4"/>
      <c r="J201" s="4"/>
      <c r="K201" s="4"/>
      <c r="L201" s="4"/>
      <c r="M201" s="4"/>
      <c r="N201" s="4"/>
      <c r="O201" s="4"/>
      <c r="P201" s="4"/>
      <c r="Q201" s="4"/>
      <c r="R201" s="4"/>
      <c r="S201" s="4"/>
      <c r="T201" s="4"/>
    </row>
    <row r="202" spans="1:20" x14ac:dyDescent="0.2">
      <c r="A202" s="4"/>
      <c r="B202" s="4"/>
      <c r="C202" s="4"/>
      <c r="D202" s="4"/>
      <c r="E202" s="4"/>
      <c r="F202" s="4"/>
      <c r="G202" s="4"/>
      <c r="H202" s="4"/>
      <c r="I202" s="4"/>
      <c r="J202" s="4"/>
      <c r="K202" s="4"/>
      <c r="L202" s="4"/>
      <c r="M202" s="4"/>
      <c r="N202" s="4"/>
      <c r="O202" s="4"/>
      <c r="P202" s="4"/>
      <c r="Q202" s="4"/>
      <c r="R202" s="4"/>
      <c r="S202" s="4"/>
      <c r="T202" s="4"/>
    </row>
    <row r="203" spans="1:20" x14ac:dyDescent="0.2">
      <c r="A203" s="4"/>
      <c r="B203" s="4"/>
      <c r="C203" s="4"/>
      <c r="D203" s="4"/>
      <c r="E203" s="4"/>
      <c r="F203" s="4"/>
      <c r="G203" s="4"/>
      <c r="H203" s="4"/>
      <c r="I203" s="4"/>
      <c r="J203" s="4"/>
      <c r="K203" s="4"/>
      <c r="L203" s="4"/>
      <c r="M203" s="4"/>
      <c r="N203" s="4"/>
      <c r="O203" s="4"/>
      <c r="P203" s="4"/>
      <c r="Q203" s="4"/>
      <c r="R203" s="4"/>
      <c r="S203" s="4"/>
      <c r="T203" s="4"/>
    </row>
    <row r="204" spans="1:20" x14ac:dyDescent="0.2">
      <c r="A204" s="4"/>
      <c r="B204" s="4"/>
      <c r="C204" s="4"/>
      <c r="D204" s="4"/>
      <c r="E204" s="4"/>
      <c r="F204" s="4"/>
      <c r="G204" s="4"/>
      <c r="H204" s="4"/>
      <c r="I204" s="4"/>
      <c r="J204" s="4"/>
      <c r="K204" s="4"/>
      <c r="L204" s="4"/>
      <c r="M204" s="4"/>
      <c r="N204" s="4"/>
      <c r="O204" s="4"/>
      <c r="P204" s="4"/>
      <c r="Q204" s="4"/>
      <c r="R204" s="4"/>
      <c r="S204" s="4"/>
      <c r="T204" s="4"/>
    </row>
    <row r="205" spans="1:20" x14ac:dyDescent="0.2">
      <c r="A205" s="4"/>
      <c r="B205" s="4"/>
      <c r="C205" s="4"/>
      <c r="D205" s="4"/>
      <c r="E205" s="4"/>
      <c r="F205" s="4"/>
      <c r="G205" s="4"/>
      <c r="H205" s="4"/>
      <c r="I205" s="4"/>
      <c r="J205" s="4"/>
      <c r="K205" s="4"/>
      <c r="L205" s="4"/>
      <c r="M205" s="4"/>
      <c r="N205" s="4"/>
      <c r="O205" s="4"/>
      <c r="P205" s="4"/>
      <c r="Q205" s="4"/>
      <c r="R205" s="4"/>
      <c r="S205" s="4"/>
      <c r="T205" s="4"/>
    </row>
    <row r="206" spans="1:20" x14ac:dyDescent="0.2">
      <c r="A206" s="4"/>
      <c r="B206" s="4"/>
      <c r="C206" s="4"/>
      <c r="D206" s="4"/>
      <c r="E206" s="4"/>
      <c r="F206" s="4"/>
      <c r="G206" s="4"/>
      <c r="H206" s="4"/>
      <c r="I206" s="4"/>
      <c r="J206" s="4"/>
      <c r="K206" s="4"/>
      <c r="L206" s="4"/>
      <c r="M206" s="4"/>
      <c r="N206" s="4"/>
      <c r="O206" s="4"/>
      <c r="P206" s="4"/>
      <c r="Q206" s="4"/>
      <c r="R206" s="4"/>
      <c r="S206" s="4"/>
      <c r="T206" s="4"/>
    </row>
    <row r="207" spans="1:20" x14ac:dyDescent="0.2">
      <c r="A207" s="4"/>
      <c r="B207" s="4"/>
      <c r="C207" s="4"/>
      <c r="D207" s="4"/>
      <c r="E207" s="4"/>
      <c r="F207" s="4"/>
      <c r="G207" s="4"/>
      <c r="H207" s="4"/>
      <c r="I207" s="4"/>
      <c r="J207" s="4"/>
      <c r="K207" s="4"/>
      <c r="L207" s="4"/>
      <c r="M207" s="4"/>
      <c r="N207" s="4"/>
      <c r="O207" s="4"/>
      <c r="P207" s="4"/>
      <c r="Q207" s="4"/>
      <c r="R207" s="4"/>
      <c r="S207" s="4"/>
      <c r="T207" s="4"/>
    </row>
    <row r="208" spans="1:20" x14ac:dyDescent="0.2">
      <c r="A208" s="4"/>
      <c r="B208" s="4"/>
      <c r="C208" s="4"/>
      <c r="D208" s="4"/>
      <c r="E208" s="4"/>
      <c r="F208" s="4"/>
      <c r="G208" s="4"/>
      <c r="H208" s="4"/>
      <c r="I208" s="4"/>
      <c r="J208" s="4"/>
      <c r="K208" s="4"/>
      <c r="L208" s="4"/>
      <c r="M208" s="4"/>
      <c r="N208" s="4"/>
      <c r="O208" s="4"/>
      <c r="P208" s="4"/>
      <c r="Q208" s="4"/>
      <c r="R208" s="4"/>
      <c r="S208" s="4"/>
      <c r="T208" s="4"/>
    </row>
    <row r="209" spans="1:20" x14ac:dyDescent="0.2">
      <c r="A209" s="4"/>
      <c r="B209" s="4"/>
      <c r="C209" s="4"/>
      <c r="D209" s="4"/>
      <c r="E209" s="4"/>
      <c r="F209" s="4"/>
      <c r="G209" s="4"/>
      <c r="H209" s="4"/>
      <c r="I209" s="4"/>
      <c r="J209" s="4"/>
      <c r="K209" s="4"/>
      <c r="L209" s="4"/>
      <c r="M209" s="4"/>
      <c r="N209" s="4"/>
      <c r="O209" s="4"/>
      <c r="P209" s="4"/>
      <c r="Q209" s="4"/>
      <c r="R209" s="4"/>
      <c r="S209" s="4"/>
      <c r="T209" s="4"/>
    </row>
    <row r="210" spans="1:20" x14ac:dyDescent="0.2">
      <c r="A210" s="4"/>
      <c r="B210" s="4"/>
      <c r="C210" s="4"/>
      <c r="D210" s="4"/>
      <c r="E210" s="4"/>
      <c r="F210" s="4"/>
      <c r="G210" s="4"/>
      <c r="H210" s="4"/>
      <c r="I210" s="4"/>
      <c r="J210" s="4"/>
      <c r="K210" s="4"/>
      <c r="L210" s="4"/>
      <c r="M210" s="4"/>
      <c r="N210" s="4"/>
      <c r="O210" s="4"/>
      <c r="P210" s="4"/>
      <c r="Q210" s="4"/>
      <c r="R210" s="4"/>
      <c r="S210" s="4"/>
      <c r="T210" s="4"/>
    </row>
    <row r="211" spans="1:20" x14ac:dyDescent="0.2">
      <c r="A211" s="4"/>
      <c r="B211" s="4"/>
      <c r="C211" s="4"/>
      <c r="D211" s="4"/>
      <c r="E211" s="4"/>
      <c r="F211" s="4"/>
      <c r="G211" s="4"/>
      <c r="H211" s="4"/>
      <c r="I211" s="4"/>
      <c r="J211" s="4"/>
      <c r="K211" s="4"/>
      <c r="L211" s="4"/>
      <c r="M211" s="4"/>
      <c r="N211" s="4"/>
      <c r="O211" s="4"/>
      <c r="P211" s="4"/>
      <c r="Q211" s="4"/>
      <c r="R211" s="4"/>
      <c r="S211" s="4"/>
      <c r="T211" s="4"/>
    </row>
    <row r="212" spans="1:20" x14ac:dyDescent="0.2">
      <c r="A212" s="4"/>
      <c r="B212" s="4"/>
      <c r="C212" s="4"/>
      <c r="D212" s="4"/>
      <c r="E212" s="4"/>
      <c r="F212" s="4"/>
      <c r="G212" s="4"/>
      <c r="H212" s="4"/>
      <c r="I212" s="4"/>
      <c r="J212" s="4"/>
      <c r="K212" s="4"/>
      <c r="L212" s="4"/>
      <c r="M212" s="4"/>
      <c r="N212" s="4"/>
      <c r="O212" s="4"/>
      <c r="P212" s="4"/>
      <c r="Q212" s="4"/>
      <c r="R212" s="4"/>
      <c r="S212" s="4"/>
      <c r="T212" s="4"/>
    </row>
    <row r="213" spans="1:20" x14ac:dyDescent="0.2">
      <c r="A213" s="4"/>
      <c r="B213" s="4"/>
      <c r="C213" s="4"/>
      <c r="D213" s="4"/>
      <c r="E213" s="4"/>
      <c r="F213" s="4"/>
      <c r="G213" s="4"/>
      <c r="H213" s="4"/>
      <c r="I213" s="4"/>
      <c r="J213" s="4"/>
      <c r="K213" s="4"/>
      <c r="L213" s="4"/>
      <c r="M213" s="4"/>
      <c r="N213" s="4"/>
      <c r="O213" s="4"/>
      <c r="P213" s="4"/>
      <c r="Q213" s="4"/>
      <c r="R213" s="4"/>
      <c r="S213" s="4"/>
      <c r="T213" s="4"/>
    </row>
    <row r="214" spans="1:20" x14ac:dyDescent="0.2">
      <c r="A214" s="4"/>
      <c r="B214" s="4"/>
      <c r="C214" s="4"/>
      <c r="D214" s="4"/>
      <c r="E214" s="4"/>
      <c r="F214" s="4"/>
      <c r="G214" s="4"/>
      <c r="H214" s="4"/>
      <c r="I214" s="4"/>
      <c r="J214" s="4"/>
      <c r="K214" s="4"/>
      <c r="L214" s="4"/>
      <c r="M214" s="4"/>
      <c r="N214" s="4"/>
      <c r="O214" s="4"/>
      <c r="P214" s="4"/>
      <c r="Q214" s="4"/>
      <c r="R214" s="4"/>
      <c r="S214" s="4"/>
      <c r="T214" s="4"/>
    </row>
    <row r="215" spans="1:20" x14ac:dyDescent="0.2">
      <c r="A215" s="4"/>
      <c r="B215" s="4"/>
      <c r="C215" s="4"/>
      <c r="D215" s="4"/>
      <c r="E215" s="4"/>
      <c r="F215" s="4"/>
      <c r="G215" s="4"/>
      <c r="H215" s="4"/>
      <c r="I215" s="4"/>
      <c r="J215" s="4"/>
      <c r="K215" s="4"/>
      <c r="L215" s="4"/>
      <c r="M215" s="4"/>
      <c r="N215" s="4"/>
      <c r="O215" s="4"/>
      <c r="P215" s="4"/>
      <c r="Q215" s="4"/>
      <c r="R215" s="4"/>
      <c r="S215" s="4"/>
      <c r="T215" s="4"/>
    </row>
    <row r="216" spans="1:20" x14ac:dyDescent="0.2">
      <c r="A216" s="4"/>
      <c r="B216" s="4"/>
      <c r="C216" s="4"/>
      <c r="D216" s="4"/>
      <c r="E216" s="4"/>
      <c r="F216" s="4"/>
      <c r="G216" s="4"/>
      <c r="H216" s="4"/>
      <c r="I216" s="4"/>
      <c r="J216" s="4"/>
      <c r="K216" s="4"/>
      <c r="L216" s="4"/>
      <c r="M216" s="4"/>
      <c r="N216" s="4"/>
      <c r="O216" s="4"/>
      <c r="P216" s="4"/>
      <c r="Q216" s="4"/>
      <c r="R216" s="4"/>
      <c r="S216" s="4"/>
      <c r="T216" s="4"/>
    </row>
    <row r="217" spans="1:20" x14ac:dyDescent="0.2">
      <c r="A217" s="4"/>
      <c r="B217" s="4"/>
      <c r="C217" s="4"/>
      <c r="D217" s="4"/>
      <c r="E217" s="4"/>
      <c r="F217" s="4"/>
      <c r="G217" s="4"/>
      <c r="H217" s="4"/>
      <c r="I217" s="4"/>
      <c r="J217" s="4"/>
      <c r="K217" s="4"/>
      <c r="L217" s="4"/>
      <c r="M217" s="4"/>
      <c r="N217" s="4"/>
      <c r="O217" s="4"/>
      <c r="P217" s="4"/>
      <c r="Q217" s="4"/>
      <c r="R217" s="4"/>
      <c r="S217" s="4"/>
      <c r="T217" s="4"/>
    </row>
    <row r="218" spans="1:20" x14ac:dyDescent="0.2">
      <c r="A218" s="4"/>
      <c r="B218" s="4"/>
      <c r="C218" s="4"/>
      <c r="D218" s="4"/>
      <c r="E218" s="4"/>
      <c r="F218" s="4"/>
      <c r="G218" s="4"/>
      <c r="H218" s="4"/>
      <c r="I218" s="4"/>
      <c r="J218" s="4"/>
      <c r="K218" s="4"/>
      <c r="L218" s="4"/>
      <c r="M218" s="4"/>
      <c r="N218" s="4"/>
      <c r="O218" s="4"/>
      <c r="P218" s="4"/>
      <c r="Q218" s="4"/>
      <c r="R218" s="4"/>
      <c r="S218" s="4"/>
      <c r="T218" s="4"/>
    </row>
    <row r="219" spans="1:20" x14ac:dyDescent="0.2">
      <c r="A219" s="4"/>
      <c r="B219" s="4"/>
      <c r="C219" s="4"/>
      <c r="D219" s="4"/>
      <c r="E219" s="4"/>
      <c r="F219" s="4"/>
      <c r="G219" s="4"/>
      <c r="H219" s="4"/>
      <c r="I219" s="4"/>
      <c r="J219" s="4"/>
      <c r="K219" s="4"/>
      <c r="L219" s="4"/>
      <c r="M219" s="4"/>
      <c r="N219" s="4"/>
      <c r="O219" s="4"/>
      <c r="P219" s="4"/>
      <c r="Q219" s="4"/>
      <c r="R219" s="4"/>
      <c r="S219" s="4"/>
      <c r="T219" s="4"/>
    </row>
    <row r="220" spans="1:20" x14ac:dyDescent="0.2">
      <c r="A220" s="4"/>
      <c r="B220" s="4"/>
      <c r="C220" s="4"/>
      <c r="D220" s="4"/>
      <c r="E220" s="4"/>
      <c r="F220" s="4"/>
      <c r="G220" s="4"/>
      <c r="H220" s="4"/>
      <c r="I220" s="4"/>
      <c r="J220" s="4"/>
      <c r="K220" s="4"/>
      <c r="L220" s="4"/>
      <c r="M220" s="4"/>
      <c r="N220" s="4"/>
      <c r="O220" s="4"/>
      <c r="P220" s="4"/>
      <c r="Q220" s="4"/>
      <c r="R220" s="4"/>
      <c r="S220" s="4"/>
      <c r="T220" s="4"/>
    </row>
    <row r="221" spans="1:20" x14ac:dyDescent="0.2">
      <c r="A221" s="4"/>
      <c r="B221" s="4"/>
      <c r="C221" s="4"/>
      <c r="D221" s="4"/>
      <c r="E221" s="4"/>
      <c r="F221" s="4"/>
      <c r="G221" s="4"/>
      <c r="H221" s="4"/>
      <c r="I221" s="4"/>
      <c r="J221" s="4"/>
      <c r="K221" s="4"/>
      <c r="L221" s="4"/>
      <c r="M221" s="4"/>
      <c r="N221" s="4"/>
      <c r="O221" s="4"/>
      <c r="P221" s="4"/>
      <c r="Q221" s="4"/>
      <c r="R221" s="4"/>
      <c r="S221" s="4"/>
      <c r="T221" s="4"/>
    </row>
    <row r="222" spans="1:20" x14ac:dyDescent="0.2">
      <c r="A222" s="4"/>
      <c r="B222" s="4"/>
      <c r="C222" s="4"/>
      <c r="D222" s="4"/>
      <c r="E222" s="4"/>
      <c r="F222" s="4"/>
      <c r="G222" s="4"/>
      <c r="H222" s="4"/>
      <c r="I222" s="4"/>
      <c r="J222" s="4"/>
      <c r="K222" s="4"/>
      <c r="L222" s="4"/>
      <c r="M222" s="4"/>
      <c r="N222" s="4"/>
      <c r="O222" s="4"/>
      <c r="P222" s="4"/>
      <c r="Q222" s="4"/>
      <c r="R222" s="4"/>
      <c r="S222" s="4"/>
      <c r="T222" s="4"/>
    </row>
    <row r="223" spans="1:20" x14ac:dyDescent="0.2">
      <c r="A223" s="4"/>
      <c r="B223" s="4"/>
      <c r="C223" s="4"/>
      <c r="D223" s="4"/>
      <c r="E223" s="4"/>
      <c r="F223" s="4"/>
      <c r="G223" s="4"/>
      <c r="H223" s="4"/>
      <c r="I223" s="4"/>
      <c r="J223" s="4"/>
      <c r="K223" s="4"/>
      <c r="L223" s="4"/>
      <c r="M223" s="4"/>
      <c r="N223" s="4"/>
      <c r="O223" s="4"/>
      <c r="P223" s="4"/>
      <c r="Q223" s="4"/>
      <c r="R223" s="4"/>
      <c r="S223" s="4"/>
      <c r="T223" s="4"/>
    </row>
    <row r="224" spans="1:20" x14ac:dyDescent="0.2">
      <c r="A224" s="4"/>
      <c r="B224" s="4"/>
      <c r="C224" s="4"/>
      <c r="D224" s="4"/>
      <c r="E224" s="4"/>
      <c r="F224" s="4"/>
      <c r="G224" s="4"/>
      <c r="H224" s="4"/>
      <c r="I224" s="4"/>
      <c r="J224" s="4"/>
      <c r="K224" s="4"/>
      <c r="L224" s="4"/>
      <c r="M224" s="4"/>
      <c r="N224" s="4"/>
      <c r="O224" s="4"/>
      <c r="P224" s="4"/>
      <c r="Q224" s="4"/>
      <c r="R224" s="4"/>
      <c r="S224" s="4"/>
      <c r="T224" s="4"/>
    </row>
    <row r="225" spans="1:20" x14ac:dyDescent="0.2">
      <c r="A225" s="4"/>
      <c r="B225" s="4"/>
      <c r="C225" s="4"/>
      <c r="D225" s="4"/>
      <c r="E225" s="4"/>
      <c r="F225" s="4"/>
      <c r="G225" s="4"/>
      <c r="H225" s="4"/>
      <c r="I225" s="4"/>
      <c r="J225" s="4"/>
      <c r="K225" s="4"/>
      <c r="L225" s="4"/>
      <c r="M225" s="4"/>
      <c r="N225" s="4"/>
      <c r="O225" s="4"/>
      <c r="P225" s="4"/>
      <c r="Q225" s="4"/>
      <c r="R225" s="4"/>
      <c r="S225" s="4"/>
      <c r="T225" s="4"/>
    </row>
    <row r="226" spans="1:20" x14ac:dyDescent="0.2">
      <c r="A226" s="4"/>
      <c r="B226" s="4"/>
      <c r="C226" s="4"/>
      <c r="D226" s="4"/>
      <c r="E226" s="4"/>
      <c r="F226" s="4"/>
      <c r="G226" s="4"/>
      <c r="H226" s="4"/>
      <c r="I226" s="4"/>
      <c r="J226" s="4"/>
      <c r="K226" s="4"/>
      <c r="L226" s="4"/>
      <c r="M226" s="4"/>
      <c r="N226" s="4"/>
      <c r="O226" s="4"/>
      <c r="P226" s="4"/>
      <c r="Q226" s="4"/>
      <c r="R226" s="4"/>
      <c r="S226" s="4"/>
      <c r="T226" s="4"/>
    </row>
    <row r="227" spans="1:20" x14ac:dyDescent="0.2">
      <c r="A227" s="4"/>
      <c r="B227" s="4"/>
      <c r="C227" s="4"/>
      <c r="D227" s="4"/>
      <c r="E227" s="4"/>
      <c r="F227" s="4"/>
      <c r="G227" s="4"/>
      <c r="H227" s="4"/>
      <c r="I227" s="4"/>
      <c r="J227" s="4"/>
      <c r="K227" s="4"/>
      <c r="L227" s="4"/>
      <c r="M227" s="4"/>
      <c r="N227" s="4"/>
      <c r="O227" s="4"/>
      <c r="P227" s="4"/>
      <c r="Q227" s="4"/>
      <c r="R227" s="4"/>
      <c r="S227" s="4"/>
      <c r="T227" s="4"/>
    </row>
    <row r="228" spans="1:20" x14ac:dyDescent="0.2">
      <c r="A228" s="4"/>
      <c r="B228" s="4"/>
      <c r="C228" s="4"/>
      <c r="D228" s="4"/>
      <c r="E228" s="4"/>
      <c r="F228" s="4"/>
      <c r="G228" s="4"/>
      <c r="H228" s="4"/>
      <c r="I228" s="4"/>
      <c r="J228" s="4"/>
      <c r="K228" s="4"/>
      <c r="L228" s="4"/>
      <c r="M228" s="4"/>
      <c r="N228" s="4"/>
      <c r="O228" s="4"/>
      <c r="P228" s="4"/>
      <c r="Q228" s="4"/>
      <c r="R228" s="4"/>
      <c r="S228" s="4"/>
      <c r="T228" s="4"/>
    </row>
    <row r="229" spans="1:20" x14ac:dyDescent="0.2">
      <c r="A229" s="4"/>
      <c r="B229" s="4"/>
      <c r="C229" s="4"/>
      <c r="D229" s="4"/>
      <c r="E229" s="4"/>
      <c r="F229" s="4"/>
      <c r="G229" s="4"/>
      <c r="H229" s="4"/>
      <c r="I229" s="4"/>
      <c r="J229" s="4"/>
      <c r="K229" s="4"/>
      <c r="L229" s="4"/>
      <c r="M229" s="4"/>
      <c r="N229" s="4"/>
      <c r="O229" s="4"/>
      <c r="P229" s="4"/>
      <c r="Q229" s="4"/>
      <c r="R229" s="4"/>
      <c r="S229" s="4"/>
      <c r="T229" s="4"/>
    </row>
    <row r="230" spans="1:20" x14ac:dyDescent="0.2">
      <c r="A230" s="4"/>
      <c r="B230" s="4"/>
      <c r="C230" s="4"/>
      <c r="D230" s="4"/>
      <c r="E230" s="4"/>
      <c r="F230" s="4"/>
      <c r="G230" s="4"/>
      <c r="H230" s="4"/>
      <c r="I230" s="4"/>
      <c r="J230" s="4"/>
      <c r="K230" s="4"/>
      <c r="L230" s="4"/>
      <c r="M230" s="4"/>
      <c r="N230" s="4"/>
      <c r="O230" s="4"/>
      <c r="P230" s="4"/>
      <c r="Q230" s="4"/>
      <c r="R230" s="4"/>
      <c r="S230" s="4"/>
      <c r="T230" s="4"/>
    </row>
    <row r="231" spans="1:20" x14ac:dyDescent="0.2">
      <c r="A231" s="4"/>
      <c r="B231" s="4"/>
      <c r="C231" s="4"/>
      <c r="D231" s="4"/>
      <c r="E231" s="4"/>
      <c r="F231" s="4"/>
      <c r="G231" s="4"/>
      <c r="H231" s="4"/>
      <c r="I231" s="4"/>
      <c r="J231" s="4"/>
      <c r="K231" s="4"/>
      <c r="L231" s="4"/>
      <c r="M231" s="4"/>
      <c r="N231" s="4"/>
      <c r="O231" s="4"/>
      <c r="P231" s="4"/>
      <c r="Q231" s="4"/>
      <c r="R231" s="4"/>
      <c r="S231" s="4"/>
      <c r="T231" s="4"/>
    </row>
    <row r="232" spans="1:20" x14ac:dyDescent="0.2">
      <c r="A232" s="4"/>
      <c r="B232" s="4"/>
      <c r="C232" s="4"/>
      <c r="D232" s="4"/>
      <c r="E232" s="4"/>
      <c r="F232" s="4"/>
      <c r="G232" s="4"/>
      <c r="H232" s="4"/>
      <c r="I232" s="4"/>
      <c r="J232" s="4"/>
      <c r="K232" s="4"/>
      <c r="L232" s="4"/>
      <c r="M232" s="4"/>
      <c r="N232" s="4"/>
      <c r="O232" s="4"/>
      <c r="P232" s="4"/>
      <c r="Q232" s="4"/>
      <c r="R232" s="4"/>
      <c r="S232" s="4"/>
      <c r="T232" s="4"/>
    </row>
    <row r="233" spans="1:20" x14ac:dyDescent="0.2">
      <c r="A233" s="4"/>
      <c r="B233" s="4"/>
      <c r="C233" s="4"/>
      <c r="D233" s="4"/>
      <c r="E233" s="4"/>
      <c r="F233" s="4"/>
      <c r="G233" s="4"/>
      <c r="H233" s="4"/>
      <c r="I233" s="4"/>
      <c r="J233" s="4"/>
      <c r="K233" s="4"/>
      <c r="L233" s="4"/>
      <c r="M233" s="4"/>
      <c r="N233" s="4"/>
      <c r="O233" s="4"/>
      <c r="P233" s="4"/>
      <c r="Q233" s="4"/>
      <c r="R233" s="4"/>
      <c r="S233" s="4"/>
      <c r="T233" s="4"/>
    </row>
    <row r="234" spans="1:20" x14ac:dyDescent="0.2">
      <c r="A234" s="4"/>
      <c r="B234" s="4"/>
      <c r="C234" s="4"/>
      <c r="D234" s="4"/>
      <c r="E234" s="4"/>
      <c r="F234" s="4"/>
      <c r="G234" s="4"/>
      <c r="H234" s="4"/>
      <c r="I234" s="4"/>
      <c r="J234" s="4"/>
      <c r="K234" s="4"/>
      <c r="L234" s="4"/>
      <c r="M234" s="4"/>
      <c r="N234" s="4"/>
      <c r="O234" s="4"/>
      <c r="P234" s="4"/>
      <c r="Q234" s="4"/>
      <c r="R234" s="4"/>
      <c r="S234" s="4"/>
      <c r="T234" s="4"/>
    </row>
    <row r="235" spans="1:20" x14ac:dyDescent="0.2">
      <c r="A235" s="4"/>
      <c r="B235" s="4"/>
      <c r="C235" s="4"/>
      <c r="D235" s="4"/>
      <c r="E235" s="4"/>
      <c r="F235" s="4"/>
      <c r="G235" s="4"/>
      <c r="H235" s="4"/>
      <c r="I235" s="4"/>
      <c r="J235" s="4"/>
      <c r="K235" s="4"/>
      <c r="L235" s="4"/>
      <c r="M235" s="4"/>
      <c r="N235" s="4"/>
      <c r="O235" s="4"/>
      <c r="P235" s="4"/>
      <c r="Q235" s="4"/>
      <c r="R235" s="4"/>
      <c r="S235" s="4"/>
      <c r="T235" s="4"/>
    </row>
    <row r="236" spans="1:20" x14ac:dyDescent="0.2">
      <c r="A236" s="4"/>
      <c r="B236" s="4"/>
      <c r="C236" s="4"/>
      <c r="D236" s="4"/>
      <c r="E236" s="4"/>
      <c r="F236" s="4"/>
      <c r="G236" s="4"/>
      <c r="H236" s="4"/>
      <c r="I236" s="4"/>
      <c r="J236" s="4"/>
      <c r="K236" s="4"/>
      <c r="L236" s="4"/>
      <c r="M236" s="4"/>
      <c r="N236" s="4"/>
      <c r="O236" s="4"/>
      <c r="P236" s="4"/>
      <c r="Q236" s="4"/>
      <c r="R236" s="4"/>
      <c r="S236" s="4"/>
      <c r="T236" s="4"/>
    </row>
    <row r="237" spans="1:20" x14ac:dyDescent="0.2">
      <c r="A237" s="4"/>
      <c r="B237" s="4"/>
      <c r="C237" s="4"/>
      <c r="D237" s="4"/>
      <c r="E237" s="4"/>
      <c r="F237" s="4"/>
      <c r="G237" s="4"/>
      <c r="H237" s="4"/>
      <c r="I237" s="4"/>
      <c r="J237" s="4"/>
      <c r="K237" s="4"/>
      <c r="L237" s="4"/>
      <c r="M237" s="4"/>
      <c r="N237" s="4"/>
      <c r="O237" s="4"/>
      <c r="P237" s="4"/>
      <c r="Q237" s="4"/>
      <c r="R237" s="4"/>
      <c r="S237" s="4"/>
      <c r="T237" s="4"/>
    </row>
    <row r="238" spans="1:20" x14ac:dyDescent="0.2">
      <c r="A238" s="4"/>
      <c r="B238" s="4"/>
      <c r="C238" s="4"/>
      <c r="D238" s="4"/>
      <c r="E238" s="4"/>
      <c r="F238" s="4"/>
      <c r="G238" s="4"/>
      <c r="H238" s="4"/>
      <c r="I238" s="4"/>
      <c r="J238" s="4"/>
      <c r="K238" s="4"/>
      <c r="L238" s="4"/>
      <c r="M238" s="4"/>
      <c r="N238" s="4"/>
      <c r="O238" s="4"/>
      <c r="P238" s="4"/>
      <c r="Q238" s="4"/>
      <c r="R238" s="4"/>
      <c r="S238" s="4"/>
      <c r="T238" s="4"/>
    </row>
    <row r="239" spans="1:20" x14ac:dyDescent="0.2">
      <c r="A239" s="4"/>
      <c r="B239" s="4"/>
      <c r="C239" s="4"/>
      <c r="D239" s="4"/>
      <c r="E239" s="4"/>
      <c r="F239" s="4"/>
      <c r="G239" s="4"/>
      <c r="H239" s="4"/>
      <c r="I239" s="4"/>
      <c r="J239" s="4"/>
      <c r="K239" s="4"/>
      <c r="L239" s="4"/>
      <c r="M239" s="4"/>
      <c r="N239" s="4"/>
      <c r="O239" s="4"/>
      <c r="P239" s="4"/>
      <c r="Q239" s="4"/>
      <c r="R239" s="4"/>
      <c r="S239" s="4"/>
      <c r="T239" s="4"/>
    </row>
    <row r="240" spans="1:20" x14ac:dyDescent="0.2">
      <c r="A240" s="4"/>
      <c r="B240" s="4"/>
      <c r="C240" s="4"/>
      <c r="D240" s="4"/>
      <c r="E240" s="4"/>
      <c r="F240" s="4"/>
      <c r="G240" s="4"/>
      <c r="H240" s="4"/>
      <c r="I240" s="4"/>
      <c r="J240" s="4"/>
      <c r="K240" s="4"/>
      <c r="L240" s="4"/>
      <c r="M240" s="4"/>
      <c r="N240" s="4"/>
      <c r="O240" s="4"/>
      <c r="P240" s="4"/>
      <c r="Q240" s="4"/>
      <c r="R240" s="4"/>
      <c r="S240" s="4"/>
      <c r="T240" s="4"/>
    </row>
    <row r="241" spans="1:20" x14ac:dyDescent="0.2">
      <c r="A241" s="4"/>
      <c r="B241" s="4"/>
      <c r="C241" s="4"/>
      <c r="D241" s="4"/>
      <c r="E241" s="4"/>
      <c r="F241" s="4"/>
      <c r="G241" s="4"/>
      <c r="H241" s="4"/>
      <c r="I241" s="4"/>
      <c r="J241" s="4"/>
      <c r="K241" s="4"/>
      <c r="L241" s="4"/>
      <c r="M241" s="4"/>
      <c r="N241" s="4"/>
      <c r="O241" s="4"/>
      <c r="P241" s="4"/>
      <c r="Q241" s="4"/>
      <c r="R241" s="4"/>
      <c r="S241" s="4"/>
      <c r="T241" s="4"/>
    </row>
    <row r="242" spans="1:20" x14ac:dyDescent="0.2">
      <c r="A242" s="4"/>
      <c r="B242" s="4"/>
      <c r="C242" s="4"/>
      <c r="D242" s="4"/>
      <c r="E242" s="4"/>
      <c r="F242" s="4"/>
      <c r="G242" s="4"/>
      <c r="H242" s="4"/>
      <c r="I242" s="4"/>
      <c r="J242" s="4"/>
      <c r="K242" s="4"/>
      <c r="L242" s="4"/>
      <c r="M242" s="4"/>
      <c r="N242" s="4"/>
      <c r="O242" s="4"/>
      <c r="P242" s="4"/>
      <c r="Q242" s="4"/>
      <c r="R242" s="4"/>
      <c r="S242" s="4"/>
      <c r="T242" s="4"/>
    </row>
    <row r="243" spans="1:20" x14ac:dyDescent="0.2">
      <c r="A243" s="4"/>
      <c r="B243" s="4"/>
      <c r="C243" s="4"/>
      <c r="D243" s="4"/>
      <c r="E243" s="4"/>
      <c r="F243" s="4"/>
      <c r="G243" s="4"/>
      <c r="H243" s="4"/>
      <c r="I243" s="4"/>
      <c r="J243" s="4"/>
      <c r="K243" s="4"/>
      <c r="L243" s="4"/>
      <c r="M243" s="4"/>
      <c r="N243" s="4"/>
      <c r="O243" s="4"/>
      <c r="P243" s="4"/>
      <c r="Q243" s="4"/>
      <c r="R243" s="4"/>
      <c r="S243" s="4"/>
      <c r="T243" s="4"/>
    </row>
    <row r="244" spans="1:20" x14ac:dyDescent="0.2">
      <c r="A244" s="4"/>
      <c r="B244" s="4"/>
      <c r="C244" s="4"/>
      <c r="D244" s="4"/>
      <c r="E244" s="4"/>
      <c r="F244" s="4"/>
      <c r="G244" s="4"/>
      <c r="H244" s="4"/>
      <c r="I244" s="4"/>
      <c r="J244" s="4"/>
      <c r="K244" s="4"/>
      <c r="L244" s="4"/>
      <c r="M244" s="4"/>
      <c r="N244" s="4"/>
      <c r="O244" s="4"/>
      <c r="P244" s="4"/>
      <c r="Q244" s="4"/>
      <c r="R244" s="4"/>
      <c r="S244" s="4"/>
      <c r="T244" s="4"/>
    </row>
    <row r="245" spans="1:20" x14ac:dyDescent="0.2">
      <c r="A245" s="4"/>
      <c r="B245" s="4"/>
      <c r="C245" s="4"/>
      <c r="D245" s="4"/>
      <c r="E245" s="4"/>
      <c r="F245" s="4"/>
      <c r="G245" s="4"/>
      <c r="H245" s="4"/>
      <c r="I245" s="4"/>
      <c r="J245" s="4"/>
      <c r="K245" s="4"/>
      <c r="L245" s="4"/>
      <c r="M245" s="4"/>
      <c r="N245" s="4"/>
      <c r="O245" s="4"/>
      <c r="P245" s="4"/>
      <c r="Q245" s="4"/>
      <c r="R245" s="4"/>
      <c r="S245" s="4"/>
      <c r="T245" s="4"/>
    </row>
    <row r="246" spans="1:20" x14ac:dyDescent="0.2">
      <c r="A246" s="4"/>
      <c r="B246" s="4"/>
      <c r="C246" s="4"/>
      <c r="D246" s="4"/>
      <c r="E246" s="4"/>
      <c r="F246" s="4"/>
      <c r="G246" s="4"/>
      <c r="H246" s="4"/>
      <c r="I246" s="4"/>
      <c r="J246" s="4"/>
      <c r="K246" s="4"/>
      <c r="L246" s="4"/>
      <c r="M246" s="4"/>
      <c r="N246" s="4"/>
      <c r="O246" s="4"/>
      <c r="P246" s="4"/>
      <c r="Q246" s="4"/>
      <c r="R246" s="4"/>
      <c r="S246" s="4"/>
      <c r="T246" s="4"/>
    </row>
    <row r="247" spans="1:20" x14ac:dyDescent="0.2">
      <c r="A247" s="4"/>
      <c r="B247" s="4"/>
      <c r="C247" s="4"/>
      <c r="D247" s="4"/>
      <c r="E247" s="4"/>
      <c r="F247" s="4"/>
      <c r="G247" s="4"/>
      <c r="H247" s="4"/>
      <c r="I247" s="4"/>
      <c r="J247" s="4"/>
      <c r="K247" s="4"/>
      <c r="L247" s="4"/>
      <c r="M247" s="4"/>
      <c r="N247" s="4"/>
      <c r="O247" s="4"/>
      <c r="P247" s="4"/>
      <c r="Q247" s="4"/>
      <c r="R247" s="4"/>
      <c r="S247" s="4"/>
      <c r="T247" s="4"/>
    </row>
    <row r="248" spans="1:20" x14ac:dyDescent="0.2">
      <c r="A248" s="4"/>
      <c r="B248" s="4"/>
      <c r="C248" s="4"/>
      <c r="D248" s="4"/>
      <c r="E248" s="4"/>
      <c r="F248" s="4"/>
      <c r="G248" s="4"/>
      <c r="H248" s="4"/>
      <c r="I248" s="4"/>
      <c r="J248" s="4"/>
      <c r="K248" s="4"/>
      <c r="L248" s="4"/>
      <c r="M248" s="4"/>
      <c r="N248" s="4"/>
      <c r="O248" s="4"/>
      <c r="P248" s="4"/>
      <c r="Q248" s="4"/>
      <c r="R248" s="4"/>
      <c r="S248" s="4"/>
      <c r="T248" s="4"/>
    </row>
    <row r="249" spans="1:20" x14ac:dyDescent="0.2">
      <c r="A249" s="4"/>
      <c r="B249" s="4"/>
      <c r="C249" s="4"/>
      <c r="D249" s="4"/>
      <c r="E249" s="4"/>
      <c r="F249" s="4"/>
      <c r="G249" s="4"/>
      <c r="H249" s="4"/>
      <c r="I249" s="4"/>
      <c r="J249" s="4"/>
      <c r="K249" s="4"/>
      <c r="L249" s="4"/>
      <c r="M249" s="4"/>
      <c r="N249" s="4"/>
      <c r="O249" s="4"/>
      <c r="P249" s="4"/>
      <c r="Q249" s="4"/>
      <c r="R249" s="4"/>
      <c r="S249" s="4"/>
      <c r="T249" s="4"/>
    </row>
    <row r="250" spans="1:20" x14ac:dyDescent="0.2">
      <c r="A250" s="4"/>
      <c r="B250" s="4"/>
      <c r="C250" s="4"/>
      <c r="D250" s="4"/>
      <c r="E250" s="4"/>
      <c r="F250" s="4"/>
      <c r="G250" s="4"/>
      <c r="H250" s="4"/>
      <c r="I250" s="4"/>
      <c r="J250" s="4"/>
      <c r="K250" s="4"/>
      <c r="L250" s="4"/>
      <c r="M250" s="4"/>
      <c r="N250" s="4"/>
      <c r="O250" s="4"/>
      <c r="P250" s="4"/>
      <c r="Q250" s="4"/>
      <c r="R250" s="4"/>
      <c r="S250" s="4"/>
      <c r="T250" s="4"/>
    </row>
    <row r="251" spans="1:20" x14ac:dyDescent="0.2">
      <c r="A251" s="4"/>
      <c r="B251" s="4"/>
      <c r="C251" s="4"/>
      <c r="D251" s="4"/>
      <c r="E251" s="4"/>
      <c r="F251" s="4"/>
      <c r="G251" s="4"/>
      <c r="H251" s="4"/>
      <c r="I251" s="4"/>
      <c r="J251" s="4"/>
      <c r="K251" s="4"/>
      <c r="L251" s="4"/>
      <c r="M251" s="4"/>
      <c r="N251" s="4"/>
      <c r="O251" s="4"/>
      <c r="P251" s="4"/>
      <c r="Q251" s="4"/>
      <c r="R251" s="4"/>
      <c r="S251" s="4"/>
      <c r="T251" s="4"/>
    </row>
    <row r="252" spans="1:20" x14ac:dyDescent="0.2">
      <c r="A252" s="4"/>
      <c r="B252" s="4"/>
      <c r="C252" s="4"/>
      <c r="D252" s="4"/>
      <c r="E252" s="4"/>
      <c r="F252" s="4"/>
      <c r="G252" s="4"/>
      <c r="H252" s="4"/>
      <c r="I252" s="4"/>
      <c r="J252" s="4"/>
      <c r="K252" s="4"/>
      <c r="L252" s="4"/>
      <c r="M252" s="4"/>
      <c r="N252" s="4"/>
      <c r="O252" s="4"/>
      <c r="P252" s="4"/>
      <c r="Q252" s="4"/>
      <c r="R252" s="4"/>
      <c r="S252" s="4"/>
      <c r="T252" s="4"/>
    </row>
    <row r="253" spans="1:20" x14ac:dyDescent="0.2">
      <c r="A253" s="4"/>
      <c r="B253" s="4"/>
      <c r="C253" s="4"/>
      <c r="D253" s="4"/>
      <c r="E253" s="4"/>
      <c r="F253" s="4"/>
      <c r="G253" s="4"/>
      <c r="H253" s="4"/>
      <c r="I253" s="4"/>
      <c r="J253" s="4"/>
      <c r="K253" s="4"/>
      <c r="L253" s="4"/>
      <c r="M253" s="4"/>
      <c r="N253" s="4"/>
      <c r="O253" s="4"/>
      <c r="P253" s="4"/>
      <c r="Q253" s="4"/>
      <c r="R253" s="4"/>
      <c r="S253" s="4"/>
      <c r="T253" s="4"/>
    </row>
    <row r="254" spans="1:20" x14ac:dyDescent="0.2">
      <c r="A254" s="4"/>
      <c r="B254" s="4"/>
      <c r="C254" s="4"/>
      <c r="D254" s="4"/>
      <c r="E254" s="4"/>
      <c r="F254" s="4"/>
      <c r="G254" s="4"/>
      <c r="H254" s="4"/>
      <c r="I254" s="4"/>
      <c r="J254" s="4"/>
      <c r="K254" s="4"/>
      <c r="L254" s="4"/>
      <c r="M254" s="4"/>
      <c r="N254" s="4"/>
      <c r="O254" s="4"/>
      <c r="P254" s="4"/>
      <c r="Q254" s="4"/>
      <c r="R254" s="4"/>
      <c r="S254" s="4"/>
      <c r="T254" s="4"/>
    </row>
    <row r="255" spans="1:20" x14ac:dyDescent="0.2">
      <c r="A255" s="4"/>
      <c r="B255" s="4"/>
      <c r="C255" s="4"/>
      <c r="D255" s="4"/>
      <c r="E255" s="4"/>
      <c r="F255" s="4"/>
      <c r="G255" s="4"/>
      <c r="H255" s="4"/>
      <c r="I255" s="4"/>
      <c r="J255" s="4"/>
      <c r="K255" s="4"/>
      <c r="L255" s="4"/>
      <c r="M255" s="4"/>
      <c r="N255" s="4"/>
      <c r="O255" s="4"/>
      <c r="P255" s="4"/>
      <c r="Q255" s="4"/>
      <c r="R255" s="4"/>
      <c r="S255" s="4"/>
      <c r="T255" s="4"/>
    </row>
    <row r="256" spans="1:20" x14ac:dyDescent="0.2">
      <c r="A256" s="4"/>
      <c r="B256" s="4"/>
      <c r="C256" s="4"/>
      <c r="D256" s="4"/>
      <c r="E256" s="4"/>
      <c r="F256" s="4"/>
      <c r="G256" s="4"/>
      <c r="H256" s="4"/>
      <c r="I256" s="4"/>
      <c r="J256" s="4"/>
      <c r="K256" s="4"/>
      <c r="L256" s="4"/>
      <c r="M256" s="4"/>
      <c r="N256" s="4"/>
      <c r="O256" s="4"/>
      <c r="P256" s="4"/>
      <c r="Q256" s="4"/>
      <c r="R256" s="4"/>
      <c r="S256" s="4"/>
      <c r="T256" s="4"/>
    </row>
    <row r="257" spans="1:20" x14ac:dyDescent="0.2">
      <c r="A257" s="4"/>
      <c r="B257" s="4"/>
      <c r="C257" s="4"/>
      <c r="D257" s="4"/>
      <c r="E257" s="4"/>
      <c r="F257" s="4"/>
      <c r="G257" s="4"/>
      <c r="H257" s="4"/>
      <c r="I257" s="4"/>
      <c r="J257" s="4"/>
      <c r="K257" s="4"/>
      <c r="L257" s="4"/>
      <c r="M257" s="4"/>
      <c r="N257" s="4"/>
      <c r="O257" s="4"/>
      <c r="P257" s="4"/>
      <c r="Q257" s="4"/>
      <c r="R257" s="4"/>
      <c r="S257" s="4"/>
      <c r="T257" s="4"/>
    </row>
    <row r="258" spans="1:20" x14ac:dyDescent="0.2">
      <c r="A258" s="4"/>
      <c r="B258" s="4"/>
      <c r="C258" s="4"/>
      <c r="D258" s="4"/>
      <c r="E258" s="4"/>
      <c r="F258" s="4"/>
      <c r="G258" s="4"/>
      <c r="H258" s="4"/>
      <c r="I258" s="4"/>
      <c r="J258" s="4"/>
      <c r="K258" s="4"/>
      <c r="L258" s="4"/>
      <c r="M258" s="4"/>
      <c r="N258" s="4"/>
      <c r="O258" s="4"/>
      <c r="P258" s="4"/>
      <c r="Q258" s="4"/>
      <c r="R258" s="4"/>
      <c r="S258" s="4"/>
      <c r="T258" s="4"/>
    </row>
    <row r="259" spans="1:20" x14ac:dyDescent="0.2">
      <c r="A259" s="4"/>
      <c r="B259" s="4"/>
      <c r="C259" s="4"/>
      <c r="D259" s="4"/>
      <c r="E259" s="4"/>
      <c r="F259" s="4"/>
      <c r="G259" s="4"/>
      <c r="H259" s="4"/>
      <c r="I259" s="4"/>
      <c r="J259" s="4"/>
      <c r="K259" s="4"/>
      <c r="L259" s="4"/>
      <c r="M259" s="4"/>
      <c r="N259" s="4"/>
      <c r="O259" s="4"/>
      <c r="P259" s="4"/>
      <c r="Q259" s="4"/>
      <c r="R259" s="4"/>
      <c r="S259" s="4"/>
      <c r="T259" s="4"/>
    </row>
    <row r="260" spans="1:20" x14ac:dyDescent="0.2">
      <c r="A260" s="4"/>
      <c r="B260" s="4"/>
      <c r="C260" s="4"/>
      <c r="D260" s="4"/>
      <c r="E260" s="4"/>
      <c r="F260" s="4"/>
      <c r="G260" s="4"/>
      <c r="H260" s="4"/>
      <c r="I260" s="4"/>
      <c r="J260" s="4"/>
      <c r="K260" s="4"/>
      <c r="L260" s="4"/>
      <c r="M260" s="4"/>
      <c r="N260" s="4"/>
      <c r="O260" s="4"/>
      <c r="P260" s="4"/>
      <c r="Q260" s="4"/>
      <c r="R260" s="4"/>
      <c r="S260" s="4"/>
      <c r="T260" s="4"/>
    </row>
    <row r="261" spans="1:20" x14ac:dyDescent="0.2">
      <c r="A261" s="4"/>
      <c r="B261" s="4"/>
      <c r="C261" s="4"/>
      <c r="D261" s="4"/>
      <c r="E261" s="4"/>
      <c r="F261" s="4"/>
      <c r="G261" s="4"/>
      <c r="H261" s="4"/>
      <c r="I261" s="4"/>
      <c r="J261" s="4"/>
      <c r="K261" s="4"/>
      <c r="L261" s="4"/>
      <c r="M261" s="4"/>
      <c r="N261" s="4"/>
      <c r="O261" s="4"/>
      <c r="P261" s="4"/>
      <c r="Q261" s="4"/>
      <c r="R261" s="4"/>
      <c r="S261" s="4"/>
      <c r="T261" s="4"/>
    </row>
    <row r="262" spans="1:20" x14ac:dyDescent="0.2">
      <c r="A262" s="4"/>
      <c r="B262" s="4"/>
      <c r="C262" s="4"/>
      <c r="D262" s="4"/>
      <c r="E262" s="4"/>
      <c r="F262" s="4"/>
      <c r="G262" s="4"/>
      <c r="H262" s="4"/>
      <c r="I262" s="4"/>
      <c r="J262" s="4"/>
      <c r="K262" s="4"/>
      <c r="L262" s="4"/>
      <c r="M262" s="4"/>
      <c r="N262" s="4"/>
      <c r="O262" s="4"/>
      <c r="P262" s="4"/>
      <c r="Q262" s="4"/>
      <c r="R262" s="4"/>
      <c r="S262" s="4"/>
      <c r="T262" s="4"/>
    </row>
    <row r="263" spans="1:20" x14ac:dyDescent="0.2">
      <c r="A263" s="4"/>
      <c r="B263" s="4"/>
      <c r="C263" s="4"/>
      <c r="D263" s="4"/>
      <c r="E263" s="4"/>
      <c r="F263" s="4"/>
      <c r="G263" s="4"/>
      <c r="H263" s="4"/>
      <c r="I263" s="4"/>
      <c r="J263" s="4"/>
      <c r="K263" s="4"/>
      <c r="L263" s="4"/>
      <c r="M263" s="4"/>
      <c r="N263" s="4"/>
      <c r="O263" s="4"/>
      <c r="P263" s="4"/>
      <c r="Q263" s="4"/>
      <c r="R263" s="4"/>
      <c r="S263" s="4"/>
      <c r="T263" s="4"/>
    </row>
    <row r="264" spans="1:20" x14ac:dyDescent="0.2">
      <c r="A264" s="4"/>
      <c r="B264" s="4"/>
      <c r="C264" s="4"/>
      <c r="D264" s="4"/>
      <c r="E264" s="4"/>
      <c r="F264" s="4"/>
      <c r="G264" s="4"/>
      <c r="H264" s="4"/>
      <c r="I264" s="4"/>
      <c r="J264" s="4"/>
      <c r="K264" s="4"/>
      <c r="L264" s="4"/>
      <c r="M264" s="4"/>
      <c r="N264" s="4"/>
      <c r="O264" s="4"/>
      <c r="P264" s="4"/>
      <c r="Q264" s="4"/>
      <c r="R264" s="4"/>
      <c r="S264" s="4"/>
      <c r="T264" s="4"/>
    </row>
    <row r="265" spans="1:20" x14ac:dyDescent="0.2">
      <c r="A265" s="4"/>
      <c r="B265" s="4"/>
      <c r="C265" s="4"/>
      <c r="D265" s="4"/>
      <c r="E265" s="4"/>
      <c r="F265" s="4"/>
      <c r="G265" s="4"/>
      <c r="H265" s="4"/>
      <c r="I265" s="4"/>
      <c r="J265" s="4"/>
      <c r="K265" s="4"/>
      <c r="L265" s="4"/>
      <c r="M265" s="4"/>
      <c r="N265" s="4"/>
      <c r="O265" s="4"/>
      <c r="P265" s="4"/>
      <c r="Q265" s="4"/>
      <c r="R265" s="4"/>
      <c r="S265" s="4"/>
      <c r="T265" s="4"/>
    </row>
    <row r="266" spans="1:20" x14ac:dyDescent="0.2">
      <c r="A266" s="4"/>
      <c r="B266" s="4"/>
      <c r="C266" s="4"/>
      <c r="D266" s="4"/>
      <c r="E266" s="4"/>
      <c r="F266" s="4"/>
      <c r="G266" s="4"/>
      <c r="H266" s="4"/>
      <c r="I266" s="4"/>
      <c r="J266" s="4"/>
      <c r="K266" s="4"/>
      <c r="L266" s="4"/>
      <c r="M266" s="4"/>
      <c r="N266" s="4"/>
      <c r="O266" s="4"/>
      <c r="P266" s="4"/>
      <c r="Q266" s="4"/>
      <c r="R266" s="4"/>
      <c r="S266" s="4"/>
      <c r="T266" s="4"/>
    </row>
    <row r="267" spans="1:20" x14ac:dyDescent="0.2">
      <c r="A267" s="4"/>
      <c r="B267" s="4"/>
      <c r="C267" s="4"/>
      <c r="D267" s="4"/>
      <c r="E267" s="4"/>
      <c r="F267" s="4"/>
      <c r="G267" s="4"/>
      <c r="H267" s="4"/>
      <c r="I267" s="4"/>
      <c r="J267" s="4"/>
      <c r="K267" s="4"/>
      <c r="L267" s="4"/>
      <c r="M267" s="4"/>
      <c r="N267" s="4"/>
      <c r="O267" s="4"/>
      <c r="P267" s="4"/>
      <c r="Q267" s="4"/>
      <c r="R267" s="4"/>
      <c r="S267" s="4"/>
      <c r="T267" s="4"/>
    </row>
    <row r="268" spans="1:20" x14ac:dyDescent="0.2">
      <c r="A268" s="4"/>
      <c r="B268" s="4"/>
      <c r="C268" s="4"/>
      <c r="D268" s="4"/>
      <c r="E268" s="4"/>
      <c r="F268" s="4"/>
      <c r="G268" s="4"/>
      <c r="H268" s="4"/>
      <c r="I268" s="4"/>
      <c r="J268" s="4"/>
      <c r="K268" s="4"/>
      <c r="L268" s="4"/>
      <c r="M268" s="4"/>
      <c r="N268" s="4"/>
      <c r="O268" s="4"/>
      <c r="P268" s="4"/>
      <c r="Q268" s="4"/>
      <c r="R268" s="4"/>
      <c r="S268" s="4"/>
      <c r="T268" s="4"/>
    </row>
    <row r="269" spans="1:20" x14ac:dyDescent="0.2">
      <c r="A269" s="4"/>
      <c r="B269" s="4"/>
      <c r="C269" s="4"/>
      <c r="D269" s="4"/>
      <c r="E269" s="4"/>
      <c r="F269" s="4"/>
      <c r="G269" s="4"/>
      <c r="H269" s="4"/>
      <c r="I269" s="4"/>
      <c r="J269" s="4"/>
      <c r="K269" s="4"/>
      <c r="L269" s="4"/>
      <c r="M269" s="4"/>
      <c r="N269" s="4"/>
      <c r="O269" s="4"/>
      <c r="P269" s="4"/>
      <c r="Q269" s="4"/>
      <c r="R269" s="4"/>
      <c r="S269" s="4"/>
      <c r="T269" s="4"/>
    </row>
    <row r="270" spans="1:20" x14ac:dyDescent="0.2">
      <c r="A270" s="4"/>
      <c r="B270" s="4"/>
      <c r="C270" s="4"/>
      <c r="D270" s="4"/>
      <c r="E270" s="4"/>
      <c r="F270" s="4"/>
      <c r="G270" s="4"/>
      <c r="H270" s="4"/>
      <c r="I270" s="4"/>
      <c r="J270" s="4"/>
      <c r="K270" s="4"/>
      <c r="L270" s="4"/>
      <c r="M270" s="4"/>
      <c r="N270" s="4"/>
      <c r="O270" s="4"/>
      <c r="P270" s="4"/>
      <c r="Q270" s="4"/>
      <c r="R270" s="4"/>
      <c r="S270" s="4"/>
      <c r="T270" s="4"/>
    </row>
    <row r="271" spans="1:20" x14ac:dyDescent="0.2">
      <c r="A271" s="4"/>
      <c r="B271" s="4"/>
      <c r="C271" s="4"/>
      <c r="D271" s="4"/>
      <c r="E271" s="4"/>
      <c r="F271" s="4"/>
      <c r="G271" s="4"/>
      <c r="H271" s="4"/>
      <c r="I271" s="4"/>
      <c r="J271" s="4"/>
      <c r="K271" s="4"/>
      <c r="L271" s="4"/>
      <c r="M271" s="4"/>
      <c r="N271" s="4"/>
      <c r="O271" s="4"/>
      <c r="P271" s="4"/>
      <c r="Q271" s="4"/>
      <c r="R271" s="4"/>
      <c r="S271" s="4"/>
      <c r="T271" s="4"/>
    </row>
    <row r="272" spans="1:20" x14ac:dyDescent="0.2">
      <c r="A272" s="4"/>
      <c r="B272" s="4"/>
      <c r="C272" s="4"/>
      <c r="D272" s="4"/>
      <c r="E272" s="4"/>
      <c r="F272" s="4"/>
      <c r="G272" s="4"/>
      <c r="H272" s="4"/>
      <c r="I272" s="4"/>
      <c r="J272" s="4"/>
      <c r="K272" s="4"/>
      <c r="L272" s="4"/>
      <c r="M272" s="4"/>
      <c r="N272" s="4"/>
      <c r="O272" s="4"/>
      <c r="P272" s="4"/>
      <c r="Q272" s="4"/>
      <c r="R272" s="4"/>
      <c r="S272" s="4"/>
      <c r="T272" s="4"/>
    </row>
    <row r="273" spans="1:20" x14ac:dyDescent="0.2">
      <c r="A273" s="4"/>
      <c r="B273" s="4"/>
      <c r="C273" s="4"/>
      <c r="D273" s="4"/>
      <c r="E273" s="4"/>
      <c r="F273" s="4"/>
      <c r="G273" s="4"/>
      <c r="H273" s="4"/>
      <c r="I273" s="4"/>
      <c r="J273" s="4"/>
      <c r="K273" s="4"/>
      <c r="L273" s="4"/>
      <c r="M273" s="4"/>
      <c r="N273" s="4"/>
      <c r="O273" s="4"/>
      <c r="P273" s="4"/>
      <c r="Q273" s="4"/>
      <c r="R273" s="4"/>
      <c r="S273" s="4"/>
      <c r="T273" s="4"/>
    </row>
    <row r="274" spans="1:20" x14ac:dyDescent="0.2">
      <c r="A274" s="4"/>
      <c r="B274" s="4"/>
      <c r="C274" s="4"/>
      <c r="D274" s="4"/>
      <c r="E274" s="4"/>
      <c r="F274" s="4"/>
      <c r="G274" s="4"/>
      <c r="H274" s="4"/>
      <c r="I274" s="4"/>
      <c r="J274" s="4"/>
      <c r="K274" s="4"/>
      <c r="L274" s="4"/>
      <c r="M274" s="4"/>
      <c r="N274" s="4"/>
      <c r="O274" s="4"/>
      <c r="P274" s="4"/>
      <c r="Q274" s="4"/>
      <c r="R274" s="4"/>
      <c r="S274" s="4"/>
      <c r="T274" s="4"/>
    </row>
    <row r="275" spans="1:20" x14ac:dyDescent="0.2">
      <c r="A275" s="4"/>
      <c r="B275" s="4"/>
      <c r="C275" s="4"/>
      <c r="D275" s="4"/>
      <c r="E275" s="4"/>
      <c r="F275" s="4"/>
      <c r="G275" s="4"/>
      <c r="H275" s="4"/>
      <c r="I275" s="4"/>
      <c r="J275" s="4"/>
      <c r="K275" s="4"/>
      <c r="L275" s="4"/>
      <c r="M275" s="4"/>
      <c r="N275" s="4"/>
      <c r="O275" s="4"/>
      <c r="P275" s="4"/>
      <c r="Q275" s="4"/>
      <c r="R275" s="4"/>
      <c r="S275" s="4"/>
      <c r="T275" s="4"/>
    </row>
    <row r="276" spans="1:20" x14ac:dyDescent="0.2">
      <c r="A276" s="4"/>
      <c r="B276" s="4"/>
      <c r="C276" s="4"/>
      <c r="D276" s="4"/>
      <c r="E276" s="4"/>
      <c r="F276" s="4"/>
      <c r="G276" s="4"/>
      <c r="H276" s="4"/>
      <c r="I276" s="4"/>
      <c r="J276" s="4"/>
      <c r="K276" s="4"/>
      <c r="L276" s="4"/>
      <c r="M276" s="4"/>
      <c r="N276" s="4"/>
      <c r="O276" s="4"/>
      <c r="P276" s="4"/>
      <c r="Q276" s="4"/>
      <c r="R276" s="4"/>
      <c r="S276" s="4"/>
      <c r="T276" s="4"/>
    </row>
    <row r="277" spans="1:20" x14ac:dyDescent="0.2">
      <c r="A277" s="4"/>
      <c r="B277" s="4"/>
      <c r="C277" s="4"/>
      <c r="D277" s="4"/>
      <c r="E277" s="4"/>
      <c r="F277" s="4"/>
      <c r="G277" s="4"/>
      <c r="H277" s="4"/>
      <c r="I277" s="4"/>
      <c r="J277" s="4"/>
      <c r="K277" s="4"/>
      <c r="L277" s="4"/>
      <c r="M277" s="4"/>
      <c r="N277" s="4"/>
      <c r="O277" s="4"/>
      <c r="P277" s="4"/>
      <c r="Q277" s="4"/>
      <c r="R277" s="4"/>
      <c r="S277" s="4"/>
      <c r="T277" s="4"/>
    </row>
    <row r="278" spans="1:20" x14ac:dyDescent="0.2">
      <c r="A278" s="4"/>
      <c r="B278" s="4"/>
      <c r="C278" s="4"/>
      <c r="D278" s="4"/>
      <c r="E278" s="4"/>
      <c r="F278" s="4"/>
      <c r="G278" s="4"/>
      <c r="H278" s="4"/>
      <c r="I278" s="4"/>
      <c r="J278" s="4"/>
      <c r="K278" s="4"/>
      <c r="L278" s="4"/>
      <c r="M278" s="4"/>
      <c r="N278" s="4"/>
      <c r="O278" s="4"/>
      <c r="P278" s="4"/>
      <c r="Q278" s="4"/>
      <c r="R278" s="4"/>
      <c r="S278" s="4"/>
      <c r="T278" s="4"/>
    </row>
    <row r="279" spans="1:20" x14ac:dyDescent="0.2">
      <c r="A279" s="4"/>
      <c r="B279" s="4"/>
      <c r="C279" s="4"/>
      <c r="D279" s="4"/>
      <c r="E279" s="4"/>
      <c r="F279" s="4"/>
      <c r="G279" s="4"/>
      <c r="H279" s="4"/>
      <c r="I279" s="4"/>
      <c r="J279" s="4"/>
      <c r="K279" s="4"/>
      <c r="L279" s="4"/>
      <c r="M279" s="4"/>
      <c r="N279" s="4"/>
      <c r="O279" s="4"/>
      <c r="P279" s="4"/>
      <c r="Q279" s="4"/>
      <c r="R279" s="4"/>
      <c r="S279" s="4"/>
      <c r="T279" s="4"/>
    </row>
    <row r="280" spans="1:20" x14ac:dyDescent="0.2">
      <c r="A280" s="4"/>
      <c r="B280" s="4"/>
      <c r="C280" s="4"/>
      <c r="D280" s="4"/>
      <c r="E280" s="4"/>
      <c r="F280" s="4"/>
      <c r="G280" s="4"/>
      <c r="H280" s="4"/>
      <c r="I280" s="4"/>
      <c r="J280" s="4"/>
      <c r="K280" s="4"/>
      <c r="L280" s="4"/>
      <c r="M280" s="4"/>
      <c r="N280" s="4"/>
      <c r="O280" s="4"/>
      <c r="P280" s="4"/>
      <c r="Q280" s="4"/>
      <c r="R280" s="4"/>
      <c r="S280" s="4"/>
      <c r="T280" s="4"/>
    </row>
    <row r="281" spans="1:20" x14ac:dyDescent="0.2">
      <c r="A281" s="4"/>
      <c r="B281" s="4"/>
      <c r="C281" s="4"/>
      <c r="D281" s="4"/>
      <c r="E281" s="4"/>
      <c r="F281" s="4"/>
      <c r="G281" s="4"/>
      <c r="H281" s="4"/>
      <c r="I281" s="4"/>
      <c r="J281" s="4"/>
      <c r="K281" s="4"/>
      <c r="L281" s="4"/>
      <c r="M281" s="4"/>
      <c r="N281" s="4"/>
      <c r="O281" s="4"/>
      <c r="P281" s="4"/>
      <c r="Q281" s="4"/>
      <c r="R281" s="4"/>
      <c r="S281" s="4"/>
      <c r="T281" s="4"/>
    </row>
    <row r="282" spans="1:20" x14ac:dyDescent="0.2">
      <c r="A282" s="4"/>
      <c r="B282" s="4"/>
      <c r="C282" s="4"/>
      <c r="D282" s="4"/>
      <c r="E282" s="4"/>
      <c r="F282" s="4"/>
      <c r="G282" s="4"/>
      <c r="H282" s="4"/>
      <c r="I282" s="4"/>
      <c r="J282" s="4"/>
      <c r="K282" s="4"/>
      <c r="L282" s="4"/>
      <c r="M282" s="4"/>
      <c r="N282" s="4"/>
      <c r="O282" s="4"/>
      <c r="P282" s="4"/>
      <c r="Q282" s="4"/>
      <c r="R282" s="4"/>
      <c r="S282" s="4"/>
      <c r="T282" s="4"/>
    </row>
    <row r="283" spans="1:20" x14ac:dyDescent="0.2">
      <c r="A283" s="4"/>
      <c r="B283" s="4"/>
      <c r="C283" s="4"/>
      <c r="D283" s="4"/>
      <c r="E283" s="4"/>
      <c r="F283" s="4"/>
      <c r="G283" s="4"/>
      <c r="H283" s="4"/>
      <c r="I283" s="4"/>
      <c r="J283" s="4"/>
      <c r="K283" s="4"/>
      <c r="L283" s="4"/>
      <c r="M283" s="4"/>
      <c r="N283" s="4"/>
      <c r="O283" s="4"/>
      <c r="P283" s="4"/>
      <c r="Q283" s="4"/>
      <c r="R283" s="4"/>
      <c r="S283" s="4"/>
      <c r="T283" s="4"/>
    </row>
    <row r="284" spans="1:20" x14ac:dyDescent="0.2">
      <c r="A284" s="4"/>
      <c r="B284" s="4"/>
      <c r="C284" s="4"/>
      <c r="D284" s="4"/>
      <c r="E284" s="4"/>
      <c r="F284" s="4"/>
      <c r="G284" s="4"/>
      <c r="H284" s="4"/>
      <c r="I284" s="4"/>
      <c r="J284" s="4"/>
      <c r="K284" s="4"/>
      <c r="L284" s="4"/>
      <c r="M284" s="4"/>
      <c r="N284" s="4"/>
      <c r="O284" s="4"/>
      <c r="P284" s="4"/>
      <c r="Q284" s="4"/>
      <c r="R284" s="4"/>
      <c r="S284" s="4"/>
      <c r="T284" s="4"/>
    </row>
    <row r="285" spans="1:20" x14ac:dyDescent="0.2">
      <c r="A285" s="4"/>
      <c r="B285" s="4"/>
      <c r="C285" s="4"/>
      <c r="D285" s="4"/>
      <c r="E285" s="4"/>
      <c r="F285" s="4"/>
      <c r="G285" s="4"/>
      <c r="H285" s="4"/>
      <c r="I285" s="4"/>
      <c r="J285" s="4"/>
      <c r="K285" s="4"/>
      <c r="L285" s="4"/>
      <c r="M285" s="4"/>
      <c r="N285" s="4"/>
      <c r="O285" s="4"/>
      <c r="P285" s="4"/>
      <c r="Q285" s="4"/>
      <c r="R285" s="4"/>
      <c r="S285" s="4"/>
      <c r="T285" s="4"/>
    </row>
    <row r="286" spans="1:20" x14ac:dyDescent="0.2">
      <c r="A286" s="4"/>
      <c r="B286" s="4"/>
      <c r="C286" s="4"/>
      <c r="D286" s="4"/>
      <c r="E286" s="4"/>
      <c r="F286" s="4"/>
      <c r="G286" s="4"/>
      <c r="H286" s="4"/>
      <c r="I286" s="4"/>
      <c r="J286" s="4"/>
      <c r="K286" s="4"/>
      <c r="L286" s="4"/>
      <c r="M286" s="4"/>
      <c r="N286" s="4"/>
      <c r="O286" s="4"/>
      <c r="P286" s="4"/>
      <c r="Q286" s="4"/>
      <c r="R286" s="4"/>
      <c r="S286" s="4"/>
      <c r="T286" s="4"/>
    </row>
    <row r="287" spans="1:20" x14ac:dyDescent="0.2">
      <c r="A287" s="4"/>
      <c r="B287" s="4"/>
      <c r="C287" s="4"/>
      <c r="D287" s="4"/>
      <c r="E287" s="4"/>
      <c r="F287" s="4"/>
      <c r="G287" s="4"/>
      <c r="H287" s="4"/>
      <c r="I287" s="4"/>
      <c r="J287" s="4"/>
      <c r="K287" s="4"/>
      <c r="L287" s="4"/>
      <c r="M287" s="4"/>
      <c r="N287" s="4"/>
      <c r="O287" s="4"/>
      <c r="P287" s="4"/>
      <c r="Q287" s="4"/>
      <c r="R287" s="4"/>
      <c r="S287" s="4"/>
      <c r="T287" s="4"/>
    </row>
    <row r="288" spans="1:20" x14ac:dyDescent="0.2">
      <c r="A288" s="4"/>
      <c r="B288" s="4"/>
      <c r="C288" s="4"/>
      <c r="D288" s="4"/>
      <c r="E288" s="4"/>
      <c r="F288" s="4"/>
      <c r="G288" s="4"/>
      <c r="H288" s="4"/>
      <c r="I288" s="4"/>
      <c r="J288" s="4"/>
      <c r="K288" s="4"/>
      <c r="L288" s="4"/>
      <c r="M288" s="4"/>
      <c r="N288" s="4"/>
      <c r="O288" s="4"/>
      <c r="P288" s="4"/>
      <c r="Q288" s="4"/>
      <c r="R288" s="4"/>
      <c r="S288" s="4"/>
      <c r="T288" s="4"/>
    </row>
    <row r="289" spans="1:20" x14ac:dyDescent="0.2">
      <c r="A289" s="4"/>
      <c r="B289" s="4"/>
      <c r="C289" s="4"/>
      <c r="D289" s="4"/>
      <c r="E289" s="4"/>
      <c r="F289" s="4"/>
      <c r="G289" s="4"/>
      <c r="H289" s="4"/>
      <c r="I289" s="4"/>
      <c r="J289" s="4"/>
      <c r="K289" s="4"/>
      <c r="L289" s="4"/>
      <c r="M289" s="4"/>
      <c r="N289" s="4"/>
      <c r="O289" s="4"/>
      <c r="P289" s="4"/>
      <c r="Q289" s="4"/>
      <c r="R289" s="4"/>
      <c r="S289" s="4"/>
      <c r="T289" s="4"/>
    </row>
    <row r="290" spans="1:20" x14ac:dyDescent="0.2">
      <c r="A290" s="4"/>
      <c r="B290" s="4"/>
      <c r="C290" s="4"/>
      <c r="D290" s="4"/>
      <c r="E290" s="4"/>
      <c r="F290" s="4"/>
      <c r="G290" s="4"/>
      <c r="H290" s="4"/>
      <c r="I290" s="4"/>
      <c r="J290" s="4"/>
      <c r="K290" s="4"/>
      <c r="L290" s="4"/>
      <c r="M290" s="4"/>
      <c r="N290" s="4"/>
      <c r="O290" s="4"/>
      <c r="P290" s="4"/>
      <c r="Q290" s="4"/>
      <c r="R290" s="4"/>
      <c r="S290" s="4"/>
      <c r="T290" s="4"/>
    </row>
    <row r="291" spans="1:20" x14ac:dyDescent="0.2">
      <c r="A291" s="4"/>
      <c r="B291" s="4"/>
      <c r="C291" s="4"/>
      <c r="D291" s="4"/>
      <c r="E291" s="4"/>
      <c r="F291" s="4"/>
      <c r="G291" s="4"/>
      <c r="H291" s="4"/>
      <c r="I291" s="4"/>
      <c r="J291" s="4"/>
      <c r="K291" s="4"/>
      <c r="L291" s="4"/>
      <c r="M291" s="4"/>
      <c r="N291" s="4"/>
      <c r="O291" s="4"/>
      <c r="P291" s="4"/>
      <c r="Q291" s="4"/>
      <c r="R291" s="4"/>
      <c r="S291" s="4"/>
      <c r="T291" s="4"/>
    </row>
    <row r="292" spans="1:20" x14ac:dyDescent="0.2">
      <c r="A292" s="4"/>
      <c r="B292" s="4"/>
      <c r="C292" s="4"/>
      <c r="D292" s="4"/>
      <c r="E292" s="4"/>
      <c r="F292" s="4"/>
      <c r="G292" s="4"/>
      <c r="H292" s="4"/>
      <c r="I292" s="4"/>
      <c r="J292" s="4"/>
      <c r="K292" s="4"/>
      <c r="L292" s="4"/>
      <c r="M292" s="4"/>
      <c r="N292" s="4"/>
      <c r="O292" s="4"/>
      <c r="P292" s="4"/>
      <c r="Q292" s="4"/>
      <c r="R292" s="4"/>
      <c r="S292" s="4"/>
      <c r="T292" s="4"/>
    </row>
    <row r="293" spans="1:20" x14ac:dyDescent="0.2">
      <c r="A293" s="4"/>
      <c r="B293" s="4"/>
      <c r="C293" s="4"/>
      <c r="D293" s="4"/>
      <c r="E293" s="4"/>
      <c r="F293" s="4"/>
      <c r="G293" s="4"/>
      <c r="H293" s="4"/>
      <c r="I293" s="4"/>
      <c r="J293" s="4"/>
      <c r="K293" s="4"/>
      <c r="L293" s="4"/>
      <c r="M293" s="4"/>
      <c r="N293" s="4"/>
      <c r="O293" s="4"/>
      <c r="P293" s="4"/>
      <c r="Q293" s="4"/>
      <c r="R293" s="4"/>
      <c r="S293" s="4"/>
      <c r="T293" s="4"/>
    </row>
    <row r="294" spans="1:20" x14ac:dyDescent="0.2">
      <c r="A294" s="4"/>
      <c r="B294" s="4"/>
      <c r="C294" s="4"/>
      <c r="D294" s="4"/>
      <c r="E294" s="4"/>
      <c r="F294" s="4"/>
      <c r="G294" s="4"/>
      <c r="H294" s="4"/>
      <c r="I294" s="4"/>
      <c r="J294" s="4"/>
      <c r="K294" s="4"/>
      <c r="L294" s="4"/>
      <c r="M294" s="4"/>
      <c r="N294" s="4"/>
      <c r="O294" s="4"/>
      <c r="P294" s="4"/>
      <c r="Q294" s="4"/>
      <c r="R294" s="4"/>
      <c r="S294" s="4"/>
      <c r="T294" s="4"/>
    </row>
    <row r="295" spans="1:20" x14ac:dyDescent="0.2">
      <c r="A295" s="4"/>
      <c r="B295" s="4"/>
      <c r="C295" s="4"/>
      <c r="D295" s="4"/>
      <c r="E295" s="4"/>
      <c r="F295" s="4"/>
      <c r="G295" s="4"/>
      <c r="H295" s="4"/>
      <c r="I295" s="4"/>
      <c r="J295" s="4"/>
      <c r="K295" s="4"/>
      <c r="L295" s="4"/>
      <c r="M295" s="4"/>
      <c r="N295" s="4"/>
      <c r="O295" s="4"/>
      <c r="P295" s="4"/>
      <c r="Q295" s="4"/>
      <c r="R295" s="4"/>
      <c r="S295" s="4"/>
      <c r="T295" s="4"/>
    </row>
    <row r="296" spans="1:20" x14ac:dyDescent="0.2">
      <c r="A296" s="4"/>
      <c r="B296" s="4"/>
      <c r="C296" s="4"/>
      <c r="D296" s="4"/>
      <c r="E296" s="4"/>
      <c r="F296" s="4"/>
      <c r="G296" s="4"/>
      <c r="H296" s="4"/>
      <c r="I296" s="4"/>
      <c r="J296" s="4"/>
      <c r="K296" s="4"/>
      <c r="L296" s="4"/>
      <c r="M296" s="4"/>
      <c r="N296" s="4"/>
      <c r="O296" s="4"/>
      <c r="P296" s="4"/>
      <c r="Q296" s="4"/>
      <c r="R296" s="4"/>
      <c r="S296" s="4"/>
      <c r="T296" s="4"/>
    </row>
    <row r="297" spans="1:20" x14ac:dyDescent="0.2">
      <c r="A297" s="4"/>
      <c r="B297" s="4"/>
      <c r="C297" s="4"/>
      <c r="D297" s="4"/>
      <c r="E297" s="4"/>
      <c r="F297" s="4"/>
      <c r="G297" s="4"/>
      <c r="H297" s="4"/>
      <c r="I297" s="4"/>
      <c r="J297" s="4"/>
      <c r="K297" s="4"/>
      <c r="L297" s="4"/>
      <c r="M297" s="4"/>
      <c r="N297" s="4"/>
      <c r="O297" s="4"/>
      <c r="P297" s="4"/>
      <c r="Q297" s="4"/>
      <c r="R297" s="4"/>
      <c r="S297" s="4"/>
      <c r="T297" s="4"/>
    </row>
    <row r="298" spans="1:20" x14ac:dyDescent="0.2">
      <c r="A298" s="4"/>
      <c r="B298" s="4"/>
      <c r="C298" s="4"/>
      <c r="D298" s="4"/>
      <c r="E298" s="4"/>
      <c r="F298" s="4"/>
      <c r="G298" s="4"/>
      <c r="H298" s="4"/>
      <c r="I298" s="4"/>
      <c r="J298" s="4"/>
      <c r="K298" s="4"/>
      <c r="L298" s="4"/>
      <c r="M298" s="4"/>
      <c r="N298" s="4"/>
      <c r="O298" s="4"/>
      <c r="P298" s="4"/>
      <c r="Q298" s="4"/>
      <c r="R298" s="4"/>
      <c r="S298" s="4"/>
      <c r="T298" s="4"/>
    </row>
    <row r="299" spans="1:20" x14ac:dyDescent="0.2">
      <c r="A299" s="4"/>
      <c r="B299" s="4"/>
      <c r="C299" s="4"/>
      <c r="D299" s="4"/>
      <c r="E299" s="4"/>
      <c r="F299" s="4"/>
      <c r="G299" s="4"/>
      <c r="H299" s="4"/>
      <c r="I299" s="4"/>
      <c r="J299" s="4"/>
      <c r="K299" s="4"/>
      <c r="L299" s="4"/>
      <c r="M299" s="4"/>
      <c r="N299" s="4"/>
      <c r="O299" s="4"/>
      <c r="P299" s="4"/>
      <c r="Q299" s="4"/>
      <c r="R299" s="4"/>
      <c r="S299" s="4"/>
      <c r="T299" s="4"/>
    </row>
    <row r="300" spans="1:20" x14ac:dyDescent="0.2">
      <c r="A300" s="4"/>
      <c r="B300" s="4"/>
      <c r="C300" s="4"/>
      <c r="D300" s="4"/>
      <c r="E300" s="4"/>
      <c r="F300" s="4"/>
      <c r="G300" s="4"/>
      <c r="H300" s="4"/>
      <c r="I300" s="4"/>
      <c r="J300" s="4"/>
      <c r="K300" s="4"/>
      <c r="L300" s="4"/>
      <c r="M300" s="4"/>
      <c r="N300" s="4"/>
      <c r="O300" s="4"/>
      <c r="P300" s="4"/>
      <c r="Q300" s="4"/>
      <c r="R300" s="4"/>
      <c r="S300" s="4"/>
      <c r="T300" s="4"/>
    </row>
    <row r="301" spans="1:20" x14ac:dyDescent="0.2">
      <c r="A301" s="4"/>
      <c r="B301" s="4"/>
      <c r="C301" s="4"/>
      <c r="D301" s="4"/>
      <c r="E301" s="4"/>
      <c r="F301" s="4"/>
      <c r="G301" s="4"/>
      <c r="H301" s="4"/>
      <c r="I301" s="4"/>
      <c r="J301" s="4"/>
      <c r="K301" s="4"/>
      <c r="L301" s="4"/>
      <c r="M301" s="4"/>
      <c r="N301" s="4"/>
      <c r="O301" s="4"/>
      <c r="P301" s="4"/>
      <c r="Q301" s="4"/>
      <c r="R301" s="4"/>
      <c r="S301" s="4"/>
      <c r="T301" s="4"/>
    </row>
    <row r="302" spans="1:20" x14ac:dyDescent="0.2">
      <c r="A302" s="4"/>
      <c r="B302" s="4"/>
      <c r="C302" s="4"/>
      <c r="D302" s="4"/>
      <c r="E302" s="4"/>
      <c r="F302" s="4"/>
      <c r="G302" s="4"/>
      <c r="H302" s="4"/>
      <c r="I302" s="4"/>
      <c r="J302" s="4"/>
      <c r="K302" s="4"/>
      <c r="L302" s="4"/>
      <c r="M302" s="4"/>
      <c r="N302" s="4"/>
      <c r="O302" s="4"/>
      <c r="P302" s="4"/>
      <c r="Q302" s="4"/>
      <c r="R302" s="4"/>
      <c r="S302" s="4"/>
      <c r="T302" s="4"/>
    </row>
    <row r="303" spans="1:20" x14ac:dyDescent="0.2">
      <c r="A303" s="4"/>
      <c r="B303" s="4"/>
      <c r="C303" s="4"/>
      <c r="D303" s="4"/>
      <c r="E303" s="4"/>
      <c r="F303" s="4"/>
      <c r="G303" s="4"/>
      <c r="H303" s="4"/>
      <c r="I303" s="4"/>
      <c r="J303" s="4"/>
      <c r="K303" s="4"/>
      <c r="L303" s="4"/>
      <c r="M303" s="4"/>
      <c r="N303" s="4"/>
      <c r="O303" s="4"/>
      <c r="P303" s="4"/>
      <c r="Q303" s="4"/>
      <c r="R303" s="4"/>
      <c r="S303" s="4"/>
      <c r="T303" s="4"/>
    </row>
    <row r="304" spans="1:20" x14ac:dyDescent="0.2">
      <c r="A304" s="4"/>
      <c r="B304" s="4"/>
      <c r="C304" s="4"/>
      <c r="D304" s="4"/>
      <c r="E304" s="4"/>
      <c r="F304" s="4"/>
      <c r="G304" s="4"/>
      <c r="H304" s="4"/>
      <c r="I304" s="4"/>
      <c r="J304" s="4"/>
      <c r="K304" s="4"/>
      <c r="L304" s="4"/>
      <c r="M304" s="4"/>
      <c r="N304" s="4"/>
      <c r="O304" s="4"/>
      <c r="P304" s="4"/>
      <c r="Q304" s="4"/>
      <c r="R304" s="4"/>
      <c r="S304" s="4"/>
      <c r="T304" s="4"/>
    </row>
    <row r="305" spans="1:20" x14ac:dyDescent="0.2">
      <c r="A305" s="4"/>
      <c r="B305" s="4"/>
      <c r="C305" s="4"/>
      <c r="D305" s="4"/>
      <c r="E305" s="4"/>
      <c r="F305" s="4"/>
      <c r="G305" s="4"/>
      <c r="H305" s="4"/>
      <c r="I305" s="4"/>
      <c r="J305" s="4"/>
      <c r="K305" s="4"/>
      <c r="L305" s="4"/>
      <c r="M305" s="4"/>
      <c r="N305" s="4"/>
      <c r="O305" s="4"/>
      <c r="P305" s="4"/>
      <c r="Q305" s="4"/>
      <c r="R305" s="4"/>
      <c r="S305" s="4"/>
      <c r="T305" s="4"/>
    </row>
    <row r="306" spans="1:20" x14ac:dyDescent="0.2">
      <c r="A306" s="4"/>
      <c r="B306" s="4"/>
      <c r="C306" s="4"/>
      <c r="D306" s="4"/>
      <c r="E306" s="4"/>
      <c r="F306" s="4"/>
      <c r="G306" s="4"/>
      <c r="H306" s="4"/>
      <c r="I306" s="4"/>
      <c r="J306" s="4"/>
      <c r="K306" s="4"/>
      <c r="L306" s="4"/>
      <c r="M306" s="4"/>
      <c r="N306" s="4"/>
      <c r="O306" s="4"/>
      <c r="P306" s="4"/>
      <c r="Q306" s="4"/>
      <c r="R306" s="4"/>
      <c r="S306" s="4"/>
      <c r="T306" s="4"/>
    </row>
    <row r="307" spans="1:20" x14ac:dyDescent="0.2">
      <c r="A307" s="4"/>
      <c r="B307" s="4"/>
      <c r="C307" s="4"/>
      <c r="D307" s="4"/>
      <c r="E307" s="4"/>
      <c r="F307" s="4"/>
      <c r="G307" s="4"/>
      <c r="H307" s="4"/>
      <c r="I307" s="4"/>
      <c r="J307" s="4"/>
      <c r="K307" s="4"/>
      <c r="L307" s="4"/>
      <c r="M307" s="4"/>
      <c r="N307" s="4"/>
      <c r="O307" s="4"/>
      <c r="P307" s="4"/>
      <c r="Q307" s="4"/>
      <c r="R307" s="4"/>
      <c r="S307" s="4"/>
      <c r="T307" s="4"/>
    </row>
    <row r="308" spans="1:20" x14ac:dyDescent="0.2">
      <c r="A308" s="4"/>
      <c r="B308" s="4"/>
      <c r="C308" s="4"/>
      <c r="D308" s="4"/>
      <c r="E308" s="4"/>
      <c r="F308" s="4"/>
      <c r="G308" s="4"/>
      <c r="H308" s="4"/>
      <c r="I308" s="4"/>
      <c r="J308" s="4"/>
      <c r="K308" s="4"/>
      <c r="L308" s="4"/>
      <c r="M308" s="4"/>
      <c r="N308" s="4"/>
      <c r="O308" s="4"/>
      <c r="P308" s="4"/>
      <c r="Q308" s="4"/>
      <c r="R308" s="4"/>
      <c r="S308" s="4"/>
      <c r="T308" s="4"/>
    </row>
    <row r="309" spans="1:20" x14ac:dyDescent="0.2">
      <c r="A309" s="4"/>
      <c r="B309" s="4"/>
      <c r="C309" s="4"/>
      <c r="D309" s="4"/>
      <c r="E309" s="4"/>
      <c r="F309" s="4"/>
      <c r="G309" s="4"/>
      <c r="H309" s="4"/>
      <c r="I309" s="4"/>
      <c r="J309" s="4"/>
      <c r="K309" s="4"/>
      <c r="L309" s="4"/>
      <c r="M309" s="4"/>
      <c r="N309" s="4"/>
      <c r="O309" s="4"/>
      <c r="P309" s="4"/>
      <c r="Q309" s="4"/>
      <c r="R309" s="4"/>
      <c r="S309" s="4"/>
      <c r="T309" s="4"/>
    </row>
    <row r="310" spans="1:20" x14ac:dyDescent="0.2">
      <c r="A310" s="4"/>
      <c r="B310" s="4"/>
      <c r="C310" s="4"/>
      <c r="D310" s="4"/>
      <c r="E310" s="4"/>
      <c r="F310" s="4"/>
      <c r="G310" s="4"/>
      <c r="H310" s="4"/>
      <c r="I310" s="4"/>
      <c r="J310" s="4"/>
      <c r="K310" s="4"/>
      <c r="L310" s="4"/>
      <c r="M310" s="4"/>
      <c r="N310" s="4"/>
      <c r="O310" s="4"/>
      <c r="P310" s="4"/>
      <c r="Q310" s="4"/>
      <c r="R310" s="4"/>
      <c r="S310" s="4"/>
      <c r="T310" s="4"/>
    </row>
    <row r="311" spans="1:20" x14ac:dyDescent="0.2">
      <c r="A311" s="4"/>
      <c r="B311" s="4"/>
      <c r="C311" s="4"/>
      <c r="D311" s="4"/>
      <c r="E311" s="4"/>
      <c r="F311" s="4"/>
      <c r="G311" s="4"/>
      <c r="H311" s="4"/>
      <c r="I311" s="4"/>
      <c r="J311" s="4"/>
      <c r="K311" s="4"/>
      <c r="L311" s="4"/>
      <c r="M311" s="4"/>
      <c r="N311" s="4"/>
      <c r="O311" s="4"/>
      <c r="P311" s="4"/>
      <c r="Q311" s="4"/>
      <c r="R311" s="4"/>
      <c r="S311" s="4"/>
      <c r="T311" s="4"/>
    </row>
    <row r="312" spans="1:20" x14ac:dyDescent="0.2">
      <c r="A312" s="4"/>
      <c r="B312" s="4"/>
      <c r="C312" s="4"/>
      <c r="D312" s="4"/>
      <c r="E312" s="4"/>
      <c r="F312" s="4"/>
      <c r="G312" s="4"/>
      <c r="H312" s="4"/>
      <c r="I312" s="4"/>
      <c r="J312" s="4"/>
      <c r="K312" s="4"/>
      <c r="L312" s="4"/>
      <c r="M312" s="4"/>
      <c r="N312" s="4"/>
      <c r="O312" s="4"/>
      <c r="P312" s="4"/>
      <c r="Q312" s="4"/>
      <c r="R312" s="4"/>
      <c r="S312" s="4"/>
      <c r="T312" s="4"/>
    </row>
    <row r="313" spans="1:20" x14ac:dyDescent="0.2">
      <c r="A313" s="4"/>
      <c r="B313" s="4"/>
      <c r="C313" s="4"/>
      <c r="D313" s="4"/>
      <c r="E313" s="4"/>
      <c r="F313" s="4"/>
      <c r="G313" s="4"/>
      <c r="H313" s="4"/>
      <c r="I313" s="4"/>
      <c r="J313" s="4"/>
      <c r="K313" s="4"/>
      <c r="L313" s="4"/>
      <c r="M313" s="4"/>
      <c r="N313" s="4"/>
      <c r="O313" s="4"/>
      <c r="P313" s="4"/>
      <c r="Q313" s="4"/>
      <c r="R313" s="4"/>
      <c r="S313" s="4"/>
      <c r="T313" s="4"/>
    </row>
    <row r="314" spans="1:20" x14ac:dyDescent="0.2">
      <c r="A314" s="4"/>
      <c r="B314" s="4"/>
      <c r="C314" s="4"/>
      <c r="D314" s="4"/>
      <c r="E314" s="4"/>
      <c r="F314" s="4"/>
      <c r="G314" s="4"/>
      <c r="H314" s="4"/>
      <c r="I314" s="4"/>
      <c r="J314" s="4"/>
      <c r="K314" s="4"/>
      <c r="L314" s="4"/>
      <c r="M314" s="4"/>
      <c r="N314" s="4"/>
      <c r="O314" s="4"/>
      <c r="P314" s="4"/>
      <c r="Q314" s="4"/>
      <c r="R314" s="4"/>
      <c r="S314" s="4"/>
      <c r="T314" s="4"/>
    </row>
    <row r="315" spans="1:20" x14ac:dyDescent="0.2">
      <c r="A315" s="4"/>
      <c r="B315" s="4"/>
      <c r="C315" s="4"/>
      <c r="D315" s="4"/>
      <c r="E315" s="4"/>
      <c r="F315" s="4"/>
      <c r="G315" s="4"/>
      <c r="H315" s="4"/>
      <c r="I315" s="4"/>
      <c r="J315" s="4"/>
      <c r="K315" s="4"/>
      <c r="L315" s="4"/>
      <c r="M315" s="4"/>
      <c r="N315" s="4"/>
      <c r="O315" s="4"/>
      <c r="P315" s="4"/>
      <c r="Q315" s="4"/>
      <c r="R315" s="4"/>
      <c r="S315" s="4"/>
      <c r="T315" s="4"/>
    </row>
    <row r="316" spans="1:20" x14ac:dyDescent="0.2">
      <c r="A316" s="4"/>
      <c r="B316" s="4"/>
      <c r="C316" s="4"/>
      <c r="D316" s="4"/>
      <c r="E316" s="4"/>
      <c r="F316" s="4"/>
      <c r="G316" s="4"/>
      <c r="H316" s="4"/>
      <c r="I316" s="4"/>
      <c r="J316" s="4"/>
      <c r="K316" s="4"/>
      <c r="L316" s="4"/>
      <c r="M316" s="4"/>
      <c r="N316" s="4"/>
      <c r="O316" s="4"/>
      <c r="P316" s="4"/>
      <c r="Q316" s="4"/>
      <c r="R316" s="4"/>
      <c r="S316" s="4"/>
      <c r="T316" s="4"/>
    </row>
    <row r="317" spans="1:20" x14ac:dyDescent="0.2">
      <c r="A317" s="4"/>
      <c r="B317" s="4"/>
      <c r="C317" s="4"/>
      <c r="D317" s="4"/>
      <c r="E317" s="4"/>
      <c r="F317" s="4"/>
      <c r="G317" s="4"/>
      <c r="H317" s="4"/>
      <c r="I317" s="4"/>
      <c r="J317" s="4"/>
      <c r="K317" s="4"/>
      <c r="L317" s="4"/>
      <c r="M317" s="4"/>
      <c r="N317" s="4"/>
      <c r="O317" s="4"/>
      <c r="P317" s="4"/>
      <c r="Q317" s="4"/>
      <c r="R317" s="4"/>
      <c r="S317" s="4"/>
      <c r="T317" s="4"/>
    </row>
    <row r="318" spans="1:20" x14ac:dyDescent="0.2">
      <c r="A318" s="4"/>
      <c r="B318" s="4"/>
      <c r="C318" s="4"/>
      <c r="D318" s="4"/>
      <c r="E318" s="4"/>
      <c r="F318" s="4"/>
      <c r="G318" s="4"/>
      <c r="H318" s="4"/>
      <c r="I318" s="4"/>
      <c r="J318" s="4"/>
      <c r="K318" s="4"/>
      <c r="L318" s="4"/>
      <c r="M318" s="4"/>
      <c r="N318" s="4"/>
      <c r="O318" s="4"/>
      <c r="P318" s="4"/>
      <c r="Q318" s="4"/>
      <c r="R318" s="4"/>
      <c r="S318" s="4"/>
      <c r="T318" s="4"/>
    </row>
    <row r="319" spans="1:20" x14ac:dyDescent="0.2">
      <c r="A319" s="4"/>
      <c r="B319" s="4"/>
      <c r="C319" s="4"/>
      <c r="D319" s="4"/>
      <c r="E319" s="4"/>
      <c r="F319" s="4"/>
      <c r="G319" s="4"/>
      <c r="H319" s="4"/>
      <c r="I319" s="4"/>
      <c r="J319" s="4"/>
      <c r="K319" s="4"/>
      <c r="L319" s="4"/>
      <c r="M319" s="4"/>
      <c r="N319" s="4"/>
      <c r="O319" s="4"/>
      <c r="P319" s="4"/>
      <c r="Q319" s="4"/>
      <c r="R319" s="4"/>
      <c r="S319" s="4"/>
      <c r="T319" s="4"/>
    </row>
    <row r="320" spans="1:20" x14ac:dyDescent="0.2">
      <c r="A320" s="4"/>
      <c r="B320" s="4"/>
      <c r="C320" s="4"/>
      <c r="D320" s="4"/>
      <c r="E320" s="4"/>
      <c r="F320" s="4"/>
      <c r="G320" s="4"/>
      <c r="H320" s="4"/>
      <c r="I320" s="4"/>
      <c r="J320" s="4"/>
      <c r="K320" s="4"/>
      <c r="L320" s="4"/>
      <c r="M320" s="4"/>
      <c r="N320" s="4"/>
      <c r="O320" s="4"/>
      <c r="P320" s="4"/>
      <c r="Q320" s="4"/>
      <c r="R320" s="4"/>
      <c r="S320" s="4"/>
      <c r="T320" s="4"/>
    </row>
    <row r="321" spans="1:20" x14ac:dyDescent="0.2">
      <c r="A321" s="4"/>
      <c r="B321" s="4"/>
      <c r="C321" s="4"/>
      <c r="D321" s="4"/>
      <c r="E321" s="4"/>
      <c r="F321" s="4"/>
      <c r="G321" s="4"/>
      <c r="H321" s="4"/>
      <c r="I321" s="4"/>
      <c r="J321" s="4"/>
      <c r="K321" s="4"/>
      <c r="L321" s="4"/>
      <c r="M321" s="4"/>
      <c r="N321" s="4"/>
      <c r="O321" s="4"/>
      <c r="P321" s="4"/>
      <c r="Q321" s="4"/>
      <c r="R321" s="4"/>
      <c r="S321" s="4"/>
      <c r="T321" s="4"/>
    </row>
    <row r="322" spans="1:20" x14ac:dyDescent="0.2">
      <c r="A322" s="4"/>
      <c r="B322" s="4"/>
      <c r="C322" s="4"/>
      <c r="D322" s="4"/>
      <c r="E322" s="4"/>
      <c r="F322" s="4"/>
      <c r="G322" s="4"/>
      <c r="H322" s="4"/>
      <c r="I322" s="4"/>
      <c r="J322" s="4"/>
      <c r="K322" s="4"/>
      <c r="L322" s="4"/>
      <c r="M322" s="4"/>
      <c r="N322" s="4"/>
      <c r="O322" s="4"/>
      <c r="P322" s="4"/>
      <c r="Q322" s="4"/>
      <c r="R322" s="4"/>
      <c r="S322" s="4"/>
      <c r="T322" s="4"/>
    </row>
    <row r="323" spans="1:20" x14ac:dyDescent="0.2">
      <c r="A323" s="4"/>
      <c r="B323" s="4"/>
      <c r="C323" s="4"/>
      <c r="D323" s="4"/>
      <c r="E323" s="4"/>
      <c r="F323" s="4"/>
      <c r="G323" s="4"/>
      <c r="H323" s="4"/>
      <c r="I323" s="4"/>
      <c r="J323" s="4"/>
      <c r="K323" s="4"/>
      <c r="L323" s="4"/>
      <c r="M323" s="4"/>
      <c r="N323" s="4"/>
      <c r="O323" s="4"/>
      <c r="P323" s="4"/>
      <c r="Q323" s="4"/>
      <c r="R323" s="4"/>
      <c r="S323" s="4"/>
      <c r="T323" s="4"/>
    </row>
    <row r="324" spans="1:20" x14ac:dyDescent="0.2">
      <c r="A324" s="4"/>
      <c r="B324" s="4"/>
      <c r="C324" s="4"/>
      <c r="D324" s="4"/>
      <c r="E324" s="4"/>
      <c r="F324" s="4"/>
      <c r="G324" s="4"/>
      <c r="H324" s="4"/>
      <c r="I324" s="4"/>
      <c r="J324" s="4"/>
      <c r="K324" s="4"/>
      <c r="L324" s="4"/>
      <c r="M324" s="4"/>
      <c r="N324" s="4"/>
      <c r="O324" s="4"/>
      <c r="P324" s="4"/>
      <c r="Q324" s="4"/>
      <c r="R324" s="4"/>
      <c r="S324" s="4"/>
      <c r="T324" s="4"/>
    </row>
    <row r="325" spans="1:20" x14ac:dyDescent="0.2">
      <c r="A325" s="4"/>
      <c r="B325" s="4"/>
      <c r="C325" s="4"/>
      <c r="D325" s="4"/>
      <c r="E325" s="4"/>
      <c r="F325" s="4"/>
      <c r="G325" s="4"/>
      <c r="H325" s="4"/>
      <c r="I325" s="4"/>
      <c r="J325" s="4"/>
      <c r="K325" s="4"/>
      <c r="L325" s="4"/>
      <c r="M325" s="4"/>
      <c r="N325" s="4"/>
      <c r="O325" s="4"/>
      <c r="P325" s="4"/>
      <c r="Q325" s="4"/>
      <c r="R325" s="4"/>
      <c r="S325" s="4"/>
      <c r="T325" s="4"/>
    </row>
    <row r="326" spans="1:20" x14ac:dyDescent="0.2">
      <c r="A326" s="4"/>
      <c r="B326" s="4"/>
      <c r="C326" s="4"/>
      <c r="D326" s="4"/>
      <c r="E326" s="4"/>
      <c r="F326" s="4"/>
      <c r="G326" s="4"/>
      <c r="H326" s="4"/>
      <c r="I326" s="4"/>
      <c r="J326" s="4"/>
      <c r="K326" s="4"/>
      <c r="L326" s="4"/>
      <c r="M326" s="4"/>
      <c r="N326" s="4"/>
      <c r="O326" s="4"/>
      <c r="P326" s="4"/>
      <c r="Q326" s="4"/>
      <c r="R326" s="4"/>
      <c r="S326" s="4"/>
      <c r="T326" s="4"/>
    </row>
    <row r="327" spans="1:20" x14ac:dyDescent="0.2">
      <c r="A327" s="4"/>
      <c r="B327" s="4"/>
      <c r="C327" s="4"/>
      <c r="D327" s="4"/>
      <c r="E327" s="4"/>
      <c r="F327" s="4"/>
      <c r="G327" s="4"/>
      <c r="H327" s="4"/>
      <c r="I327" s="4"/>
      <c r="J327" s="4"/>
      <c r="K327" s="4"/>
      <c r="L327" s="4"/>
      <c r="M327" s="4"/>
      <c r="N327" s="4"/>
      <c r="O327" s="4"/>
      <c r="P327" s="4"/>
      <c r="Q327" s="4"/>
      <c r="R327" s="4"/>
      <c r="S327" s="4"/>
      <c r="T327" s="4"/>
    </row>
    <row r="328" spans="1:20" x14ac:dyDescent="0.2">
      <c r="A328" s="4"/>
      <c r="B328" s="4"/>
      <c r="C328" s="4"/>
      <c r="D328" s="4"/>
      <c r="E328" s="4"/>
      <c r="F328" s="4"/>
      <c r="G328" s="4"/>
      <c r="H328" s="4"/>
      <c r="I328" s="4"/>
      <c r="J328" s="4"/>
      <c r="K328" s="4"/>
      <c r="L328" s="4"/>
      <c r="M328" s="4"/>
      <c r="N328" s="4"/>
      <c r="O328" s="4"/>
      <c r="P328" s="4"/>
      <c r="Q328" s="4"/>
      <c r="R328" s="4"/>
      <c r="S328" s="4"/>
      <c r="T328" s="4"/>
    </row>
    <row r="329" spans="1:20" x14ac:dyDescent="0.2">
      <c r="A329" s="4"/>
      <c r="B329" s="4"/>
      <c r="C329" s="4"/>
      <c r="D329" s="4"/>
      <c r="E329" s="4"/>
      <c r="F329" s="4"/>
      <c r="G329" s="4"/>
      <c r="H329" s="4"/>
      <c r="I329" s="4"/>
      <c r="J329" s="4"/>
      <c r="K329" s="4"/>
      <c r="L329" s="4"/>
      <c r="M329" s="4"/>
      <c r="N329" s="4"/>
      <c r="O329" s="4"/>
      <c r="P329" s="4"/>
      <c r="Q329" s="4"/>
      <c r="R329" s="4"/>
      <c r="S329" s="4"/>
      <c r="T329" s="4"/>
    </row>
    <row r="330" spans="1:20" x14ac:dyDescent="0.2">
      <c r="A330" s="4"/>
      <c r="B330" s="4"/>
      <c r="C330" s="4"/>
      <c r="D330" s="4"/>
      <c r="E330" s="4"/>
      <c r="F330" s="4"/>
      <c r="G330" s="4"/>
      <c r="H330" s="4"/>
      <c r="I330" s="4"/>
      <c r="J330" s="4"/>
      <c r="K330" s="4"/>
      <c r="L330" s="4"/>
      <c r="M330" s="4"/>
      <c r="N330" s="4"/>
      <c r="O330" s="4"/>
      <c r="P330" s="4"/>
      <c r="Q330" s="4"/>
      <c r="R330" s="4"/>
      <c r="S330" s="4"/>
      <c r="T330" s="4"/>
    </row>
    <row r="331" spans="1:20" x14ac:dyDescent="0.2">
      <c r="A331" s="4"/>
      <c r="B331" s="4"/>
      <c r="C331" s="4"/>
      <c r="D331" s="4"/>
      <c r="E331" s="4"/>
      <c r="F331" s="4"/>
      <c r="G331" s="4"/>
      <c r="H331" s="4"/>
      <c r="I331" s="4"/>
      <c r="J331" s="4"/>
      <c r="K331" s="4"/>
      <c r="L331" s="4"/>
      <c r="M331" s="4"/>
      <c r="N331" s="4"/>
      <c r="O331" s="4"/>
      <c r="P331" s="4"/>
      <c r="Q331" s="4"/>
      <c r="R331" s="4"/>
      <c r="S331" s="4"/>
      <c r="T331" s="4"/>
    </row>
    <row r="332" spans="1:20" x14ac:dyDescent="0.2">
      <c r="A332" s="4"/>
      <c r="B332" s="4"/>
      <c r="C332" s="4"/>
      <c r="D332" s="4"/>
      <c r="E332" s="4"/>
      <c r="F332" s="4"/>
      <c r="G332" s="4"/>
      <c r="H332" s="4"/>
      <c r="I332" s="4"/>
      <c r="J332" s="4"/>
      <c r="K332" s="4"/>
      <c r="L332" s="4"/>
      <c r="M332" s="4"/>
      <c r="N332" s="4"/>
      <c r="O332" s="4"/>
      <c r="P332" s="4"/>
      <c r="Q332" s="4"/>
      <c r="R332" s="4"/>
      <c r="S332" s="4"/>
      <c r="T332" s="4"/>
    </row>
    <row r="333" spans="1:20" x14ac:dyDescent="0.2">
      <c r="A333" s="4"/>
      <c r="B333" s="4"/>
      <c r="C333" s="4"/>
      <c r="D333" s="4"/>
      <c r="E333" s="4"/>
      <c r="F333" s="4"/>
      <c r="G333" s="4"/>
      <c r="H333" s="4"/>
      <c r="I333" s="4"/>
      <c r="J333" s="4"/>
      <c r="K333" s="4"/>
      <c r="L333" s="4"/>
      <c r="M333" s="4"/>
      <c r="N333" s="4"/>
      <c r="O333" s="4"/>
      <c r="P333" s="4"/>
      <c r="Q333" s="4"/>
      <c r="R333" s="4"/>
      <c r="S333" s="4"/>
      <c r="T333" s="4"/>
    </row>
    <row r="334" spans="1:20" x14ac:dyDescent="0.2">
      <c r="A334" s="4"/>
      <c r="B334" s="4"/>
      <c r="C334" s="4"/>
      <c r="D334" s="4"/>
      <c r="E334" s="4"/>
      <c r="F334" s="4"/>
      <c r="G334" s="4"/>
      <c r="H334" s="4"/>
      <c r="I334" s="4"/>
      <c r="J334" s="4"/>
      <c r="K334" s="4"/>
      <c r="L334" s="4"/>
      <c r="M334" s="4"/>
      <c r="N334" s="4"/>
      <c r="O334" s="4"/>
      <c r="P334" s="4"/>
      <c r="Q334" s="4"/>
      <c r="R334" s="4"/>
      <c r="S334" s="4"/>
      <c r="T334" s="4"/>
    </row>
    <row r="335" spans="1:20" x14ac:dyDescent="0.2">
      <c r="A335" s="4"/>
      <c r="B335" s="4"/>
      <c r="C335" s="4"/>
      <c r="D335" s="4"/>
      <c r="E335" s="4"/>
      <c r="F335" s="4"/>
      <c r="G335" s="4"/>
      <c r="H335" s="4"/>
      <c r="I335" s="4"/>
      <c r="J335" s="4"/>
      <c r="K335" s="4"/>
      <c r="L335" s="4"/>
      <c r="M335" s="4"/>
      <c r="N335" s="4"/>
      <c r="O335" s="4"/>
      <c r="P335" s="4"/>
      <c r="Q335" s="4"/>
      <c r="R335" s="4"/>
      <c r="S335" s="4"/>
      <c r="T335" s="4"/>
    </row>
    <row r="336" spans="1:20" x14ac:dyDescent="0.2">
      <c r="A336" s="4"/>
      <c r="B336" s="4"/>
      <c r="C336" s="4"/>
      <c r="D336" s="4"/>
      <c r="E336" s="4"/>
      <c r="F336" s="4"/>
      <c r="G336" s="4"/>
      <c r="H336" s="4"/>
      <c r="I336" s="4"/>
      <c r="J336" s="4"/>
      <c r="K336" s="4"/>
      <c r="L336" s="4"/>
      <c r="M336" s="4"/>
      <c r="N336" s="4"/>
      <c r="O336" s="4"/>
      <c r="P336" s="4"/>
      <c r="Q336" s="4"/>
      <c r="R336" s="4"/>
      <c r="S336" s="4"/>
      <c r="T336" s="4"/>
    </row>
    <row r="337" spans="1:20" x14ac:dyDescent="0.2">
      <c r="A337" s="4"/>
      <c r="B337" s="4"/>
      <c r="C337" s="4"/>
      <c r="D337" s="4"/>
      <c r="E337" s="4"/>
      <c r="F337" s="4"/>
      <c r="G337" s="4"/>
      <c r="H337" s="4"/>
      <c r="I337" s="4"/>
      <c r="J337" s="4"/>
      <c r="K337" s="4"/>
      <c r="L337" s="4"/>
      <c r="M337" s="4"/>
      <c r="N337" s="4"/>
      <c r="O337" s="4"/>
      <c r="P337" s="4"/>
      <c r="Q337" s="4"/>
      <c r="R337" s="4"/>
      <c r="S337" s="4"/>
      <c r="T337" s="4"/>
    </row>
    <row r="338" spans="1:20" x14ac:dyDescent="0.2">
      <c r="A338" s="4"/>
      <c r="B338" s="4"/>
      <c r="C338" s="4"/>
      <c r="D338" s="4"/>
      <c r="E338" s="4"/>
      <c r="F338" s="4"/>
      <c r="G338" s="4"/>
      <c r="H338" s="4"/>
      <c r="I338" s="4"/>
      <c r="J338" s="4"/>
      <c r="K338" s="4"/>
      <c r="L338" s="4"/>
      <c r="M338" s="4"/>
      <c r="N338" s="4"/>
      <c r="O338" s="4"/>
      <c r="P338" s="4"/>
      <c r="Q338" s="4"/>
      <c r="R338" s="4"/>
      <c r="S338" s="4"/>
      <c r="T338" s="4"/>
    </row>
    <row r="339" spans="1:20" x14ac:dyDescent="0.2">
      <c r="A339" s="4"/>
      <c r="B339" s="4"/>
      <c r="C339" s="4"/>
      <c r="D339" s="4"/>
      <c r="E339" s="4"/>
      <c r="F339" s="4"/>
      <c r="G339" s="4"/>
      <c r="H339" s="4"/>
      <c r="I339" s="4"/>
      <c r="J339" s="4"/>
      <c r="K339" s="4"/>
      <c r="L339" s="4"/>
      <c r="M339" s="4"/>
      <c r="N339" s="4"/>
      <c r="O339" s="4"/>
      <c r="P339" s="4"/>
      <c r="Q339" s="4"/>
      <c r="R339" s="4"/>
      <c r="S339" s="4"/>
      <c r="T339" s="4"/>
    </row>
    <row r="340" spans="1:20" x14ac:dyDescent="0.2">
      <c r="A340" s="4"/>
      <c r="B340" s="4"/>
      <c r="C340" s="4"/>
      <c r="D340" s="4"/>
      <c r="E340" s="4"/>
      <c r="F340" s="4"/>
      <c r="G340" s="4"/>
      <c r="H340" s="4"/>
      <c r="I340" s="4"/>
      <c r="J340" s="4"/>
      <c r="K340" s="4"/>
      <c r="L340" s="4"/>
      <c r="M340" s="4"/>
      <c r="N340" s="4"/>
      <c r="O340" s="4"/>
      <c r="P340" s="4"/>
      <c r="Q340" s="4"/>
      <c r="R340" s="4"/>
      <c r="S340" s="4"/>
      <c r="T340" s="4"/>
    </row>
    <row r="341" spans="1:20" x14ac:dyDescent="0.2">
      <c r="A341" s="4"/>
      <c r="B341" s="4"/>
      <c r="C341" s="4"/>
      <c r="D341" s="4"/>
      <c r="E341" s="4"/>
      <c r="F341" s="4"/>
      <c r="G341" s="4"/>
      <c r="H341" s="4"/>
      <c r="I341" s="4"/>
      <c r="J341" s="4"/>
      <c r="K341" s="4"/>
      <c r="L341" s="4"/>
      <c r="M341" s="4"/>
      <c r="N341" s="4"/>
      <c r="O341" s="4"/>
      <c r="P341" s="4"/>
      <c r="Q341" s="4"/>
      <c r="R341" s="4"/>
      <c r="S341" s="4"/>
      <c r="T341" s="4"/>
    </row>
    <row r="342" spans="1:20" x14ac:dyDescent="0.2">
      <c r="A342" s="4"/>
      <c r="B342" s="4"/>
      <c r="C342" s="4"/>
      <c r="D342" s="4"/>
      <c r="E342" s="4"/>
      <c r="F342" s="4"/>
      <c r="G342" s="4"/>
      <c r="H342" s="4"/>
      <c r="I342" s="4"/>
      <c r="J342" s="4"/>
      <c r="K342" s="4"/>
      <c r="L342" s="4"/>
      <c r="M342" s="4"/>
      <c r="N342" s="4"/>
      <c r="O342" s="4"/>
      <c r="P342" s="4"/>
      <c r="Q342" s="4"/>
      <c r="R342" s="4"/>
      <c r="S342" s="4"/>
      <c r="T342" s="4"/>
    </row>
    <row r="343" spans="1:20" x14ac:dyDescent="0.2">
      <c r="A343" s="4"/>
      <c r="B343" s="4"/>
      <c r="C343" s="4"/>
      <c r="D343" s="4"/>
      <c r="E343" s="4"/>
      <c r="F343" s="4"/>
      <c r="G343" s="4"/>
      <c r="H343" s="4"/>
      <c r="I343" s="4"/>
      <c r="J343" s="4"/>
      <c r="K343" s="4"/>
      <c r="L343" s="4"/>
      <c r="M343" s="4"/>
      <c r="N343" s="4"/>
      <c r="O343" s="4"/>
      <c r="P343" s="4"/>
      <c r="Q343" s="4"/>
      <c r="R343" s="4"/>
      <c r="S343" s="4"/>
      <c r="T343" s="4"/>
    </row>
    <row r="344" spans="1:20" x14ac:dyDescent="0.2">
      <c r="A344" s="4"/>
      <c r="B344" s="4"/>
      <c r="C344" s="4"/>
      <c r="D344" s="4"/>
      <c r="E344" s="4"/>
      <c r="F344" s="4"/>
      <c r="G344" s="4"/>
      <c r="H344" s="4"/>
      <c r="I344" s="4"/>
      <c r="J344" s="4"/>
      <c r="K344" s="4"/>
      <c r="L344" s="4"/>
      <c r="M344" s="4"/>
      <c r="N344" s="4"/>
      <c r="O344" s="4"/>
      <c r="P344" s="4"/>
      <c r="Q344" s="4"/>
      <c r="R344" s="4"/>
      <c r="S344" s="4"/>
      <c r="T344" s="4"/>
    </row>
    <row r="345" spans="1:20" x14ac:dyDescent="0.2">
      <c r="A345" s="4"/>
      <c r="B345" s="4"/>
      <c r="C345" s="4"/>
      <c r="D345" s="4"/>
      <c r="E345" s="4"/>
      <c r="F345" s="4"/>
      <c r="G345" s="4"/>
      <c r="H345" s="4"/>
      <c r="I345" s="4"/>
      <c r="J345" s="4"/>
      <c r="K345" s="4"/>
      <c r="L345" s="4"/>
      <c r="M345" s="4"/>
      <c r="N345" s="4"/>
      <c r="O345" s="4"/>
      <c r="P345" s="4"/>
      <c r="Q345" s="4"/>
      <c r="R345" s="4"/>
      <c r="S345" s="4"/>
      <c r="T345" s="4"/>
    </row>
    <row r="346" spans="1:20" x14ac:dyDescent="0.2">
      <c r="A346" s="4"/>
      <c r="B346" s="4"/>
      <c r="C346" s="4"/>
      <c r="D346" s="4"/>
      <c r="E346" s="4"/>
      <c r="F346" s="4"/>
      <c r="G346" s="4"/>
      <c r="H346" s="4"/>
      <c r="I346" s="4"/>
      <c r="J346" s="4"/>
      <c r="K346" s="4"/>
      <c r="L346" s="4"/>
      <c r="M346" s="4"/>
      <c r="N346" s="4"/>
      <c r="O346" s="4"/>
      <c r="P346" s="4"/>
      <c r="Q346" s="4"/>
      <c r="R346" s="4"/>
      <c r="S346" s="4"/>
      <c r="T346" s="4"/>
    </row>
    <row r="347" spans="1:20" x14ac:dyDescent="0.2">
      <c r="A347" s="4"/>
      <c r="B347" s="4"/>
      <c r="C347" s="4"/>
      <c r="D347" s="4"/>
      <c r="E347" s="4"/>
      <c r="F347" s="4"/>
      <c r="G347" s="4"/>
      <c r="H347" s="4"/>
      <c r="I347" s="4"/>
      <c r="J347" s="4"/>
      <c r="K347" s="4"/>
      <c r="L347" s="4"/>
      <c r="M347" s="4"/>
      <c r="N347" s="4"/>
      <c r="O347" s="4"/>
      <c r="P347" s="4"/>
      <c r="Q347" s="4"/>
      <c r="R347" s="4"/>
      <c r="S347" s="4"/>
      <c r="T347" s="4"/>
    </row>
    <row r="348" spans="1:20" x14ac:dyDescent="0.2">
      <c r="A348" s="4"/>
      <c r="B348" s="4"/>
      <c r="C348" s="4"/>
      <c r="D348" s="4"/>
      <c r="E348" s="4"/>
      <c r="F348" s="4"/>
      <c r="G348" s="4"/>
      <c r="H348" s="4"/>
      <c r="I348" s="4"/>
      <c r="J348" s="4"/>
      <c r="K348" s="4"/>
      <c r="L348" s="4"/>
      <c r="M348" s="4"/>
      <c r="N348" s="4"/>
      <c r="O348" s="4"/>
      <c r="P348" s="4"/>
      <c r="Q348" s="4"/>
      <c r="R348" s="4"/>
      <c r="S348" s="4"/>
      <c r="T348" s="4"/>
    </row>
    <row r="349" spans="1:20" x14ac:dyDescent="0.2">
      <c r="A349" s="4"/>
      <c r="B349" s="4"/>
      <c r="C349" s="4"/>
      <c r="D349" s="4"/>
      <c r="E349" s="4"/>
      <c r="F349" s="4"/>
      <c r="G349" s="4"/>
      <c r="H349" s="4"/>
      <c r="I349" s="4"/>
      <c r="J349" s="4"/>
      <c r="K349" s="4"/>
      <c r="L349" s="4"/>
      <c r="M349" s="4"/>
      <c r="N349" s="4"/>
      <c r="O349" s="4"/>
      <c r="P349" s="4"/>
      <c r="Q349" s="4"/>
      <c r="R349" s="4"/>
      <c r="S349" s="4"/>
      <c r="T349" s="4"/>
    </row>
    <row r="350" spans="1:20" x14ac:dyDescent="0.2">
      <c r="A350" s="4"/>
      <c r="B350" s="4"/>
      <c r="C350" s="4"/>
      <c r="D350" s="4"/>
      <c r="E350" s="4"/>
      <c r="F350" s="4"/>
      <c r="G350" s="4"/>
      <c r="H350" s="4"/>
      <c r="I350" s="4"/>
      <c r="J350" s="4"/>
      <c r="K350" s="4"/>
      <c r="L350" s="4"/>
      <c r="M350" s="4"/>
      <c r="N350" s="4"/>
      <c r="O350" s="4"/>
      <c r="P350" s="4"/>
      <c r="Q350" s="4"/>
      <c r="R350" s="4"/>
      <c r="S350" s="4"/>
      <c r="T350" s="4"/>
    </row>
    <row r="351" spans="1:20" x14ac:dyDescent="0.2">
      <c r="A351" s="4"/>
      <c r="B351" s="4"/>
      <c r="C351" s="4"/>
      <c r="D351" s="4"/>
      <c r="E351" s="4"/>
      <c r="F351" s="4"/>
      <c r="G351" s="4"/>
      <c r="H351" s="4"/>
      <c r="I351" s="4"/>
      <c r="J351" s="4"/>
      <c r="K351" s="4"/>
      <c r="L351" s="4"/>
      <c r="M351" s="4"/>
      <c r="N351" s="4"/>
      <c r="O351" s="4"/>
      <c r="P351" s="4"/>
      <c r="Q351" s="4"/>
      <c r="R351" s="4"/>
      <c r="S351" s="4"/>
      <c r="T351" s="4"/>
    </row>
    <row r="352" spans="1:20" x14ac:dyDescent="0.2">
      <c r="A352" s="4"/>
      <c r="B352" s="4"/>
      <c r="C352" s="4"/>
      <c r="D352" s="4"/>
      <c r="E352" s="4"/>
      <c r="F352" s="4"/>
      <c r="G352" s="4"/>
      <c r="H352" s="4"/>
      <c r="I352" s="4"/>
      <c r="J352" s="4"/>
      <c r="K352" s="4"/>
      <c r="L352" s="4"/>
      <c r="M352" s="4"/>
      <c r="N352" s="4"/>
      <c r="O352" s="4"/>
      <c r="P352" s="4"/>
      <c r="Q352" s="4"/>
      <c r="R352" s="4"/>
      <c r="S352" s="4"/>
      <c r="T352" s="4"/>
    </row>
    <row r="353" spans="1:20" x14ac:dyDescent="0.2">
      <c r="A353" s="4"/>
      <c r="B353" s="4"/>
      <c r="C353" s="4"/>
      <c r="D353" s="4"/>
      <c r="E353" s="4"/>
      <c r="F353" s="4"/>
      <c r="G353" s="4"/>
      <c r="H353" s="4"/>
      <c r="I353" s="4"/>
      <c r="J353" s="4"/>
      <c r="K353" s="4"/>
      <c r="L353" s="4"/>
      <c r="M353" s="4"/>
      <c r="N353" s="4"/>
      <c r="O353" s="4"/>
      <c r="P353" s="4"/>
      <c r="Q353" s="4"/>
      <c r="R353" s="4"/>
      <c r="S353" s="4"/>
      <c r="T353" s="4"/>
    </row>
    <row r="354" spans="1:20" x14ac:dyDescent="0.2">
      <c r="A354" s="4"/>
      <c r="B354" s="4"/>
      <c r="C354" s="4"/>
      <c r="D354" s="4"/>
      <c r="E354" s="4"/>
      <c r="F354" s="4"/>
      <c r="G354" s="4"/>
      <c r="H354" s="4"/>
      <c r="I354" s="4"/>
      <c r="J354" s="4"/>
      <c r="K354" s="4"/>
      <c r="L354" s="4"/>
      <c r="M354" s="4"/>
      <c r="N354" s="4"/>
      <c r="O354" s="4"/>
      <c r="P354" s="4"/>
      <c r="Q354" s="4"/>
      <c r="R354" s="4"/>
      <c r="S354" s="4"/>
      <c r="T354" s="4"/>
    </row>
    <row r="355" spans="1:20" x14ac:dyDescent="0.2">
      <c r="A355" s="4"/>
      <c r="B355" s="4"/>
      <c r="C355" s="4"/>
      <c r="D355" s="4"/>
      <c r="E355" s="4"/>
      <c r="F355" s="4"/>
      <c r="G355" s="4"/>
      <c r="H355" s="4"/>
      <c r="I355" s="4"/>
      <c r="J355" s="4"/>
      <c r="K355" s="4"/>
      <c r="L355" s="4"/>
      <c r="M355" s="4"/>
      <c r="N355" s="4"/>
      <c r="O355" s="4"/>
      <c r="P355" s="4"/>
      <c r="Q355" s="4"/>
      <c r="R355" s="4"/>
      <c r="S355" s="4"/>
      <c r="T355" s="4"/>
    </row>
    <row r="356" spans="1:20" x14ac:dyDescent="0.2">
      <c r="A356" s="4"/>
      <c r="B356" s="4"/>
      <c r="C356" s="4"/>
      <c r="D356" s="4"/>
      <c r="E356" s="4"/>
      <c r="F356" s="4"/>
      <c r="G356" s="4"/>
      <c r="H356" s="4"/>
      <c r="I356" s="4"/>
      <c r="J356" s="4"/>
      <c r="K356" s="4"/>
      <c r="L356" s="4"/>
      <c r="M356" s="4"/>
      <c r="N356" s="4"/>
      <c r="O356" s="4"/>
      <c r="P356" s="4"/>
      <c r="Q356" s="4"/>
      <c r="R356" s="4"/>
      <c r="S356" s="4"/>
      <c r="T356" s="4"/>
    </row>
    <row r="357" spans="1:20" x14ac:dyDescent="0.2">
      <c r="A357" s="4"/>
      <c r="B357" s="4"/>
      <c r="C357" s="4"/>
      <c r="D357" s="4"/>
      <c r="E357" s="4"/>
      <c r="F357" s="4"/>
      <c r="G357" s="4"/>
      <c r="H357" s="4"/>
      <c r="I357" s="4"/>
      <c r="J357" s="4"/>
      <c r="K357" s="4"/>
      <c r="L357" s="4"/>
      <c r="M357" s="4"/>
      <c r="N357" s="4"/>
      <c r="O357" s="4"/>
      <c r="P357" s="4"/>
      <c r="Q357" s="4"/>
      <c r="R357" s="4"/>
      <c r="S357" s="4"/>
      <c r="T357" s="4"/>
    </row>
    <row r="358" spans="1:20" x14ac:dyDescent="0.2">
      <c r="A358" s="4"/>
      <c r="B358" s="4"/>
      <c r="C358" s="4"/>
      <c r="D358" s="4"/>
      <c r="E358" s="4"/>
      <c r="F358" s="4"/>
      <c r="G358" s="4"/>
      <c r="H358" s="4"/>
      <c r="I358" s="4"/>
      <c r="J358" s="4"/>
      <c r="K358" s="4"/>
      <c r="L358" s="4"/>
      <c r="M358" s="4"/>
      <c r="N358" s="4"/>
      <c r="O358" s="4"/>
      <c r="P358" s="4"/>
      <c r="Q358" s="4"/>
      <c r="R358" s="4"/>
      <c r="S358" s="4"/>
      <c r="T358" s="4"/>
    </row>
    <row r="359" spans="1:20" x14ac:dyDescent="0.2">
      <c r="A359" s="4"/>
      <c r="B359" s="4"/>
      <c r="C359" s="4"/>
      <c r="D359" s="4"/>
      <c r="E359" s="4"/>
      <c r="F359" s="4"/>
      <c r="G359" s="4"/>
      <c r="H359" s="4"/>
      <c r="I359" s="4"/>
      <c r="J359" s="4"/>
      <c r="K359" s="4"/>
      <c r="L359" s="4"/>
      <c r="M359" s="4"/>
      <c r="N359" s="4"/>
      <c r="O359" s="4"/>
      <c r="P359" s="4"/>
      <c r="Q359" s="4"/>
      <c r="R359" s="4"/>
      <c r="S359" s="4"/>
      <c r="T359" s="4"/>
    </row>
    <row r="360" spans="1:20" x14ac:dyDescent="0.2">
      <c r="A360" s="4"/>
      <c r="B360" s="4"/>
      <c r="C360" s="4"/>
      <c r="D360" s="4"/>
      <c r="E360" s="4"/>
      <c r="F360" s="4"/>
      <c r="G360" s="4"/>
      <c r="H360" s="4"/>
      <c r="I360" s="4"/>
      <c r="J360" s="4"/>
      <c r="K360" s="4"/>
      <c r="L360" s="4"/>
      <c r="M360" s="4"/>
      <c r="N360" s="4"/>
      <c r="O360" s="4"/>
      <c r="P360" s="4"/>
      <c r="Q360" s="4"/>
      <c r="R360" s="4"/>
      <c r="S360" s="4"/>
      <c r="T360" s="4"/>
    </row>
    <row r="361" spans="1:20" x14ac:dyDescent="0.2">
      <c r="A361" s="4"/>
      <c r="B361" s="4"/>
      <c r="C361" s="4"/>
      <c r="D361" s="4"/>
      <c r="E361" s="4"/>
      <c r="F361" s="4"/>
      <c r="G361" s="4"/>
      <c r="H361" s="4"/>
      <c r="I361" s="4"/>
      <c r="J361" s="4"/>
      <c r="K361" s="4"/>
      <c r="L361" s="4"/>
      <c r="M361" s="4"/>
      <c r="N361" s="4"/>
      <c r="O361" s="4"/>
      <c r="P361" s="4"/>
      <c r="Q361" s="4"/>
      <c r="R361" s="4"/>
      <c r="S361" s="4"/>
      <c r="T361" s="4"/>
    </row>
    <row r="362" spans="1:20" x14ac:dyDescent="0.2">
      <c r="A362" s="4"/>
      <c r="B362" s="4"/>
      <c r="C362" s="4"/>
      <c r="D362" s="4"/>
      <c r="E362" s="4"/>
      <c r="F362" s="4"/>
      <c r="G362" s="4"/>
      <c r="H362" s="4"/>
      <c r="I362" s="4"/>
      <c r="J362" s="4"/>
      <c r="K362" s="4"/>
      <c r="L362" s="4"/>
      <c r="M362" s="4"/>
      <c r="N362" s="4"/>
      <c r="O362" s="4"/>
      <c r="P362" s="4"/>
      <c r="Q362" s="4"/>
      <c r="R362" s="4"/>
      <c r="S362" s="4"/>
      <c r="T362" s="4"/>
    </row>
    <row r="363" spans="1:20" x14ac:dyDescent="0.2">
      <c r="A363" s="4"/>
      <c r="B363" s="4"/>
      <c r="C363" s="4"/>
      <c r="D363" s="4"/>
      <c r="E363" s="4"/>
      <c r="F363" s="4"/>
      <c r="G363" s="4"/>
      <c r="H363" s="4"/>
      <c r="I363" s="4"/>
      <c r="J363" s="4"/>
      <c r="K363" s="4"/>
      <c r="L363" s="4"/>
      <c r="M363" s="4"/>
      <c r="N363" s="4"/>
      <c r="O363" s="4"/>
      <c r="P363" s="4"/>
      <c r="Q363" s="4"/>
      <c r="R363" s="4"/>
      <c r="S363" s="4"/>
      <c r="T363" s="4"/>
    </row>
    <row r="364" spans="1:20" x14ac:dyDescent="0.2">
      <c r="A364" s="4"/>
      <c r="B364" s="4"/>
      <c r="C364" s="4"/>
      <c r="D364" s="4"/>
      <c r="E364" s="4"/>
      <c r="F364" s="4"/>
      <c r="G364" s="4"/>
      <c r="H364" s="4"/>
      <c r="I364" s="4"/>
      <c r="J364" s="4"/>
      <c r="K364" s="4"/>
      <c r="L364" s="4"/>
      <c r="M364" s="4"/>
      <c r="N364" s="4"/>
      <c r="O364" s="4"/>
      <c r="P364" s="4"/>
      <c r="Q364" s="4"/>
      <c r="R364" s="4"/>
      <c r="S364" s="4"/>
      <c r="T364" s="4"/>
    </row>
    <row r="365" spans="1:20" x14ac:dyDescent="0.2">
      <c r="A365" s="4"/>
      <c r="B365" s="4"/>
      <c r="C365" s="4"/>
      <c r="D365" s="4"/>
      <c r="E365" s="4"/>
      <c r="F365" s="4"/>
      <c r="G365" s="4"/>
      <c r="H365" s="4"/>
      <c r="I365" s="4"/>
      <c r="J365" s="4"/>
      <c r="K365" s="4"/>
      <c r="L365" s="4"/>
      <c r="M365" s="4"/>
      <c r="N365" s="4"/>
      <c r="O365" s="4"/>
      <c r="P365" s="4"/>
      <c r="Q365" s="4"/>
      <c r="R365" s="4"/>
      <c r="S365" s="4"/>
      <c r="T365" s="4"/>
    </row>
    <row r="366" spans="1:20" x14ac:dyDescent="0.2">
      <c r="A366" s="4"/>
      <c r="B366" s="4"/>
      <c r="C366" s="4"/>
      <c r="D366" s="4"/>
      <c r="E366" s="4"/>
      <c r="F366" s="4"/>
      <c r="G366" s="4"/>
      <c r="H366" s="4"/>
      <c r="I366" s="4"/>
      <c r="J366" s="4"/>
      <c r="K366" s="4"/>
      <c r="L366" s="4"/>
      <c r="M366" s="4"/>
      <c r="N366" s="4"/>
      <c r="O366" s="4"/>
      <c r="P366" s="4"/>
      <c r="Q366" s="4"/>
      <c r="R366" s="4"/>
      <c r="S366" s="4"/>
      <c r="T366" s="4"/>
    </row>
    <row r="367" spans="1:20" x14ac:dyDescent="0.2">
      <c r="A367" s="4"/>
      <c r="B367" s="4"/>
      <c r="C367" s="4"/>
      <c r="D367" s="4"/>
      <c r="E367" s="4"/>
      <c r="F367" s="4"/>
      <c r="G367" s="4"/>
      <c r="H367" s="4"/>
      <c r="I367" s="4"/>
      <c r="J367" s="4"/>
      <c r="K367" s="4"/>
      <c r="L367" s="4"/>
      <c r="M367" s="4"/>
      <c r="N367" s="4"/>
      <c r="O367" s="4"/>
      <c r="P367" s="4"/>
      <c r="Q367" s="4"/>
      <c r="R367" s="4"/>
      <c r="S367" s="4"/>
      <c r="T367" s="4"/>
    </row>
    <row r="368" spans="1:20" x14ac:dyDescent="0.2">
      <c r="A368" s="4"/>
      <c r="B368" s="4"/>
      <c r="C368" s="4"/>
      <c r="D368" s="4"/>
      <c r="E368" s="4"/>
      <c r="F368" s="4"/>
      <c r="G368" s="4"/>
      <c r="H368" s="4"/>
      <c r="I368" s="4"/>
      <c r="J368" s="4"/>
      <c r="K368" s="4"/>
      <c r="L368" s="4"/>
      <c r="M368" s="4"/>
      <c r="N368" s="4"/>
      <c r="O368" s="4"/>
      <c r="P368" s="4"/>
      <c r="Q368" s="4"/>
      <c r="R368" s="4"/>
      <c r="S368" s="4"/>
      <c r="T368" s="4"/>
    </row>
    <row r="369" spans="1:20" x14ac:dyDescent="0.2">
      <c r="A369" s="4"/>
      <c r="B369" s="4"/>
      <c r="C369" s="4"/>
      <c r="D369" s="4"/>
      <c r="E369" s="4"/>
      <c r="F369" s="4"/>
      <c r="G369" s="4"/>
      <c r="H369" s="4"/>
      <c r="I369" s="4"/>
      <c r="J369" s="4"/>
      <c r="K369" s="4"/>
      <c r="L369" s="4"/>
      <c r="M369" s="4"/>
      <c r="N369" s="4"/>
      <c r="O369" s="4"/>
      <c r="P369" s="4"/>
      <c r="Q369" s="4"/>
      <c r="R369" s="4"/>
      <c r="S369" s="4"/>
      <c r="T369" s="4"/>
    </row>
    <row r="370" spans="1:20" x14ac:dyDescent="0.2">
      <c r="A370" s="4"/>
      <c r="B370" s="4"/>
      <c r="C370" s="4"/>
      <c r="D370" s="4"/>
      <c r="E370" s="4"/>
      <c r="F370" s="4"/>
      <c r="G370" s="4"/>
      <c r="H370" s="4"/>
      <c r="I370" s="4"/>
      <c r="J370" s="4"/>
      <c r="K370" s="4"/>
      <c r="L370" s="4"/>
      <c r="M370" s="4"/>
      <c r="N370" s="4"/>
      <c r="O370" s="4"/>
      <c r="P370" s="4"/>
      <c r="Q370" s="4"/>
      <c r="R370" s="4"/>
      <c r="S370" s="4"/>
      <c r="T370" s="4"/>
    </row>
    <row r="371" spans="1:20" x14ac:dyDescent="0.2">
      <c r="A371" s="4"/>
      <c r="B371" s="4"/>
      <c r="C371" s="4"/>
      <c r="D371" s="4"/>
      <c r="E371" s="4"/>
      <c r="F371" s="4"/>
      <c r="G371" s="4"/>
      <c r="H371" s="4"/>
      <c r="I371" s="4"/>
      <c r="J371" s="4"/>
      <c r="K371" s="4"/>
      <c r="L371" s="4"/>
      <c r="M371" s="4"/>
      <c r="N371" s="4"/>
      <c r="O371" s="4"/>
      <c r="P371" s="4"/>
      <c r="Q371" s="4"/>
      <c r="R371" s="4"/>
      <c r="S371" s="4"/>
      <c r="T371" s="4"/>
    </row>
    <row r="372" spans="1:20" x14ac:dyDescent="0.2">
      <c r="A372" s="4"/>
      <c r="B372" s="4"/>
      <c r="C372" s="4"/>
      <c r="D372" s="4"/>
      <c r="E372" s="4"/>
      <c r="F372" s="4"/>
      <c r="G372" s="4"/>
      <c r="H372" s="4"/>
      <c r="I372" s="4"/>
      <c r="J372" s="4"/>
      <c r="K372" s="4"/>
      <c r="L372" s="4"/>
      <c r="M372" s="4"/>
      <c r="N372" s="4"/>
      <c r="O372" s="4"/>
      <c r="P372" s="4"/>
      <c r="Q372" s="4"/>
      <c r="R372" s="4"/>
      <c r="S372" s="4"/>
      <c r="T372" s="4"/>
    </row>
    <row r="373" spans="1:20" x14ac:dyDescent="0.2">
      <c r="A373" s="4"/>
      <c r="B373" s="4"/>
      <c r="C373" s="4"/>
      <c r="D373" s="4"/>
      <c r="E373" s="4"/>
      <c r="F373" s="4"/>
      <c r="G373" s="4"/>
      <c r="H373" s="4"/>
      <c r="I373" s="4"/>
      <c r="J373" s="4"/>
      <c r="K373" s="4"/>
      <c r="L373" s="4"/>
      <c r="M373" s="4"/>
      <c r="N373" s="4"/>
      <c r="O373" s="4"/>
      <c r="P373" s="4"/>
      <c r="Q373" s="4"/>
      <c r="R373" s="4"/>
      <c r="S373" s="4"/>
      <c r="T373" s="4"/>
    </row>
    <row r="374" spans="1:20" x14ac:dyDescent="0.2">
      <c r="A374" s="4"/>
      <c r="B374" s="4"/>
      <c r="C374" s="4"/>
      <c r="D374" s="4"/>
      <c r="E374" s="4"/>
      <c r="F374" s="4"/>
      <c r="G374" s="4"/>
      <c r="H374" s="4"/>
      <c r="I374" s="4"/>
      <c r="J374" s="4"/>
      <c r="K374" s="4"/>
      <c r="L374" s="4"/>
      <c r="M374" s="4"/>
      <c r="N374" s="4"/>
      <c r="O374" s="4"/>
      <c r="P374" s="4"/>
      <c r="Q374" s="4"/>
      <c r="R374" s="4"/>
      <c r="S374" s="4"/>
      <c r="T374" s="4"/>
    </row>
    <row r="375" spans="1:20" x14ac:dyDescent="0.2">
      <c r="A375" s="4"/>
      <c r="B375" s="4"/>
      <c r="C375" s="4"/>
      <c r="D375" s="4"/>
      <c r="E375" s="4"/>
      <c r="F375" s="4"/>
      <c r="G375" s="4"/>
      <c r="H375" s="4"/>
      <c r="I375" s="4"/>
      <c r="J375" s="4"/>
      <c r="K375" s="4"/>
      <c r="L375" s="4"/>
      <c r="M375" s="4"/>
      <c r="N375" s="4"/>
      <c r="O375" s="4"/>
      <c r="P375" s="4"/>
      <c r="Q375" s="4"/>
      <c r="R375" s="4"/>
      <c r="S375" s="4"/>
      <c r="T375" s="4"/>
    </row>
    <row r="376" spans="1:20" x14ac:dyDescent="0.2">
      <c r="A376" s="4"/>
      <c r="B376" s="4"/>
      <c r="C376" s="4"/>
      <c r="D376" s="4"/>
      <c r="E376" s="4"/>
      <c r="F376" s="4"/>
      <c r="G376" s="4"/>
      <c r="H376" s="4"/>
      <c r="I376" s="4"/>
      <c r="J376" s="4"/>
      <c r="K376" s="4"/>
      <c r="L376" s="4"/>
      <c r="M376" s="4"/>
      <c r="N376" s="4"/>
      <c r="O376" s="4"/>
      <c r="P376" s="4"/>
      <c r="Q376" s="4"/>
      <c r="R376" s="4"/>
      <c r="S376" s="4"/>
      <c r="T376" s="4"/>
    </row>
    <row r="377" spans="1:20" x14ac:dyDescent="0.2">
      <c r="A377" s="4"/>
      <c r="B377" s="4"/>
      <c r="C377" s="4"/>
      <c r="D377" s="4"/>
      <c r="E377" s="4"/>
      <c r="F377" s="4"/>
      <c r="G377" s="4"/>
      <c r="H377" s="4"/>
      <c r="I377" s="4"/>
      <c r="J377" s="4"/>
      <c r="K377" s="4"/>
      <c r="L377" s="4"/>
      <c r="M377" s="4"/>
      <c r="N377" s="4"/>
      <c r="O377" s="4"/>
      <c r="P377" s="4"/>
      <c r="Q377" s="4"/>
      <c r="R377" s="4"/>
      <c r="S377" s="4"/>
      <c r="T377" s="4"/>
    </row>
    <row r="378" spans="1:20" x14ac:dyDescent="0.2">
      <c r="A378" s="4"/>
      <c r="B378" s="4"/>
      <c r="C378" s="4"/>
      <c r="D378" s="4"/>
      <c r="E378" s="4"/>
      <c r="F378" s="4"/>
      <c r="G378" s="4"/>
      <c r="H378" s="4"/>
      <c r="I378" s="4"/>
      <c r="J378" s="4"/>
      <c r="K378" s="4"/>
      <c r="L378" s="4"/>
      <c r="M378" s="4"/>
      <c r="N378" s="4"/>
      <c r="O378" s="4"/>
      <c r="P378" s="4"/>
      <c r="Q378" s="4"/>
      <c r="R378" s="4"/>
      <c r="S378" s="4"/>
      <c r="T378" s="4"/>
    </row>
    <row r="379" spans="1:20" x14ac:dyDescent="0.2">
      <c r="A379" s="4"/>
      <c r="B379" s="4"/>
      <c r="C379" s="4"/>
      <c r="D379" s="4"/>
      <c r="E379" s="4"/>
      <c r="F379" s="4"/>
      <c r="G379" s="4"/>
      <c r="H379" s="4"/>
      <c r="I379" s="4"/>
      <c r="J379" s="4"/>
      <c r="K379" s="4"/>
      <c r="L379" s="4"/>
      <c r="M379" s="4"/>
      <c r="N379" s="4"/>
      <c r="O379" s="4"/>
      <c r="P379" s="4"/>
      <c r="Q379" s="4"/>
      <c r="R379" s="4"/>
      <c r="S379" s="4"/>
      <c r="T379" s="4"/>
    </row>
    <row r="380" spans="1:20" x14ac:dyDescent="0.2">
      <c r="A380" s="4"/>
      <c r="B380" s="4"/>
      <c r="C380" s="4"/>
      <c r="D380" s="4"/>
      <c r="E380" s="4"/>
      <c r="F380" s="4"/>
      <c r="G380" s="4"/>
      <c r="H380" s="4"/>
      <c r="I380" s="4"/>
      <c r="J380" s="4"/>
      <c r="K380" s="4"/>
      <c r="L380" s="4"/>
      <c r="M380" s="4"/>
      <c r="N380" s="4"/>
      <c r="O380" s="4"/>
      <c r="P380" s="4"/>
      <c r="Q380" s="4"/>
      <c r="R380" s="4"/>
      <c r="S380" s="4"/>
      <c r="T380" s="4"/>
    </row>
    <row r="381" spans="1:20" x14ac:dyDescent="0.2">
      <c r="A381" s="4"/>
      <c r="B381" s="4"/>
      <c r="C381" s="4"/>
      <c r="D381" s="4"/>
      <c r="E381" s="4"/>
      <c r="F381" s="4"/>
      <c r="G381" s="4"/>
      <c r="H381" s="4"/>
      <c r="I381" s="4"/>
      <c r="J381" s="4"/>
      <c r="K381" s="4"/>
      <c r="L381" s="4"/>
      <c r="M381" s="4"/>
      <c r="N381" s="4"/>
      <c r="O381" s="4"/>
      <c r="P381" s="4"/>
      <c r="Q381" s="4"/>
      <c r="R381" s="4"/>
      <c r="S381" s="4"/>
      <c r="T381" s="4"/>
    </row>
    <row r="382" spans="1:20" x14ac:dyDescent="0.2">
      <c r="A382" s="4"/>
      <c r="B382" s="4"/>
      <c r="C382" s="4"/>
      <c r="D382" s="4"/>
      <c r="E382" s="4"/>
      <c r="F382" s="4"/>
      <c r="G382" s="4"/>
      <c r="H382" s="4"/>
      <c r="I382" s="4"/>
      <c r="J382" s="4"/>
      <c r="K382" s="4"/>
      <c r="L382" s="4"/>
      <c r="M382" s="4"/>
      <c r="N382" s="4"/>
      <c r="O382" s="4"/>
      <c r="P382" s="4"/>
      <c r="Q382" s="4"/>
      <c r="R382" s="4"/>
      <c r="S382" s="4"/>
      <c r="T382" s="4"/>
    </row>
    <row r="383" spans="1:20" x14ac:dyDescent="0.2">
      <c r="A383" s="4"/>
      <c r="B383" s="4"/>
      <c r="C383" s="4"/>
      <c r="D383" s="4"/>
      <c r="E383" s="4"/>
      <c r="F383" s="4"/>
      <c r="G383" s="4"/>
      <c r="H383" s="4"/>
      <c r="I383" s="4"/>
      <c r="J383" s="4"/>
      <c r="K383" s="4"/>
      <c r="L383" s="4"/>
      <c r="M383" s="4"/>
      <c r="N383" s="4"/>
      <c r="O383" s="4"/>
      <c r="P383" s="4"/>
      <c r="Q383" s="4"/>
      <c r="R383" s="4"/>
      <c r="S383" s="4"/>
      <c r="T383" s="4"/>
    </row>
    <row r="384" spans="1:20" x14ac:dyDescent="0.2">
      <c r="A384" s="4"/>
      <c r="B384" s="4"/>
      <c r="C384" s="4"/>
      <c r="D384" s="4"/>
      <c r="E384" s="4"/>
      <c r="F384" s="4"/>
      <c r="G384" s="4"/>
      <c r="H384" s="4"/>
      <c r="I384" s="4"/>
      <c r="J384" s="4"/>
      <c r="K384" s="4"/>
      <c r="L384" s="4"/>
      <c r="M384" s="4"/>
      <c r="N384" s="4"/>
      <c r="O384" s="4"/>
      <c r="P384" s="4"/>
      <c r="Q384" s="4"/>
      <c r="R384" s="4"/>
      <c r="S384" s="4"/>
      <c r="T384" s="4"/>
    </row>
    <row r="385" spans="1:20" x14ac:dyDescent="0.2">
      <c r="A385" s="4"/>
      <c r="B385" s="4"/>
      <c r="C385" s="4"/>
      <c r="D385" s="4"/>
      <c r="E385" s="4"/>
      <c r="F385" s="4"/>
      <c r="G385" s="4"/>
      <c r="H385" s="4"/>
      <c r="I385" s="4"/>
      <c r="J385" s="4"/>
      <c r="K385" s="4"/>
      <c r="L385" s="4"/>
      <c r="M385" s="4"/>
      <c r="N385" s="4"/>
      <c r="O385" s="4"/>
      <c r="P385" s="4"/>
      <c r="Q385" s="4"/>
      <c r="R385" s="4"/>
      <c r="S385" s="4"/>
      <c r="T385" s="4"/>
    </row>
    <row r="386" spans="1:20" x14ac:dyDescent="0.2">
      <c r="A386" s="4"/>
      <c r="B386" s="4"/>
      <c r="C386" s="4"/>
      <c r="D386" s="4"/>
      <c r="E386" s="4"/>
      <c r="F386" s="4"/>
      <c r="G386" s="4"/>
      <c r="H386" s="4"/>
      <c r="I386" s="4"/>
      <c r="J386" s="4"/>
      <c r="K386" s="4"/>
      <c r="L386" s="4"/>
      <c r="M386" s="4"/>
      <c r="N386" s="4"/>
      <c r="O386" s="4"/>
      <c r="P386" s="4"/>
      <c r="Q386" s="4"/>
      <c r="R386" s="4"/>
      <c r="S386" s="4"/>
      <c r="T386" s="4"/>
    </row>
    <row r="387" spans="1:20" x14ac:dyDescent="0.2">
      <c r="A387" s="4"/>
      <c r="B387" s="4"/>
      <c r="C387" s="4"/>
      <c r="D387" s="4"/>
      <c r="E387" s="4"/>
      <c r="F387" s="4"/>
      <c r="G387" s="4"/>
      <c r="H387" s="4"/>
      <c r="I387" s="4"/>
      <c r="J387" s="4"/>
      <c r="K387" s="4"/>
      <c r="L387" s="4"/>
      <c r="M387" s="4"/>
      <c r="N387" s="4"/>
      <c r="O387" s="4"/>
      <c r="P387" s="4"/>
      <c r="Q387" s="4"/>
      <c r="R387" s="4"/>
      <c r="S387" s="4"/>
      <c r="T387" s="4"/>
    </row>
    <row r="388" spans="1:20" x14ac:dyDescent="0.2">
      <c r="A388" s="4"/>
      <c r="B388" s="4"/>
      <c r="C388" s="4"/>
      <c r="D388" s="4"/>
      <c r="E388" s="4"/>
      <c r="F388" s="4"/>
      <c r="G388" s="4"/>
      <c r="H388" s="4"/>
      <c r="I388" s="4"/>
      <c r="J388" s="4"/>
      <c r="K388" s="4"/>
      <c r="L388" s="4"/>
      <c r="M388" s="4"/>
      <c r="N388" s="4"/>
      <c r="O388" s="4"/>
      <c r="P388" s="4"/>
      <c r="Q388" s="4"/>
      <c r="R388" s="4"/>
      <c r="S388" s="4"/>
      <c r="T388" s="4"/>
    </row>
    <row r="389" spans="1:20" x14ac:dyDescent="0.2">
      <c r="A389" s="4"/>
      <c r="B389" s="4"/>
      <c r="C389" s="4"/>
      <c r="D389" s="4"/>
      <c r="E389" s="4"/>
      <c r="F389" s="4"/>
      <c r="G389" s="4"/>
      <c r="H389" s="4"/>
      <c r="I389" s="4"/>
      <c r="J389" s="4"/>
      <c r="K389" s="4"/>
      <c r="L389" s="4"/>
      <c r="M389" s="4"/>
      <c r="N389" s="4"/>
      <c r="O389" s="4"/>
      <c r="P389" s="4"/>
      <c r="Q389" s="4"/>
      <c r="R389" s="4"/>
      <c r="S389" s="4"/>
      <c r="T389" s="4"/>
    </row>
    <row r="390" spans="1:20" x14ac:dyDescent="0.2">
      <c r="A390" s="4"/>
      <c r="B390" s="4"/>
      <c r="C390" s="4"/>
      <c r="D390" s="4"/>
      <c r="E390" s="4"/>
      <c r="F390" s="4"/>
      <c r="G390" s="4"/>
      <c r="H390" s="4"/>
      <c r="I390" s="4"/>
      <c r="J390" s="4"/>
      <c r="K390" s="4"/>
      <c r="L390" s="4"/>
      <c r="M390" s="4"/>
      <c r="N390" s="4"/>
      <c r="O390" s="4"/>
      <c r="P390" s="4"/>
      <c r="Q390" s="4"/>
      <c r="R390" s="4"/>
      <c r="S390" s="4"/>
      <c r="T390" s="4"/>
    </row>
    <row r="391" spans="1:20" x14ac:dyDescent="0.2">
      <c r="A391" s="4"/>
      <c r="B391" s="4"/>
      <c r="C391" s="4"/>
      <c r="D391" s="4"/>
      <c r="E391" s="4"/>
      <c r="F391" s="4"/>
      <c r="G391" s="4"/>
      <c r="H391" s="4"/>
      <c r="I391" s="4"/>
      <c r="J391" s="4"/>
      <c r="K391" s="4"/>
      <c r="L391" s="4"/>
      <c r="M391" s="4"/>
      <c r="N391" s="4"/>
      <c r="O391" s="4"/>
      <c r="P391" s="4"/>
      <c r="Q391" s="4"/>
      <c r="R391" s="4"/>
      <c r="S391" s="4"/>
      <c r="T391" s="4"/>
    </row>
    <row r="392" spans="1:20" x14ac:dyDescent="0.2">
      <c r="A392" s="4"/>
      <c r="B392" s="4"/>
      <c r="C392" s="4"/>
      <c r="D392" s="4"/>
      <c r="E392" s="4"/>
      <c r="F392" s="4"/>
      <c r="G392" s="4"/>
      <c r="H392" s="4"/>
      <c r="I392" s="4"/>
      <c r="J392" s="4"/>
      <c r="K392" s="4"/>
      <c r="L392" s="4"/>
      <c r="M392" s="4"/>
      <c r="N392" s="4"/>
      <c r="O392" s="4"/>
      <c r="P392" s="4"/>
      <c r="Q392" s="4"/>
      <c r="R392" s="4"/>
      <c r="S392" s="4"/>
      <c r="T392" s="4"/>
    </row>
    <row r="393" spans="1:20" x14ac:dyDescent="0.2">
      <c r="A393" s="4"/>
      <c r="B393" s="4"/>
      <c r="C393" s="4"/>
      <c r="D393" s="4"/>
      <c r="E393" s="4"/>
      <c r="F393" s="4"/>
      <c r="G393" s="4"/>
      <c r="H393" s="4"/>
      <c r="I393" s="4"/>
      <c r="J393" s="4"/>
      <c r="K393" s="4"/>
      <c r="L393" s="4"/>
      <c r="M393" s="4"/>
      <c r="N393" s="4"/>
      <c r="O393" s="4"/>
      <c r="P393" s="4"/>
      <c r="Q393" s="4"/>
      <c r="R393" s="4"/>
      <c r="S393" s="4"/>
      <c r="T393" s="4"/>
    </row>
    <row r="394" spans="1:20" x14ac:dyDescent="0.2">
      <c r="A394" s="4"/>
      <c r="B394" s="4"/>
      <c r="C394" s="4"/>
      <c r="D394" s="4"/>
      <c r="E394" s="4"/>
      <c r="F394" s="4"/>
      <c r="G394" s="4"/>
      <c r="H394" s="4"/>
      <c r="I394" s="4"/>
      <c r="J394" s="4"/>
      <c r="K394" s="4"/>
      <c r="L394" s="4"/>
      <c r="M394" s="4"/>
      <c r="N394" s="4"/>
      <c r="O394" s="4"/>
      <c r="P394" s="4"/>
      <c r="Q394" s="4"/>
      <c r="R394" s="4"/>
      <c r="S394" s="4"/>
      <c r="T394" s="4"/>
    </row>
    <row r="395" spans="1:20" x14ac:dyDescent="0.2">
      <c r="A395" s="4"/>
      <c r="B395" s="4"/>
      <c r="C395" s="4"/>
      <c r="D395" s="4"/>
      <c r="E395" s="4"/>
      <c r="F395" s="4"/>
      <c r="G395" s="4"/>
      <c r="H395" s="4"/>
      <c r="I395" s="4"/>
      <c r="J395" s="4"/>
      <c r="K395" s="4"/>
      <c r="L395" s="4"/>
      <c r="M395" s="4"/>
      <c r="N395" s="4"/>
      <c r="O395" s="4"/>
      <c r="P395" s="4"/>
      <c r="Q395" s="4"/>
      <c r="R395" s="4"/>
      <c r="S395" s="4"/>
      <c r="T395" s="4"/>
    </row>
    <row r="396" spans="1:20" x14ac:dyDescent="0.2">
      <c r="A396" s="4"/>
      <c r="B396" s="4"/>
      <c r="C396" s="4"/>
      <c r="D396" s="4"/>
      <c r="E396" s="4"/>
      <c r="F396" s="4"/>
      <c r="G396" s="4"/>
      <c r="H396" s="4"/>
      <c r="I396" s="4"/>
      <c r="J396" s="4"/>
      <c r="K396" s="4"/>
      <c r="L396" s="4"/>
      <c r="M396" s="4"/>
      <c r="N396" s="4"/>
      <c r="O396" s="4"/>
      <c r="P396" s="4"/>
      <c r="Q396" s="4"/>
      <c r="R396" s="4"/>
      <c r="S396" s="4"/>
      <c r="T396" s="4"/>
    </row>
    <row r="397" spans="1:20" x14ac:dyDescent="0.2">
      <c r="A397" s="4"/>
      <c r="B397" s="4"/>
      <c r="C397" s="4"/>
      <c r="D397" s="4"/>
      <c r="E397" s="4"/>
      <c r="F397" s="4"/>
      <c r="G397" s="4"/>
      <c r="H397" s="4"/>
      <c r="I397" s="4"/>
      <c r="J397" s="4"/>
      <c r="K397" s="4"/>
      <c r="L397" s="4"/>
      <c r="M397" s="4"/>
      <c r="N397" s="4"/>
      <c r="O397" s="4"/>
      <c r="P397" s="4"/>
      <c r="Q397" s="4"/>
      <c r="R397" s="4"/>
      <c r="S397" s="4"/>
      <c r="T397" s="4"/>
    </row>
  </sheetData>
  <sheetProtection sheet="1" formatColumns="0" formatRows="0" insertColumns="0" insertRows="0" deleteColumns="0" deleteRows="0"/>
  <customSheetViews>
    <customSheetView guid="{E0C0245D-FBCF-4834-AB9D-3B40074BF26E}" scale="75" showPageBreaks="1" showRuler="0" topLeftCell="A88">
      <selection activeCell="G124" sqref="G124"/>
      <pageMargins left="0.75" right="0.75" top="1" bottom="1" header="0.5" footer="0.5"/>
      <pageSetup orientation="portrait" r:id="rId1"/>
      <headerFooter alignWithMargins="0"/>
    </customSheetView>
  </customSheetViews>
  <mergeCells count="33">
    <mergeCell ref="A1:T1"/>
    <mergeCell ref="A2:T2"/>
    <mergeCell ref="T46:T47"/>
    <mergeCell ref="A114:T114"/>
    <mergeCell ref="G116:G120"/>
    <mergeCell ref="A116:A120"/>
    <mergeCell ref="T116:T120"/>
    <mergeCell ref="D3:F7"/>
    <mergeCell ref="G3:G7"/>
    <mergeCell ref="A3:A7"/>
    <mergeCell ref="T3:T7"/>
    <mergeCell ref="A57:T57"/>
    <mergeCell ref="A58:T58"/>
    <mergeCell ref="A46:C46"/>
    <mergeCell ref="A47:G47"/>
    <mergeCell ref="C116:C120"/>
    <mergeCell ref="C3:C7"/>
    <mergeCell ref="A115:T115"/>
    <mergeCell ref="B3:B7"/>
    <mergeCell ref="D116:F120"/>
    <mergeCell ref="B116:B120"/>
    <mergeCell ref="A159:C159"/>
    <mergeCell ref="T159:T162"/>
    <mergeCell ref="A162:G162"/>
    <mergeCell ref="A59:A63"/>
    <mergeCell ref="B59:B63"/>
    <mergeCell ref="C59:C63"/>
    <mergeCell ref="D59:F63"/>
    <mergeCell ref="G59:G63"/>
    <mergeCell ref="T59:T63"/>
    <mergeCell ref="A102:C102"/>
    <mergeCell ref="T102:T105"/>
    <mergeCell ref="A105:G105"/>
  </mergeCells>
  <phoneticPr fontId="0" type="noConversion"/>
  <conditionalFormatting sqref="H8:N11 H22:N23 R22:S23 R8:S11 R32:S45 L32:L46 H32:K45 M32:N45">
    <cfRule type="expression" dxfId="411" priority="269">
      <formula>OR(H$7="Lnft",H$7="Each")=TRUE</formula>
    </cfRule>
  </conditionalFormatting>
  <conditionalFormatting sqref="H47:J47 S47">
    <cfRule type="expression" dxfId="410" priority="562">
      <formula>AND(H47&gt;0,H47&lt;H46)=TRUE</formula>
    </cfRule>
  </conditionalFormatting>
  <conditionalFormatting sqref="H12:N21 R12:S21">
    <cfRule type="expression" dxfId="409" priority="239">
      <formula>OR(H$7="Lnft",H$7="Each")=TRUE</formula>
    </cfRule>
  </conditionalFormatting>
  <conditionalFormatting sqref="D8:D23 F8:F23 F32:F45 D32:D45">
    <cfRule type="expression" dxfId="408" priority="771">
      <formula>$D$3="MILE TO MILE"</formula>
    </cfRule>
  </conditionalFormatting>
  <conditionalFormatting sqref="O22:O23 O8:O11 O32:O45">
    <cfRule type="expression" dxfId="407" priority="176">
      <formula>OR(O$7="Lnft",O$7="Each")=TRUE</formula>
    </cfRule>
  </conditionalFormatting>
  <conditionalFormatting sqref="O12:O21">
    <cfRule type="expression" dxfId="406" priority="173">
      <formula>OR(O$7="Lnft",O$7="Each")=TRUE</formula>
    </cfRule>
  </conditionalFormatting>
  <conditionalFormatting sqref="O78:O79 O64:O67 O88:O101">
    <cfRule type="expression" dxfId="405" priority="128">
      <formula>OR(O$7="Lnft",O$7="Each")=TRUE</formula>
    </cfRule>
  </conditionalFormatting>
  <conditionalFormatting sqref="D3:F7">
    <cfRule type="expression" dxfId="404" priority="165">
      <formula>$D$3=""</formula>
    </cfRule>
  </conditionalFormatting>
  <conditionalFormatting sqref="P22:Q23 P8:Q11 P32:Q45">
    <cfRule type="expression" dxfId="403" priority="157">
      <formula>OR(P$7="Lnft",P$7="Each")=TRUE</formula>
    </cfRule>
  </conditionalFormatting>
  <conditionalFormatting sqref="P12:Q21">
    <cfRule type="expression" dxfId="402" priority="154">
      <formula>OR(P$7="Lnft",P$7="Each")=TRUE</formula>
    </cfRule>
  </conditionalFormatting>
  <conditionalFormatting sqref="H24:N31 R24:S31">
    <cfRule type="expression" dxfId="401" priority="148">
      <formula>OR(H$7="Lnft",H$7="Each")=TRUE</formula>
    </cfRule>
  </conditionalFormatting>
  <conditionalFormatting sqref="D24:D31 F24:F31">
    <cfRule type="expression" dxfId="400" priority="149">
      <formula>$D$3="MILE TO MILE"</formula>
    </cfRule>
  </conditionalFormatting>
  <conditionalFormatting sqref="O24:O31">
    <cfRule type="expression" dxfId="399" priority="146">
      <formula>OR(O$7="Lnft",O$7="Each")=TRUE</formula>
    </cfRule>
  </conditionalFormatting>
  <conditionalFormatting sqref="P24:Q31">
    <cfRule type="expression" dxfId="398" priority="145">
      <formula>OR(P$7="Lnft",P$7="Each")=TRUE</formula>
    </cfRule>
  </conditionalFormatting>
  <conditionalFormatting sqref="H64:N67 H78:N79 R78:S79 R64:S67 R88:S101 L88:L102 H88:K101 M88:N101">
    <cfRule type="expression" dxfId="397" priority="143">
      <formula>OR(H$7="Lnft",H$7="Each")=TRUE</formula>
    </cfRule>
  </conditionalFormatting>
  <conditionalFormatting sqref="H68:N77 R68:S77">
    <cfRule type="expression" dxfId="396" priority="135">
      <formula>OR(H$7="Lnft",H$7="Each")=TRUE</formula>
    </cfRule>
  </conditionalFormatting>
  <conditionalFormatting sqref="D64:D79 F64:F79 F88:F101 D88:D101">
    <cfRule type="expression" dxfId="395" priority="772">
      <formula>$D$3="MILE TO MILE"</formula>
    </cfRule>
  </conditionalFormatting>
  <conditionalFormatting sqref="P78:Q79 P64:Q67 P88:Q101">
    <cfRule type="expression" dxfId="394" priority="122">
      <formula>OR(P$7="Lnft",P$7="Each")=TRUE</formula>
    </cfRule>
  </conditionalFormatting>
  <conditionalFormatting sqref="O68:O77">
    <cfRule type="expression" dxfId="393" priority="125">
      <formula>OR(O$7="Lnft",O$7="Each")=TRUE</formula>
    </cfRule>
  </conditionalFormatting>
  <conditionalFormatting sqref="D59:F63">
    <cfRule type="expression" dxfId="392" priority="123">
      <formula>$D$3=""</formula>
    </cfRule>
  </conditionalFormatting>
  <conditionalFormatting sqref="P68:Q77">
    <cfRule type="expression" dxfId="391" priority="118">
      <formula>OR(P$7="Lnft",P$7="Each")=TRUE</formula>
    </cfRule>
  </conditionalFormatting>
  <conditionalFormatting sqref="H80:N87 R80:S87">
    <cfRule type="expression" dxfId="390" priority="117">
      <formula>OR(H$7="Lnft",H$7="Each")=TRUE</formula>
    </cfRule>
  </conditionalFormatting>
  <conditionalFormatting sqref="D80:D87 F80:F87">
    <cfRule type="expression" dxfId="389" priority="773">
      <formula>$D$3="MILE TO MILE"</formula>
    </cfRule>
  </conditionalFormatting>
  <conditionalFormatting sqref="O80:O87">
    <cfRule type="expression" dxfId="388" priority="114">
      <formula>OR(O$7="Lnft",O$7="Each")=TRUE</formula>
    </cfRule>
  </conditionalFormatting>
  <conditionalFormatting sqref="P80:Q87">
    <cfRule type="expression" dxfId="387" priority="113">
      <formula>OR(P$7="Lnft",P$7="Each")=TRUE</formula>
    </cfRule>
  </conditionalFormatting>
  <conditionalFormatting sqref="H103:S103">
    <cfRule type="expression" dxfId="386" priority="111">
      <formula>OR(#REF!="Each",#REF!="Lnft")=TRUE</formula>
    </cfRule>
  </conditionalFormatting>
  <conditionalFormatting sqref="O103">
    <cfRule type="expression" dxfId="385" priority="107">
      <formula>OR(#REF!="Each",#REF!="Lnft")=TRUE</formula>
    </cfRule>
  </conditionalFormatting>
  <conditionalFormatting sqref="P103:Q103">
    <cfRule type="expression" dxfId="384" priority="106">
      <formula>OR(#REF!="Each",#REF!="Lnft")=TRUE</formula>
    </cfRule>
  </conditionalFormatting>
  <conditionalFormatting sqref="H104:N104 R104:S104">
    <cfRule type="expression" dxfId="383" priority="105">
      <formula>OR(#REF!="Each",#REF!="Lnft")=TRUE</formula>
    </cfRule>
  </conditionalFormatting>
  <conditionalFormatting sqref="O104">
    <cfRule type="expression" dxfId="382" priority="101">
      <formula>OR(#REF!="Each",#REF!="Lnft")=TRUE</formula>
    </cfRule>
  </conditionalFormatting>
  <conditionalFormatting sqref="P104:Q104">
    <cfRule type="expression" dxfId="381" priority="100">
      <formula>OR(#REF!="Each",#REF!="Lnft")=TRUE</formula>
    </cfRule>
  </conditionalFormatting>
  <conditionalFormatting sqref="K47:R47">
    <cfRule type="expression" dxfId="380" priority="98">
      <formula>AND(K47&gt;0,K47&lt;K46)=TRUE</formula>
    </cfRule>
  </conditionalFormatting>
  <conditionalFormatting sqref="H47:S47">
    <cfRule type="expression" dxfId="379" priority="99">
      <formula>AND(H47="",H46&lt;&gt;"")=TRUE</formula>
    </cfRule>
  </conditionalFormatting>
  <conditionalFormatting sqref="H105:J105 S105">
    <cfRule type="expression" dxfId="378" priority="97">
      <formula>AND(H105&gt;0,H105&lt;H104)=TRUE</formula>
    </cfRule>
  </conditionalFormatting>
  <conditionalFormatting sqref="K105:R105">
    <cfRule type="expression" dxfId="377" priority="95">
      <formula>AND(K105&gt;0,K105&lt;K104)=TRUE</formula>
    </cfRule>
  </conditionalFormatting>
  <conditionalFormatting sqref="H105:S105">
    <cfRule type="expression" dxfId="376" priority="96">
      <formula>AND(H105="",H104&lt;&gt;"")=TRUE</formula>
    </cfRule>
  </conditionalFormatting>
  <conditionalFormatting sqref="H121:N124 H135:N136 R135:S136 R121:S124 R145:S158 L145:L159 H145:K158 M145:N158">
    <cfRule type="expression" dxfId="375" priority="45">
      <formula>OR(H$7="Lnft",H$7="Each")=TRUE</formula>
    </cfRule>
  </conditionalFormatting>
  <conditionalFormatting sqref="H125:N134 R125:S134">
    <cfRule type="expression" dxfId="374" priority="39">
      <formula>OR(H$7="Lnft",H$7="Each")=TRUE</formula>
    </cfRule>
  </conditionalFormatting>
  <conditionalFormatting sqref="D121:D136 F121:F136 F145:F158 D145:D158">
    <cfRule type="expression" dxfId="373" priority="47">
      <formula>$D$3="MILE TO MILE"</formula>
    </cfRule>
  </conditionalFormatting>
  <conditionalFormatting sqref="O135:O136 O121:O124 O145:O158">
    <cfRule type="expression" dxfId="372" priority="33">
      <formula>OR(O$7="Lnft",O$7="Each")=TRUE</formula>
    </cfRule>
  </conditionalFormatting>
  <conditionalFormatting sqref="O125:O134">
    <cfRule type="expression" dxfId="371" priority="32">
      <formula>OR(O$7="Lnft",O$7="Each")=TRUE</formula>
    </cfRule>
  </conditionalFormatting>
  <conditionalFormatting sqref="D116:F120">
    <cfRule type="expression" dxfId="370" priority="30">
      <formula>$D$3=""</formula>
    </cfRule>
  </conditionalFormatting>
  <conditionalFormatting sqref="P135:Q136 P121:Q124 P145:Q158">
    <cfRule type="expression" dxfId="369" priority="29">
      <formula>OR(P$7="Lnft",P$7="Each")=TRUE</formula>
    </cfRule>
  </conditionalFormatting>
  <conditionalFormatting sqref="P125:Q134">
    <cfRule type="expression" dxfId="368" priority="27">
      <formula>OR(P$7="Lnft",P$7="Each")=TRUE</formula>
    </cfRule>
  </conditionalFormatting>
  <conditionalFormatting sqref="H137:N144 R137:S144">
    <cfRule type="expression" dxfId="367" priority="25">
      <formula>OR(H$7="Lnft",H$7="Each")=TRUE</formula>
    </cfRule>
  </conditionalFormatting>
  <conditionalFormatting sqref="D137:D144 F137:F144">
    <cfRule type="expression" dxfId="366" priority="26">
      <formula>$D$3="MILE TO MILE"</formula>
    </cfRule>
  </conditionalFormatting>
  <conditionalFormatting sqref="O137:O144">
    <cfRule type="expression" dxfId="365" priority="23">
      <formula>OR(O$7="Lnft",O$7="Each")=TRUE</formula>
    </cfRule>
  </conditionalFormatting>
  <conditionalFormatting sqref="P137:Q144">
    <cfRule type="expression" dxfId="364" priority="22">
      <formula>OR(P$7="Lnft",P$7="Each")=TRUE</formula>
    </cfRule>
  </conditionalFormatting>
  <conditionalFormatting sqref="H160:S160">
    <cfRule type="expression" dxfId="363" priority="18">
      <formula>OR(#REF!="Each",#REF!="Lnft")=TRUE</formula>
    </cfRule>
  </conditionalFormatting>
  <conditionalFormatting sqref="O160">
    <cfRule type="expression" dxfId="362" priority="14">
      <formula>OR(#REF!="Each",#REF!="Lnft")=TRUE</formula>
    </cfRule>
  </conditionalFormatting>
  <conditionalFormatting sqref="P160:Q160">
    <cfRule type="expression" dxfId="361" priority="13">
      <formula>OR(#REF!="Each",#REF!="Lnft")=TRUE</formula>
    </cfRule>
  </conditionalFormatting>
  <conditionalFormatting sqref="H161:N161 R161:S161">
    <cfRule type="expression" dxfId="360" priority="12">
      <formula>OR(#REF!="Each",#REF!="Lnft")=TRUE</formula>
    </cfRule>
  </conditionalFormatting>
  <conditionalFormatting sqref="O161">
    <cfRule type="expression" dxfId="359" priority="8">
      <formula>OR(#REF!="Each",#REF!="Lnft")=TRUE</formula>
    </cfRule>
  </conditionalFormatting>
  <conditionalFormatting sqref="P161:Q161">
    <cfRule type="expression" dxfId="358" priority="7">
      <formula>OR(#REF!="Each",#REF!="Lnft")=TRUE</formula>
    </cfRule>
  </conditionalFormatting>
  <conditionalFormatting sqref="H162:J162 S162">
    <cfRule type="expression" dxfId="357" priority="6">
      <formula>AND(H162&gt;0,H162&lt;H161)=TRUE</formula>
    </cfRule>
  </conditionalFormatting>
  <conditionalFormatting sqref="K162:R162">
    <cfRule type="expression" dxfId="356" priority="4">
      <formula>AND(K162&gt;0,K162&lt;K161)=TRUE</formula>
    </cfRule>
  </conditionalFormatting>
  <conditionalFormatting sqref="H162:S162">
    <cfRule type="expression" dxfId="355" priority="5">
      <formula>AND(H162="",H161&lt;&gt;"")=TRUE</formula>
    </cfRule>
  </conditionalFormatting>
  <conditionalFormatting sqref="A1:T163">
    <cfRule type="expression" dxfId="354" priority="1">
      <formula>$V$47=TRUE</formula>
    </cfRule>
  </conditionalFormatting>
  <dataValidations count="5">
    <dataValidation type="list" allowBlank="1" showInputMessage="1" showErrorMessage="1" sqref="D3 D59 D116" xr:uid="{00000000-0002-0000-0000-000000000000}">
      <formula1>$V$2:$V$4</formula1>
    </dataValidation>
    <dataValidation type="list" allowBlank="1" showInputMessage="1" showErrorMessage="1" sqref="H117:S117 H60:S60 H4:S4" xr:uid="{00000000-0002-0000-0000-000001000000}">
      <formula1>$V$8:$V$9</formula1>
    </dataValidation>
    <dataValidation type="list" allowBlank="1" showInputMessage="1" showErrorMessage="1" sqref="I116:S116 I59:S59 I3:S3" xr:uid="{00000000-0002-0000-0000-000002000000}">
      <formula1>$V$12:$V$18</formula1>
    </dataValidation>
    <dataValidation type="list" allowBlank="1" showInputMessage="1" showErrorMessage="1" sqref="H3 H59 H116" xr:uid="{00000000-0002-0000-0000-000003000000}">
      <formula1>$V$11:$V$18</formula1>
    </dataValidation>
    <dataValidation type="list" allowBlank="1" showInputMessage="1" showErrorMessage="1" sqref="G8:G45 G64:G101 G121:G158" xr:uid="{A001A8C0-1084-4FA1-A039-E4D91680F4C9}">
      <formula1>$W$12:$W$14</formula1>
    </dataValidation>
  </dataValidations>
  <pageMargins left="0.75" right="0.75" top="1" bottom="1" header="0.5" footer="0.5"/>
  <pageSetup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print="0" autoFill="0" autoLine="0" autoPict="0">
                <anchor moveWithCells="1">
                  <from>
                    <xdr:col>13</xdr:col>
                    <xdr:colOff>38100</xdr:colOff>
                    <xdr:row>50</xdr:row>
                    <xdr:rowOff>142875</xdr:rowOff>
                  </from>
                  <to>
                    <xdr:col>15</xdr:col>
                    <xdr:colOff>257175</xdr:colOff>
                    <xdr:row>52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39997558519241921"/>
  </sheetPr>
  <dimension ref="A1:V163"/>
  <sheetViews>
    <sheetView showGridLines="0" zoomScale="85" zoomScaleNormal="85" workbookViewId="0">
      <selection activeCell="F8" sqref="F8"/>
    </sheetView>
  </sheetViews>
  <sheetFormatPr defaultRowHeight="12.75" x14ac:dyDescent="0.2"/>
  <cols>
    <col min="1" max="1" width="4.140625" customWidth="1"/>
    <col min="2" max="2" width="5.5703125" style="26" customWidth="1"/>
    <col min="3" max="3" width="20.5703125" style="429" customWidth="1"/>
    <col min="4" max="4" width="6.5703125" style="26" customWidth="1"/>
    <col min="5" max="5" width="3.140625" customWidth="1"/>
    <col min="6" max="6" width="6.5703125" style="26" customWidth="1"/>
    <col min="7" max="7" width="3.5703125" customWidth="1"/>
    <col min="8" max="8" width="11.5703125" style="5" customWidth="1"/>
    <col min="9" max="14" width="11.5703125" customWidth="1"/>
    <col min="15" max="17" width="11.5703125" style="26" customWidth="1"/>
    <col min="18" max="18" width="11.5703125" customWidth="1"/>
    <col min="19" max="19" width="35.5703125" customWidth="1"/>
    <col min="21" max="21" width="9.140625" hidden="1" customWidth="1"/>
    <col min="22" max="22" width="8.5703125" hidden="1" customWidth="1"/>
  </cols>
  <sheetData>
    <row r="1" spans="1:22" ht="19.5" customHeight="1" x14ac:dyDescent="0.2">
      <c r="A1" s="9"/>
      <c r="B1" s="28"/>
      <c r="C1" s="438"/>
      <c r="D1" s="28"/>
      <c r="E1" s="749" t="s">
        <v>3</v>
      </c>
      <c r="F1" s="749"/>
      <c r="G1" s="749"/>
      <c r="H1" s="749"/>
      <c r="I1" s="749"/>
      <c r="J1" s="749"/>
      <c r="K1" s="749"/>
      <c r="L1" s="749"/>
      <c r="M1" s="749"/>
      <c r="N1" s="749"/>
      <c r="O1" s="749"/>
      <c r="P1" s="749"/>
      <c r="Q1" s="749"/>
      <c r="R1" s="749"/>
      <c r="S1" s="749"/>
    </row>
    <row r="2" spans="1:22" ht="39" customHeight="1" thickBot="1" x14ac:dyDescent="0.25">
      <c r="A2" s="600" t="s">
        <v>13</v>
      </c>
      <c r="B2" s="600"/>
      <c r="C2" s="600"/>
      <c r="D2" s="600"/>
      <c r="E2" s="600"/>
      <c r="F2" s="600"/>
      <c r="G2" s="600"/>
      <c r="H2" s="600"/>
      <c r="I2" s="600"/>
      <c r="J2" s="600"/>
      <c r="K2" s="600"/>
      <c r="L2" s="600"/>
      <c r="M2" s="600"/>
      <c r="N2" s="600"/>
      <c r="O2" s="600"/>
      <c r="P2" s="600"/>
      <c r="Q2" s="600"/>
      <c r="R2" s="600"/>
      <c r="S2" s="600"/>
    </row>
    <row r="3" spans="1:22" s="26" customFormat="1" x14ac:dyDescent="0.2">
      <c r="A3" s="759" t="s">
        <v>12</v>
      </c>
      <c r="B3" s="770" t="s">
        <v>92</v>
      </c>
      <c r="C3" s="769" t="s">
        <v>99</v>
      </c>
      <c r="D3" s="762"/>
      <c r="E3" s="746"/>
      <c r="F3" s="763"/>
      <c r="G3" s="768" t="s">
        <v>9</v>
      </c>
      <c r="H3" s="169" t="s">
        <v>85</v>
      </c>
      <c r="I3" s="169" t="s">
        <v>85</v>
      </c>
      <c r="J3" s="169" t="s">
        <v>85</v>
      </c>
      <c r="K3" s="169" t="s">
        <v>85</v>
      </c>
      <c r="L3" s="169" t="s">
        <v>85</v>
      </c>
      <c r="M3" s="169"/>
      <c r="N3" s="169"/>
      <c r="O3" s="169"/>
      <c r="P3" s="169"/>
      <c r="Q3" s="169"/>
      <c r="R3" s="169"/>
      <c r="S3" s="756" t="s">
        <v>5</v>
      </c>
      <c r="U3" s="41"/>
    </row>
    <row r="4" spans="1:22" ht="12.75" customHeight="1" x14ac:dyDescent="0.2">
      <c r="A4" s="760"/>
      <c r="B4" s="627"/>
      <c r="C4" s="627"/>
      <c r="D4" s="764"/>
      <c r="E4" s="650"/>
      <c r="F4" s="765"/>
      <c r="G4" s="627"/>
      <c r="H4" s="167" t="s">
        <v>0</v>
      </c>
      <c r="I4" s="167" t="s">
        <v>0</v>
      </c>
      <c r="J4" s="167" t="s">
        <v>0</v>
      </c>
      <c r="K4" s="167" t="s">
        <v>0</v>
      </c>
      <c r="L4" s="168" t="s">
        <v>0</v>
      </c>
      <c r="M4" s="43"/>
      <c r="N4" s="43"/>
      <c r="O4" s="43"/>
      <c r="P4" s="43"/>
      <c r="Q4" s="43"/>
      <c r="R4" s="43"/>
      <c r="S4" s="743"/>
      <c r="U4" s="41" t="s">
        <v>94</v>
      </c>
    </row>
    <row r="5" spans="1:22" x14ac:dyDescent="0.2">
      <c r="A5" s="760"/>
      <c r="B5" s="627"/>
      <c r="C5" s="627"/>
      <c r="D5" s="764"/>
      <c r="E5" s="650"/>
      <c r="F5" s="765"/>
      <c r="G5" s="627"/>
      <c r="H5" s="122">
        <v>201010000</v>
      </c>
      <c r="I5" s="122">
        <v>202201000</v>
      </c>
      <c r="J5" s="122">
        <v>203010100</v>
      </c>
      <c r="K5" s="122">
        <v>203011400</v>
      </c>
      <c r="L5" s="127">
        <v>203011900</v>
      </c>
      <c r="M5" s="125"/>
      <c r="N5" s="125"/>
      <c r="O5" s="125"/>
      <c r="P5" s="125"/>
      <c r="Q5" s="125"/>
      <c r="R5" s="125"/>
      <c r="S5" s="743"/>
      <c r="U5" s="41" t="s">
        <v>93</v>
      </c>
    </row>
    <row r="6" spans="1:22" ht="50.1" customHeight="1" x14ac:dyDescent="0.2">
      <c r="A6" s="760"/>
      <c r="B6" s="627"/>
      <c r="C6" s="627"/>
      <c r="D6" s="764"/>
      <c r="E6" s="650"/>
      <c r="F6" s="765"/>
      <c r="G6" s="627"/>
      <c r="H6" s="585" t="str">
        <f>IF(H$5&gt;0,(VLOOKUP(LEFT(H$5,5)&amp;"-"&amp;RIGHT(H$5,4),'[2]FP14 Pay Items'!$A$2:$E$6000,4,FALSE)),"")</f>
        <v>CLEARING AND GRUBBING</v>
      </c>
      <c r="I6" s="585" t="str">
        <f>IF(I$5&gt;0,(VLOOKUP(LEFT(I$5,5)&amp;"-"&amp;RIGHT(I$5,4),'[2]FP14 Pay Items'!$A$2:$E$6000,4,FALSE)),"")</f>
        <v>REMOVAL, INDIVIDUAL TREE</v>
      </c>
      <c r="J6" s="585" t="str">
        <f>IF(J$5&gt;0,(VLOOKUP(LEFT(J$5,5)&amp;"-"&amp;RIGHT(J$5,4),'[2]FP14 Pay Items'!$A$2:$E$6000,4,FALSE)),"")</f>
        <v>REMOVAL OF BOLLARD</v>
      </c>
      <c r="K6" s="585" t="str">
        <f>IF(K$5&gt;0,(VLOOKUP(LEFT(K$5,5)&amp;"-"&amp;RIGHT(K$5,4),'[2]FP14 Pay Items'!$A$2:$E$6000,4,FALSE)),"")</f>
        <v>REMOVAL OF INLET</v>
      </c>
      <c r="L6" s="585" t="str">
        <f>IF(L$5&gt;0,(VLOOKUP(LEFT(L$5,5)&amp;"-"&amp;RIGHT(L$5,4),'[2]FP14 Pay Items'!$A$2:$E$6000,4,FALSE)),"")</f>
        <v>REMOVAL OF PIPE CULVERT</v>
      </c>
      <c r="M6" s="585" t="str">
        <f>IF(M$5&gt;0,(VLOOKUP(LEFT(M$5,5)&amp;"-"&amp;RIGHT(M$5,4),'[2]FP14 Pay Items'!$A$2:$E$6000,4,FALSE)),"")</f>
        <v/>
      </c>
      <c r="N6" s="585" t="str">
        <f>IF(N$5&gt;0,(VLOOKUP(LEFT(N$5,5)&amp;"-"&amp;RIGHT(N$5,4),'[2]FP14 Pay Items'!$A$2:$E$6000,4,FALSE)),"")</f>
        <v/>
      </c>
      <c r="O6" s="585" t="str">
        <f>IF(O$5&gt;0,(VLOOKUP(LEFT(O$5,5)&amp;"-"&amp;RIGHT(O$5,4),'[2]FP14 Pay Items'!$A$2:$E$6000,4,FALSE)),"")</f>
        <v/>
      </c>
      <c r="P6" s="585" t="str">
        <f>IF(P$5&gt;0,(VLOOKUP(LEFT(P$5,5)&amp;"-"&amp;RIGHT(P$5,4),'[2]FP14 Pay Items'!$A$2:$E$6000,4,FALSE)),"")</f>
        <v/>
      </c>
      <c r="Q6" s="585" t="str">
        <f>IF(Q$5&gt;0,(VLOOKUP(LEFT(Q$5,5)&amp;"-"&amp;RIGHT(Q$5,4),'[2]FP14 Pay Items'!$A$2:$E$6000,4,FALSE)),"")</f>
        <v/>
      </c>
      <c r="R6" s="585" t="str">
        <f>IF(R$5&gt;0,(VLOOKUP(LEFT(R$5,5)&amp;"-"&amp;RIGHT(R$5,4),'[2]FP14 Pay Items'!$A$2:$E$6000,4,FALSE)),"")</f>
        <v/>
      </c>
      <c r="S6" s="743"/>
    </row>
    <row r="7" spans="1:22" ht="13.5" thickBot="1" x14ac:dyDescent="0.25">
      <c r="A7" s="761"/>
      <c r="B7" s="618"/>
      <c r="C7" s="618"/>
      <c r="D7" s="766"/>
      <c r="E7" s="748"/>
      <c r="F7" s="767"/>
      <c r="G7" s="618"/>
      <c r="H7" s="86" t="str">
        <f>IF(H$5&gt;0,(VLOOKUP(LEFT(H$5,5)&amp;"-"&amp;RIGHT(H$5,4),'[2]FP14 Pay Items'!$A$2:$E$4705,5,TRUE)),"")</f>
        <v>ACRE</v>
      </c>
      <c r="I7" s="86" t="str">
        <f>IF(I$5&gt;0,(VLOOKUP(LEFT(I$5,5)&amp;"-"&amp;RIGHT(I$5,4),'[2]FP14 Pay Items'!$A$2:$E$4705,5,TRUE)),"")</f>
        <v>EACH</v>
      </c>
      <c r="J7" s="86" t="str">
        <f>IF(J$5&gt;0,(VLOOKUP(LEFT(J$5,5)&amp;"-"&amp;RIGHT(J$5,4),'[2]FP14 Pay Items'!$A$2:$E$4705,5,TRUE)),"")</f>
        <v>EACH</v>
      </c>
      <c r="K7" s="86" t="str">
        <f>IF(K$5&gt;0,(VLOOKUP(LEFT(K$5,5)&amp;"-"&amp;RIGHT(K$5,4),'[2]FP14 Pay Items'!$A$2:$E$4705,5,TRUE)),"")</f>
        <v>EACH</v>
      </c>
      <c r="L7" s="86" t="str">
        <f>IF(L$5&gt;0,(VLOOKUP(LEFT(L$5,5)&amp;"-"&amp;RIGHT(L$5,4),'[2]FP14 Pay Items'!$A$2:$E$4705,5,TRUE)),"")</f>
        <v>EACH</v>
      </c>
      <c r="M7" s="86" t="str">
        <f>IF(M$5&gt;0,(VLOOKUP(LEFT(M$5,5)&amp;"-"&amp;RIGHT(M$5,4),'[2]FP14 Pay Items'!$A$2:$E$4705,5,TRUE)),"")</f>
        <v/>
      </c>
      <c r="N7" s="86" t="str">
        <f>IF(N$5&gt;0,(VLOOKUP(LEFT(N$5,5)&amp;"-"&amp;RIGHT(N$5,4),'[2]FP14 Pay Items'!$A$2:$E$4705,5,TRUE)),"")</f>
        <v/>
      </c>
      <c r="O7" s="86" t="str">
        <f>IF(O$5&gt;0,(VLOOKUP(LEFT(O$5,5)&amp;"-"&amp;RIGHT(O$5,4),'[2]FP14 Pay Items'!$A$2:$E$4705,5,TRUE)),"")</f>
        <v/>
      </c>
      <c r="P7" s="86" t="str">
        <f>IF(P$5&gt;0,(VLOOKUP(LEFT(P$5,5)&amp;"-"&amp;RIGHT(P$5,4),'[2]FP14 Pay Items'!$A$2:$E$4705,5,TRUE)),"")</f>
        <v/>
      </c>
      <c r="Q7" s="86" t="str">
        <f>IF(Q$5&gt;0,(VLOOKUP(LEFT(Q$5,5)&amp;"-"&amp;RIGHT(Q$5,4),'[2]FP14 Pay Items'!$A$2:$E$4705,5,TRUE)),"")</f>
        <v/>
      </c>
      <c r="R7" s="86" t="str">
        <f>IF(R$5&gt;0,(VLOOKUP(LEFT(R$5,5)&amp;"-"&amp;RIGHT(R$5,4),'[2]FP14 Pay Items'!$A$2:$E$4705,5,TRUE)),"")</f>
        <v/>
      </c>
      <c r="S7" s="744"/>
    </row>
    <row r="8" spans="1:22" s="255" customFormat="1" ht="12.6" customHeight="1" thickTop="1" x14ac:dyDescent="0.2">
      <c r="A8" s="211"/>
      <c r="B8" s="245"/>
      <c r="C8" s="441" t="str">
        <f t="shared" ref="C8:C46" si="0">IFERROR(VLOOKUP($B8,Project_Info,2,FALSE),"")</f>
        <v/>
      </c>
      <c r="D8" s="212"/>
      <c r="E8" s="213" t="str">
        <f>IF(F8&gt;D8,"to","")</f>
        <v/>
      </c>
      <c r="F8" s="212"/>
      <c r="G8" s="268"/>
      <c r="H8" s="215"/>
      <c r="I8" s="215"/>
      <c r="J8" s="215"/>
      <c r="K8" s="215"/>
      <c r="L8" s="215"/>
      <c r="M8" s="215"/>
      <c r="N8" s="215"/>
      <c r="O8" s="215"/>
      <c r="P8" s="215"/>
      <c r="Q8" s="215"/>
      <c r="R8" s="215"/>
      <c r="S8" s="309"/>
      <c r="U8" s="310" t="s">
        <v>0</v>
      </c>
      <c r="V8" s="310" t="s">
        <v>10</v>
      </c>
    </row>
    <row r="9" spans="1:22" s="255" customFormat="1" ht="12.6" customHeight="1" x14ac:dyDescent="0.2">
      <c r="A9" s="330"/>
      <c r="B9" s="257"/>
      <c r="C9" s="247" t="str">
        <f t="shared" si="0"/>
        <v/>
      </c>
      <c r="D9" s="221"/>
      <c r="E9" s="222" t="str">
        <f t="shared" ref="E9:E46" si="1">IF(F9&gt;D9,"to","")</f>
        <v/>
      </c>
      <c r="F9" s="221"/>
      <c r="G9" s="282"/>
      <c r="H9" s="218"/>
      <c r="I9" s="218"/>
      <c r="J9" s="218"/>
      <c r="K9" s="218"/>
      <c r="L9" s="218"/>
      <c r="M9" s="218"/>
      <c r="N9" s="218"/>
      <c r="O9" s="218"/>
      <c r="P9" s="218"/>
      <c r="Q9" s="218"/>
      <c r="R9" s="218"/>
      <c r="S9" s="446"/>
      <c r="U9" s="310" t="s">
        <v>79</v>
      </c>
      <c r="V9" s="310" t="s">
        <v>11</v>
      </c>
    </row>
    <row r="10" spans="1:22" s="255" customFormat="1" ht="12.6" customHeight="1" x14ac:dyDescent="0.2">
      <c r="A10" s="330"/>
      <c r="B10" s="257"/>
      <c r="C10" s="247" t="str">
        <f t="shared" si="0"/>
        <v/>
      </c>
      <c r="D10" s="221"/>
      <c r="E10" s="222" t="str">
        <f t="shared" si="1"/>
        <v/>
      </c>
      <c r="F10" s="221"/>
      <c r="G10" s="282"/>
      <c r="H10" s="218"/>
      <c r="I10" s="218"/>
      <c r="J10" s="218"/>
      <c r="K10" s="218"/>
      <c r="L10" s="218"/>
      <c r="M10" s="218"/>
      <c r="N10" s="218"/>
      <c r="O10" s="218"/>
      <c r="P10" s="218"/>
      <c r="Q10" s="218"/>
      <c r="R10" s="218"/>
      <c r="S10" s="444"/>
    </row>
    <row r="11" spans="1:22" s="255" customFormat="1" ht="12.6" customHeight="1" x14ac:dyDescent="0.2">
      <c r="A11" s="220"/>
      <c r="B11" s="246"/>
      <c r="C11" s="247" t="str">
        <f t="shared" si="0"/>
        <v/>
      </c>
      <c r="D11" s="221"/>
      <c r="E11" s="222" t="str">
        <f t="shared" si="1"/>
        <v/>
      </c>
      <c r="F11" s="221"/>
      <c r="G11" s="282"/>
      <c r="H11" s="218"/>
      <c r="I11" s="218"/>
      <c r="J11" s="218"/>
      <c r="K11" s="218"/>
      <c r="L11" s="218"/>
      <c r="M11" s="218"/>
      <c r="N11" s="218"/>
      <c r="O11" s="218"/>
      <c r="P11" s="218"/>
      <c r="Q11" s="218"/>
      <c r="R11" s="218"/>
      <c r="S11" s="311"/>
    </row>
    <row r="12" spans="1:22" s="255" customFormat="1" ht="12.6" customHeight="1" x14ac:dyDescent="0.2">
      <c r="A12" s="330"/>
      <c r="B12" s="257"/>
      <c r="C12" s="247" t="str">
        <f t="shared" si="0"/>
        <v/>
      </c>
      <c r="D12" s="221"/>
      <c r="E12" s="222" t="str">
        <f t="shared" si="1"/>
        <v/>
      </c>
      <c r="F12" s="221"/>
      <c r="G12" s="282"/>
      <c r="H12" s="218"/>
      <c r="I12" s="218"/>
      <c r="J12" s="218"/>
      <c r="K12" s="218"/>
      <c r="L12" s="218"/>
      <c r="M12" s="218"/>
      <c r="N12" s="218"/>
      <c r="O12" s="218"/>
      <c r="P12" s="218"/>
      <c r="Q12" s="218"/>
      <c r="R12" s="218"/>
      <c r="S12" s="444"/>
    </row>
    <row r="13" spans="1:22" s="255" customFormat="1" ht="12.6" customHeight="1" x14ac:dyDescent="0.2">
      <c r="A13" s="330"/>
      <c r="B13" s="257"/>
      <c r="C13" s="247" t="str">
        <f t="shared" si="0"/>
        <v/>
      </c>
      <c r="D13" s="221"/>
      <c r="E13" s="222" t="str">
        <f t="shared" si="1"/>
        <v/>
      </c>
      <c r="F13" s="221"/>
      <c r="G13" s="282"/>
      <c r="H13" s="218"/>
      <c r="I13" s="218"/>
      <c r="J13" s="218"/>
      <c r="K13" s="218"/>
      <c r="L13" s="218"/>
      <c r="M13" s="218"/>
      <c r="N13" s="218"/>
      <c r="O13" s="218"/>
      <c r="P13" s="218"/>
      <c r="Q13" s="218"/>
      <c r="R13" s="218"/>
      <c r="S13" s="444"/>
    </row>
    <row r="14" spans="1:22" s="255" customFormat="1" ht="12.6" customHeight="1" x14ac:dyDescent="0.2">
      <c r="A14" s="220"/>
      <c r="B14" s="246"/>
      <c r="C14" s="247" t="str">
        <f t="shared" si="0"/>
        <v/>
      </c>
      <c r="D14" s="221"/>
      <c r="E14" s="222" t="str">
        <f t="shared" si="1"/>
        <v/>
      </c>
      <c r="F14" s="221"/>
      <c r="G14" s="282"/>
      <c r="H14" s="218"/>
      <c r="I14" s="218"/>
      <c r="J14" s="218"/>
      <c r="K14" s="218"/>
      <c r="L14" s="218"/>
      <c r="M14" s="218"/>
      <c r="N14" s="218"/>
      <c r="O14" s="218"/>
      <c r="P14" s="218"/>
      <c r="Q14" s="218"/>
      <c r="R14" s="218"/>
      <c r="S14" s="311"/>
      <c r="U14" s="312" t="s">
        <v>85</v>
      </c>
    </row>
    <row r="15" spans="1:22" s="255" customFormat="1" ht="12.6" customHeight="1" x14ac:dyDescent="0.2">
      <c r="A15" s="330"/>
      <c r="B15" s="257"/>
      <c r="C15" s="247" t="str">
        <f t="shared" si="0"/>
        <v/>
      </c>
      <c r="D15" s="221"/>
      <c r="E15" s="222" t="str">
        <f t="shared" si="1"/>
        <v/>
      </c>
      <c r="F15" s="221"/>
      <c r="G15" s="282"/>
      <c r="H15" s="218"/>
      <c r="I15" s="218"/>
      <c r="J15" s="218"/>
      <c r="K15" s="218"/>
      <c r="L15" s="218"/>
      <c r="M15" s="218"/>
      <c r="N15" s="218"/>
      <c r="O15" s="218"/>
      <c r="P15" s="218"/>
      <c r="Q15" s="218"/>
      <c r="R15" s="218"/>
      <c r="S15" s="444"/>
      <c r="U15" s="312" t="s">
        <v>86</v>
      </c>
    </row>
    <row r="16" spans="1:22" s="255" customFormat="1" ht="12.6" customHeight="1" x14ac:dyDescent="0.2">
      <c r="A16" s="330"/>
      <c r="B16" s="257"/>
      <c r="C16" s="247" t="str">
        <f t="shared" si="0"/>
        <v/>
      </c>
      <c r="D16" s="221"/>
      <c r="E16" s="222" t="str">
        <f t="shared" si="1"/>
        <v/>
      </c>
      <c r="F16" s="221"/>
      <c r="G16" s="282"/>
      <c r="H16" s="218"/>
      <c r="I16" s="218"/>
      <c r="J16" s="218"/>
      <c r="K16" s="218"/>
      <c r="L16" s="218"/>
      <c r="M16" s="218"/>
      <c r="N16" s="218"/>
      <c r="O16" s="218"/>
      <c r="P16" s="218"/>
      <c r="Q16" s="218"/>
      <c r="R16" s="218"/>
      <c r="S16" s="444"/>
      <c r="U16" s="312" t="s">
        <v>87</v>
      </c>
    </row>
    <row r="17" spans="1:21" s="255" customFormat="1" ht="12.6" customHeight="1" x14ac:dyDescent="0.2">
      <c r="A17" s="220"/>
      <c r="B17" s="246"/>
      <c r="C17" s="247" t="str">
        <f t="shared" si="0"/>
        <v/>
      </c>
      <c r="D17" s="221"/>
      <c r="E17" s="222" t="str">
        <f t="shared" si="1"/>
        <v/>
      </c>
      <c r="F17" s="221"/>
      <c r="G17" s="282"/>
      <c r="H17" s="218"/>
      <c r="I17" s="218"/>
      <c r="J17" s="218"/>
      <c r="K17" s="218"/>
      <c r="L17" s="218"/>
      <c r="M17" s="218"/>
      <c r="N17" s="218"/>
      <c r="O17" s="218"/>
      <c r="P17" s="218"/>
      <c r="Q17" s="218"/>
      <c r="R17" s="218"/>
      <c r="S17" s="311"/>
      <c r="U17" s="312" t="s">
        <v>88</v>
      </c>
    </row>
    <row r="18" spans="1:21" s="255" customFormat="1" ht="12.6" customHeight="1" x14ac:dyDescent="0.2">
      <c r="A18" s="330"/>
      <c r="B18" s="257"/>
      <c r="C18" s="247" t="str">
        <f t="shared" si="0"/>
        <v/>
      </c>
      <c r="D18" s="221"/>
      <c r="E18" s="222" t="str">
        <f t="shared" si="1"/>
        <v/>
      </c>
      <c r="F18" s="221"/>
      <c r="G18" s="282"/>
      <c r="H18" s="218"/>
      <c r="I18" s="218"/>
      <c r="J18" s="218"/>
      <c r="K18" s="218"/>
      <c r="L18" s="218"/>
      <c r="M18" s="218"/>
      <c r="N18" s="218"/>
      <c r="O18" s="218"/>
      <c r="P18" s="218"/>
      <c r="Q18" s="218"/>
      <c r="R18" s="218"/>
      <c r="S18" s="444"/>
      <c r="U18" s="312" t="s">
        <v>89</v>
      </c>
    </row>
    <row r="19" spans="1:21" s="255" customFormat="1" ht="12.6" customHeight="1" x14ac:dyDescent="0.2">
      <c r="A19" s="330"/>
      <c r="B19" s="257"/>
      <c r="C19" s="247" t="str">
        <f t="shared" si="0"/>
        <v/>
      </c>
      <c r="D19" s="221"/>
      <c r="E19" s="222" t="str">
        <f t="shared" si="1"/>
        <v/>
      </c>
      <c r="F19" s="221"/>
      <c r="G19" s="282"/>
      <c r="H19" s="218"/>
      <c r="I19" s="218"/>
      <c r="J19" s="218"/>
      <c r="K19" s="218"/>
      <c r="L19" s="218"/>
      <c r="M19" s="218"/>
      <c r="N19" s="218"/>
      <c r="O19" s="218"/>
      <c r="P19" s="218"/>
      <c r="Q19" s="218"/>
      <c r="R19" s="218"/>
      <c r="S19" s="444"/>
      <c r="U19" s="312" t="s">
        <v>90</v>
      </c>
    </row>
    <row r="20" spans="1:21" s="255" customFormat="1" ht="12.6" customHeight="1" x14ac:dyDescent="0.2">
      <c r="A20" s="220"/>
      <c r="B20" s="246"/>
      <c r="C20" s="247" t="str">
        <f t="shared" si="0"/>
        <v/>
      </c>
      <c r="D20" s="221"/>
      <c r="E20" s="222" t="str">
        <f t="shared" si="1"/>
        <v/>
      </c>
      <c r="F20" s="221"/>
      <c r="G20" s="282"/>
      <c r="H20" s="218"/>
      <c r="I20" s="218"/>
      <c r="J20" s="218"/>
      <c r="K20" s="218"/>
      <c r="L20" s="218"/>
      <c r="M20" s="218"/>
      <c r="N20" s="218"/>
      <c r="O20" s="218"/>
      <c r="P20" s="218"/>
      <c r="Q20" s="218"/>
      <c r="R20" s="218"/>
      <c r="S20" s="311"/>
      <c r="U20" s="312" t="s">
        <v>91</v>
      </c>
    </row>
    <row r="21" spans="1:21" s="255" customFormat="1" ht="12.6" customHeight="1" x14ac:dyDescent="0.2">
      <c r="A21" s="330"/>
      <c r="B21" s="257"/>
      <c r="C21" s="247" t="str">
        <f t="shared" si="0"/>
        <v/>
      </c>
      <c r="D21" s="221"/>
      <c r="E21" s="222" t="str">
        <f t="shared" si="1"/>
        <v/>
      </c>
      <c r="F21" s="221"/>
      <c r="G21" s="282"/>
      <c r="H21" s="218"/>
      <c r="I21" s="218"/>
      <c r="J21" s="218"/>
      <c r="K21" s="218"/>
      <c r="L21" s="218"/>
      <c r="M21" s="218"/>
      <c r="N21" s="218"/>
      <c r="O21" s="218"/>
      <c r="P21" s="218"/>
      <c r="Q21" s="218"/>
      <c r="R21" s="218"/>
      <c r="S21" s="444"/>
    </row>
    <row r="22" spans="1:21" s="255" customFormat="1" ht="12.6" customHeight="1" x14ac:dyDescent="0.2">
      <c r="A22" s="330"/>
      <c r="B22" s="257"/>
      <c r="C22" s="247" t="str">
        <f t="shared" si="0"/>
        <v/>
      </c>
      <c r="D22" s="221"/>
      <c r="E22" s="222" t="str">
        <f t="shared" si="1"/>
        <v/>
      </c>
      <c r="F22" s="221"/>
      <c r="G22" s="282"/>
      <c r="H22" s="218"/>
      <c r="I22" s="218"/>
      <c r="J22" s="218"/>
      <c r="K22" s="218"/>
      <c r="L22" s="218"/>
      <c r="M22" s="218"/>
      <c r="N22" s="218"/>
      <c r="O22" s="218"/>
      <c r="P22" s="218"/>
      <c r="Q22" s="218"/>
      <c r="R22" s="218"/>
      <c r="S22" s="444"/>
    </row>
    <row r="23" spans="1:21" s="255" customFormat="1" ht="12.6" customHeight="1" x14ac:dyDescent="0.2">
      <c r="A23" s="220"/>
      <c r="B23" s="246"/>
      <c r="C23" s="247" t="str">
        <f t="shared" si="0"/>
        <v/>
      </c>
      <c r="D23" s="221"/>
      <c r="E23" s="222" t="str">
        <f t="shared" si="1"/>
        <v/>
      </c>
      <c r="F23" s="221"/>
      <c r="G23" s="282"/>
      <c r="H23" s="218"/>
      <c r="I23" s="218"/>
      <c r="J23" s="218"/>
      <c r="K23" s="218"/>
      <c r="L23" s="218"/>
      <c r="M23" s="218"/>
      <c r="N23" s="218"/>
      <c r="O23" s="218"/>
      <c r="P23" s="218"/>
      <c r="Q23" s="218"/>
      <c r="R23" s="218"/>
      <c r="S23" s="311"/>
    </row>
    <row r="24" spans="1:21" s="255" customFormat="1" ht="12.6" customHeight="1" x14ac:dyDescent="0.2">
      <c r="A24" s="330"/>
      <c r="B24" s="257"/>
      <c r="C24" s="247" t="str">
        <f t="shared" si="0"/>
        <v/>
      </c>
      <c r="D24" s="221"/>
      <c r="E24" s="222" t="str">
        <f t="shared" si="1"/>
        <v/>
      </c>
      <c r="F24" s="221"/>
      <c r="G24" s="282"/>
      <c r="H24" s="218"/>
      <c r="I24" s="218"/>
      <c r="J24" s="218"/>
      <c r="K24" s="218"/>
      <c r="L24" s="218"/>
      <c r="M24" s="218"/>
      <c r="N24" s="218"/>
      <c r="O24" s="218"/>
      <c r="P24" s="218"/>
      <c r="Q24" s="218"/>
      <c r="R24" s="218"/>
      <c r="S24" s="444"/>
    </row>
    <row r="25" spans="1:21" s="255" customFormat="1" ht="12.6" customHeight="1" x14ac:dyDescent="0.2">
      <c r="A25" s="330"/>
      <c r="B25" s="257"/>
      <c r="C25" s="247" t="str">
        <f t="shared" si="0"/>
        <v/>
      </c>
      <c r="D25" s="221"/>
      <c r="E25" s="222" t="str">
        <f t="shared" si="1"/>
        <v/>
      </c>
      <c r="F25" s="221"/>
      <c r="G25" s="282"/>
      <c r="H25" s="218"/>
      <c r="I25" s="218"/>
      <c r="J25" s="218"/>
      <c r="K25" s="218"/>
      <c r="L25" s="218"/>
      <c r="M25" s="218"/>
      <c r="N25" s="218"/>
      <c r="O25" s="218"/>
      <c r="P25" s="218"/>
      <c r="Q25" s="218"/>
      <c r="R25" s="218"/>
      <c r="S25" s="444"/>
    </row>
    <row r="26" spans="1:21" s="255" customFormat="1" ht="12.6" customHeight="1" x14ac:dyDescent="0.2">
      <c r="A26" s="220"/>
      <c r="B26" s="246"/>
      <c r="C26" s="247" t="str">
        <f t="shared" si="0"/>
        <v/>
      </c>
      <c r="D26" s="221"/>
      <c r="E26" s="222" t="str">
        <f t="shared" si="1"/>
        <v/>
      </c>
      <c r="F26" s="221"/>
      <c r="G26" s="282"/>
      <c r="H26" s="218"/>
      <c r="I26" s="218"/>
      <c r="J26" s="218"/>
      <c r="K26" s="218"/>
      <c r="L26" s="218"/>
      <c r="M26" s="218"/>
      <c r="N26" s="218"/>
      <c r="O26" s="218"/>
      <c r="P26" s="218"/>
      <c r="Q26" s="218"/>
      <c r="R26" s="218"/>
      <c r="S26" s="311"/>
    </row>
    <row r="27" spans="1:21" s="255" customFormat="1" ht="12.6" customHeight="1" x14ac:dyDescent="0.2">
      <c r="A27" s="330"/>
      <c r="B27" s="257"/>
      <c r="C27" s="247" t="str">
        <f t="shared" si="0"/>
        <v/>
      </c>
      <c r="D27" s="221"/>
      <c r="E27" s="222" t="str">
        <f t="shared" si="1"/>
        <v/>
      </c>
      <c r="F27" s="221"/>
      <c r="G27" s="282"/>
      <c r="H27" s="218"/>
      <c r="I27" s="218"/>
      <c r="J27" s="218"/>
      <c r="K27" s="218"/>
      <c r="L27" s="218"/>
      <c r="M27" s="218"/>
      <c r="N27" s="218"/>
      <c r="O27" s="218"/>
      <c r="P27" s="218"/>
      <c r="Q27" s="218"/>
      <c r="R27" s="218"/>
      <c r="S27" s="444"/>
    </row>
    <row r="28" spans="1:21" s="255" customFormat="1" ht="12.6" customHeight="1" x14ac:dyDescent="0.2">
      <c r="A28" s="330"/>
      <c r="B28" s="257"/>
      <c r="C28" s="247" t="str">
        <f t="shared" si="0"/>
        <v/>
      </c>
      <c r="D28" s="221"/>
      <c r="E28" s="222" t="str">
        <f t="shared" si="1"/>
        <v/>
      </c>
      <c r="F28" s="221"/>
      <c r="G28" s="282"/>
      <c r="H28" s="218"/>
      <c r="I28" s="218"/>
      <c r="J28" s="218"/>
      <c r="K28" s="218"/>
      <c r="L28" s="218"/>
      <c r="M28" s="218"/>
      <c r="N28" s="218"/>
      <c r="O28" s="218"/>
      <c r="P28" s="218"/>
      <c r="Q28" s="218"/>
      <c r="R28" s="218"/>
      <c r="S28" s="444"/>
    </row>
    <row r="29" spans="1:21" s="255" customFormat="1" ht="12.6" customHeight="1" x14ac:dyDescent="0.2">
      <c r="A29" s="220"/>
      <c r="B29" s="246"/>
      <c r="C29" s="247" t="str">
        <f t="shared" si="0"/>
        <v/>
      </c>
      <c r="D29" s="221"/>
      <c r="E29" s="222" t="str">
        <f t="shared" si="1"/>
        <v/>
      </c>
      <c r="F29" s="221"/>
      <c r="G29" s="282"/>
      <c r="H29" s="218"/>
      <c r="I29" s="218"/>
      <c r="J29" s="218"/>
      <c r="K29" s="218"/>
      <c r="L29" s="218"/>
      <c r="M29" s="218"/>
      <c r="N29" s="218"/>
      <c r="O29" s="218"/>
      <c r="P29" s="218"/>
      <c r="Q29" s="218"/>
      <c r="R29" s="218"/>
      <c r="S29" s="311"/>
    </row>
    <row r="30" spans="1:21" s="255" customFormat="1" ht="12.6" customHeight="1" x14ac:dyDescent="0.2">
      <c r="A30" s="330"/>
      <c r="B30" s="257"/>
      <c r="C30" s="247" t="str">
        <f t="shared" si="0"/>
        <v/>
      </c>
      <c r="D30" s="221"/>
      <c r="E30" s="222" t="str">
        <f t="shared" si="1"/>
        <v/>
      </c>
      <c r="F30" s="221"/>
      <c r="G30" s="282"/>
      <c r="H30" s="218"/>
      <c r="I30" s="218"/>
      <c r="J30" s="218"/>
      <c r="K30" s="218"/>
      <c r="L30" s="218"/>
      <c r="M30" s="218"/>
      <c r="N30" s="218"/>
      <c r="O30" s="218"/>
      <c r="P30" s="218"/>
      <c r="Q30" s="218"/>
      <c r="R30" s="218"/>
      <c r="S30" s="444"/>
    </row>
    <row r="31" spans="1:21" s="255" customFormat="1" ht="12.6" customHeight="1" x14ac:dyDescent="0.2">
      <c r="A31" s="330"/>
      <c r="B31" s="257"/>
      <c r="C31" s="247" t="str">
        <f t="shared" si="0"/>
        <v/>
      </c>
      <c r="D31" s="221"/>
      <c r="E31" s="222" t="str">
        <f t="shared" si="1"/>
        <v/>
      </c>
      <c r="F31" s="221"/>
      <c r="G31" s="282"/>
      <c r="H31" s="218"/>
      <c r="I31" s="218"/>
      <c r="J31" s="218"/>
      <c r="K31" s="218"/>
      <c r="L31" s="218"/>
      <c r="M31" s="218"/>
      <c r="N31" s="218"/>
      <c r="O31" s="218"/>
      <c r="P31" s="218"/>
      <c r="Q31" s="218"/>
      <c r="R31" s="218"/>
      <c r="S31" s="444"/>
    </row>
    <row r="32" spans="1:21" s="315" customFormat="1" ht="12.6" customHeight="1" x14ac:dyDescent="0.2">
      <c r="A32" s="330"/>
      <c r="B32" s="257"/>
      <c r="C32" s="247" t="str">
        <f t="shared" si="0"/>
        <v/>
      </c>
      <c r="D32" s="221"/>
      <c r="E32" s="222" t="str">
        <f t="shared" ref="E32" si="2">IF(F32&gt;D32,"to","")</f>
        <v/>
      </c>
      <c r="F32" s="221"/>
      <c r="G32" s="282"/>
      <c r="H32" s="218"/>
      <c r="I32" s="218"/>
      <c r="J32" s="218"/>
      <c r="K32" s="218"/>
      <c r="L32" s="218"/>
      <c r="M32" s="218"/>
      <c r="N32" s="218"/>
      <c r="O32" s="218"/>
      <c r="P32" s="218"/>
      <c r="Q32" s="218"/>
      <c r="R32" s="218"/>
      <c r="S32" s="444"/>
    </row>
    <row r="33" spans="1:19" s="255" customFormat="1" ht="12.6" customHeight="1" x14ac:dyDescent="0.2">
      <c r="A33" s="220"/>
      <c r="B33" s="246"/>
      <c r="C33" s="247" t="str">
        <f t="shared" si="0"/>
        <v/>
      </c>
      <c r="D33" s="221"/>
      <c r="E33" s="222" t="str">
        <f t="shared" si="1"/>
        <v/>
      </c>
      <c r="F33" s="221"/>
      <c r="G33" s="282"/>
      <c r="H33" s="218"/>
      <c r="I33" s="218"/>
      <c r="J33" s="218"/>
      <c r="K33" s="218"/>
      <c r="L33" s="218"/>
      <c r="M33" s="218"/>
      <c r="N33" s="218"/>
      <c r="O33" s="218"/>
      <c r="P33" s="218"/>
      <c r="Q33" s="218"/>
      <c r="R33" s="218"/>
      <c r="S33" s="311"/>
    </row>
    <row r="34" spans="1:19" s="255" customFormat="1" ht="12.6" customHeight="1" x14ac:dyDescent="0.2">
      <c r="A34" s="330"/>
      <c r="B34" s="257"/>
      <c r="C34" s="247" t="str">
        <f t="shared" si="0"/>
        <v/>
      </c>
      <c r="D34" s="221"/>
      <c r="E34" s="222" t="str">
        <f t="shared" si="1"/>
        <v/>
      </c>
      <c r="F34" s="221"/>
      <c r="G34" s="282"/>
      <c r="H34" s="218"/>
      <c r="I34" s="218"/>
      <c r="J34" s="218"/>
      <c r="K34" s="218"/>
      <c r="L34" s="218"/>
      <c r="M34" s="218"/>
      <c r="N34" s="218"/>
      <c r="O34" s="218"/>
      <c r="P34" s="218"/>
      <c r="Q34" s="218"/>
      <c r="R34" s="218"/>
      <c r="S34" s="444"/>
    </row>
    <row r="35" spans="1:19" s="255" customFormat="1" ht="12.6" customHeight="1" x14ac:dyDescent="0.2">
      <c r="A35" s="220"/>
      <c r="B35" s="246"/>
      <c r="C35" s="247" t="str">
        <f t="shared" si="0"/>
        <v/>
      </c>
      <c r="D35" s="221"/>
      <c r="E35" s="222" t="str">
        <f t="shared" si="1"/>
        <v/>
      </c>
      <c r="F35" s="221"/>
      <c r="G35" s="282"/>
      <c r="H35" s="218"/>
      <c r="I35" s="218"/>
      <c r="J35" s="218"/>
      <c r="K35" s="218"/>
      <c r="L35" s="218"/>
      <c r="M35" s="218"/>
      <c r="N35" s="218"/>
      <c r="O35" s="218"/>
      <c r="P35" s="218"/>
      <c r="Q35" s="218"/>
      <c r="R35" s="218"/>
      <c r="S35" s="311"/>
    </row>
    <row r="36" spans="1:19" s="255" customFormat="1" ht="12.6" customHeight="1" x14ac:dyDescent="0.2">
      <c r="A36" s="330"/>
      <c r="B36" s="257"/>
      <c r="C36" s="247" t="str">
        <f t="shared" si="0"/>
        <v/>
      </c>
      <c r="D36" s="221"/>
      <c r="E36" s="222" t="str">
        <f t="shared" si="1"/>
        <v/>
      </c>
      <c r="F36" s="221"/>
      <c r="G36" s="282"/>
      <c r="H36" s="218"/>
      <c r="I36" s="218"/>
      <c r="J36" s="218"/>
      <c r="K36" s="218"/>
      <c r="L36" s="218"/>
      <c r="M36" s="218"/>
      <c r="N36" s="218"/>
      <c r="O36" s="218"/>
      <c r="P36" s="218"/>
      <c r="Q36" s="218"/>
      <c r="R36" s="218"/>
      <c r="S36" s="444"/>
    </row>
    <row r="37" spans="1:19" s="255" customFormat="1" ht="12.6" customHeight="1" x14ac:dyDescent="0.2">
      <c r="A37" s="330"/>
      <c r="B37" s="257"/>
      <c r="C37" s="247" t="str">
        <f t="shared" si="0"/>
        <v/>
      </c>
      <c r="D37" s="221"/>
      <c r="E37" s="222" t="str">
        <f t="shared" si="1"/>
        <v/>
      </c>
      <c r="F37" s="221"/>
      <c r="G37" s="282"/>
      <c r="H37" s="218"/>
      <c r="I37" s="218"/>
      <c r="J37" s="218"/>
      <c r="K37" s="218"/>
      <c r="L37" s="218"/>
      <c r="M37" s="218"/>
      <c r="N37" s="218"/>
      <c r="O37" s="218"/>
      <c r="P37" s="218"/>
      <c r="Q37" s="218"/>
      <c r="R37" s="218"/>
      <c r="S37" s="444"/>
    </row>
    <row r="38" spans="1:19" s="255" customFormat="1" ht="12.6" customHeight="1" x14ac:dyDescent="0.2">
      <c r="A38" s="220"/>
      <c r="B38" s="246"/>
      <c r="C38" s="247" t="str">
        <f t="shared" si="0"/>
        <v/>
      </c>
      <c r="D38" s="221"/>
      <c r="E38" s="222" t="str">
        <f t="shared" si="1"/>
        <v/>
      </c>
      <c r="F38" s="221"/>
      <c r="G38" s="282"/>
      <c r="H38" s="218"/>
      <c r="I38" s="218"/>
      <c r="J38" s="218"/>
      <c r="K38" s="218"/>
      <c r="L38" s="218"/>
      <c r="M38" s="218"/>
      <c r="N38" s="218"/>
      <c r="O38" s="218"/>
      <c r="P38" s="218"/>
      <c r="Q38" s="218"/>
      <c r="R38" s="218"/>
      <c r="S38" s="311"/>
    </row>
    <row r="39" spans="1:19" s="255" customFormat="1" ht="12.6" customHeight="1" x14ac:dyDescent="0.2">
      <c r="A39" s="330"/>
      <c r="B39" s="257"/>
      <c r="C39" s="247" t="str">
        <f t="shared" si="0"/>
        <v/>
      </c>
      <c r="D39" s="221"/>
      <c r="E39" s="222" t="str">
        <f t="shared" si="1"/>
        <v/>
      </c>
      <c r="F39" s="221"/>
      <c r="G39" s="282"/>
      <c r="H39" s="218"/>
      <c r="I39" s="218"/>
      <c r="J39" s="218"/>
      <c r="K39" s="218"/>
      <c r="L39" s="218"/>
      <c r="M39" s="218"/>
      <c r="N39" s="218"/>
      <c r="O39" s="218"/>
      <c r="P39" s="218"/>
      <c r="Q39" s="218"/>
      <c r="R39" s="218"/>
      <c r="S39" s="444"/>
    </row>
    <row r="40" spans="1:19" s="255" customFormat="1" ht="12.6" customHeight="1" x14ac:dyDescent="0.2">
      <c r="A40" s="330"/>
      <c r="B40" s="257"/>
      <c r="C40" s="247" t="str">
        <f t="shared" si="0"/>
        <v/>
      </c>
      <c r="D40" s="221"/>
      <c r="E40" s="222" t="str">
        <f t="shared" si="1"/>
        <v/>
      </c>
      <c r="F40" s="221"/>
      <c r="G40" s="282"/>
      <c r="H40" s="218"/>
      <c r="I40" s="218"/>
      <c r="J40" s="218"/>
      <c r="K40" s="218"/>
      <c r="L40" s="218"/>
      <c r="M40" s="218"/>
      <c r="N40" s="218"/>
      <c r="O40" s="218"/>
      <c r="P40" s="218"/>
      <c r="Q40" s="218"/>
      <c r="R40" s="218"/>
      <c r="S40" s="444"/>
    </row>
    <row r="41" spans="1:19" s="255" customFormat="1" ht="12.6" customHeight="1" x14ac:dyDescent="0.2">
      <c r="A41" s="220"/>
      <c r="B41" s="246"/>
      <c r="C41" s="247" t="str">
        <f t="shared" si="0"/>
        <v/>
      </c>
      <c r="D41" s="221"/>
      <c r="E41" s="222" t="str">
        <f t="shared" si="1"/>
        <v/>
      </c>
      <c r="F41" s="221"/>
      <c r="G41" s="282"/>
      <c r="H41" s="218"/>
      <c r="I41" s="218"/>
      <c r="J41" s="218"/>
      <c r="K41" s="218"/>
      <c r="L41" s="218"/>
      <c r="M41" s="218"/>
      <c r="N41" s="218"/>
      <c r="O41" s="218"/>
      <c r="P41" s="218"/>
      <c r="Q41" s="218"/>
      <c r="R41" s="218"/>
      <c r="S41" s="311"/>
    </row>
    <row r="42" spans="1:19" s="255" customFormat="1" ht="12.6" customHeight="1" x14ac:dyDescent="0.2">
      <c r="A42" s="330"/>
      <c r="B42" s="257"/>
      <c r="C42" s="247" t="str">
        <f t="shared" si="0"/>
        <v/>
      </c>
      <c r="D42" s="221"/>
      <c r="E42" s="222" t="str">
        <f t="shared" si="1"/>
        <v/>
      </c>
      <c r="F42" s="221"/>
      <c r="G42" s="282"/>
      <c r="H42" s="218"/>
      <c r="I42" s="218"/>
      <c r="J42" s="218"/>
      <c r="K42" s="218"/>
      <c r="L42" s="218"/>
      <c r="M42" s="218"/>
      <c r="N42" s="218"/>
      <c r="O42" s="218"/>
      <c r="P42" s="218"/>
      <c r="Q42" s="218"/>
      <c r="R42" s="218"/>
      <c r="S42" s="444"/>
    </row>
    <row r="43" spans="1:19" s="255" customFormat="1" ht="12.6" customHeight="1" x14ac:dyDescent="0.2">
      <c r="A43" s="330"/>
      <c r="B43" s="257"/>
      <c r="C43" s="247" t="str">
        <f t="shared" si="0"/>
        <v/>
      </c>
      <c r="D43" s="221"/>
      <c r="E43" s="222" t="str">
        <f t="shared" si="1"/>
        <v/>
      </c>
      <c r="F43" s="221"/>
      <c r="G43" s="282"/>
      <c r="H43" s="218"/>
      <c r="I43" s="218"/>
      <c r="J43" s="218"/>
      <c r="K43" s="218"/>
      <c r="L43" s="218"/>
      <c r="M43" s="218"/>
      <c r="N43" s="218"/>
      <c r="O43" s="218"/>
      <c r="P43" s="218"/>
      <c r="Q43" s="218"/>
      <c r="R43" s="218"/>
      <c r="S43" s="444"/>
    </row>
    <row r="44" spans="1:19" s="255" customFormat="1" ht="12.6" customHeight="1" x14ac:dyDescent="0.2">
      <c r="A44" s="220"/>
      <c r="B44" s="246"/>
      <c r="C44" s="247" t="str">
        <f t="shared" si="0"/>
        <v/>
      </c>
      <c r="D44" s="221"/>
      <c r="E44" s="222" t="str">
        <f t="shared" si="1"/>
        <v/>
      </c>
      <c r="F44" s="221"/>
      <c r="G44" s="282"/>
      <c r="H44" s="218"/>
      <c r="I44" s="218"/>
      <c r="J44" s="218"/>
      <c r="K44" s="218"/>
      <c r="L44" s="218"/>
      <c r="M44" s="218"/>
      <c r="N44" s="218"/>
      <c r="O44" s="218"/>
      <c r="P44" s="218"/>
      <c r="Q44" s="218"/>
      <c r="R44" s="218"/>
      <c r="S44" s="311"/>
    </row>
    <row r="45" spans="1:19" s="255" customFormat="1" ht="12.6" customHeight="1" x14ac:dyDescent="0.2">
      <c r="A45" s="330"/>
      <c r="B45" s="257"/>
      <c r="C45" s="247" t="str">
        <f t="shared" si="0"/>
        <v/>
      </c>
      <c r="D45" s="221"/>
      <c r="E45" s="222" t="str">
        <f t="shared" si="1"/>
        <v/>
      </c>
      <c r="F45" s="221"/>
      <c r="G45" s="282"/>
      <c r="H45" s="218"/>
      <c r="I45" s="218"/>
      <c r="J45" s="218"/>
      <c r="K45" s="218"/>
      <c r="L45" s="218"/>
      <c r="M45" s="218"/>
      <c r="N45" s="218"/>
      <c r="O45" s="218"/>
      <c r="P45" s="218"/>
      <c r="Q45" s="218"/>
      <c r="R45" s="218"/>
      <c r="S45" s="444"/>
    </row>
    <row r="46" spans="1:19" s="255" customFormat="1" ht="12.6" customHeight="1" thickBot="1" x14ac:dyDescent="0.25">
      <c r="A46" s="331"/>
      <c r="B46" s="332"/>
      <c r="C46" s="443" t="str">
        <f t="shared" si="0"/>
        <v/>
      </c>
      <c r="D46" s="248"/>
      <c r="E46" s="244" t="str">
        <f t="shared" si="1"/>
        <v/>
      </c>
      <c r="F46" s="248"/>
      <c r="G46" s="431"/>
      <c r="H46" s="225"/>
      <c r="I46" s="225"/>
      <c r="J46" s="225"/>
      <c r="K46" s="225"/>
      <c r="L46" s="225"/>
      <c r="M46" s="225"/>
      <c r="N46" s="225"/>
      <c r="O46" s="225"/>
      <c r="P46" s="225"/>
      <c r="Q46" s="225"/>
      <c r="R46" s="225"/>
      <c r="S46" s="445"/>
    </row>
    <row r="47" spans="1:19" ht="12.6" customHeight="1" thickTop="1" x14ac:dyDescent="0.2">
      <c r="A47" s="750" t="s">
        <v>73</v>
      </c>
      <c r="B47" s="751"/>
      <c r="C47" s="751"/>
      <c r="D47" s="751"/>
      <c r="E47" s="751"/>
      <c r="F47" s="751"/>
      <c r="G47" s="752"/>
      <c r="H47" s="88" t="str">
        <f t="shared" ref="H47:R47" si="3">IF(SUM(H8:H46)&gt;0,SUM(H8:H46),"")</f>
        <v/>
      </c>
      <c r="I47" s="88" t="str">
        <f t="shared" si="3"/>
        <v/>
      </c>
      <c r="J47" s="88" t="str">
        <f t="shared" si="3"/>
        <v/>
      </c>
      <c r="K47" s="88" t="str">
        <f t="shared" si="3"/>
        <v/>
      </c>
      <c r="L47" s="88" t="str">
        <f t="shared" si="3"/>
        <v/>
      </c>
      <c r="M47" s="88" t="str">
        <f t="shared" si="3"/>
        <v/>
      </c>
      <c r="N47" s="88" t="str">
        <f t="shared" si="3"/>
        <v/>
      </c>
      <c r="O47" s="249" t="str">
        <f t="shared" si="3"/>
        <v/>
      </c>
      <c r="P47" s="88" t="str">
        <f t="shared" si="3"/>
        <v/>
      </c>
      <c r="Q47" s="88" t="str">
        <f t="shared" si="3"/>
        <v/>
      </c>
      <c r="R47" s="89" t="str">
        <f t="shared" si="3"/>
        <v/>
      </c>
      <c r="S47" s="757"/>
    </row>
    <row r="48" spans="1:19" ht="12.6" customHeight="1" thickBot="1" x14ac:dyDescent="0.25">
      <c r="A48" s="753" t="s">
        <v>42</v>
      </c>
      <c r="B48" s="754"/>
      <c r="C48" s="754"/>
      <c r="D48" s="754"/>
      <c r="E48" s="754"/>
      <c r="F48" s="754"/>
      <c r="G48" s="755"/>
      <c r="H48" s="142"/>
      <c r="I48" s="142"/>
      <c r="J48" s="142"/>
      <c r="K48" s="142"/>
      <c r="L48" s="142"/>
      <c r="M48" s="142"/>
      <c r="N48" s="142"/>
      <c r="O48" s="142"/>
      <c r="P48" s="142"/>
      <c r="Q48" s="142"/>
      <c r="R48" s="142"/>
      <c r="S48" s="758"/>
    </row>
    <row r="49" spans="1:22" x14ac:dyDescent="0.2">
      <c r="A49" s="47"/>
      <c r="B49" s="47"/>
      <c r="C49" s="439"/>
      <c r="D49" s="47"/>
      <c r="E49" s="47"/>
      <c r="F49" s="47"/>
      <c r="G49" s="47"/>
      <c r="H49" s="47"/>
      <c r="I49" s="47"/>
      <c r="J49" s="47"/>
      <c r="K49" s="47"/>
      <c r="L49" s="47"/>
      <c r="M49" s="47"/>
      <c r="N49" s="47"/>
      <c r="O49" s="47"/>
      <c r="P49" s="47"/>
      <c r="Q49" s="47"/>
      <c r="R49" s="47"/>
      <c r="S49" s="47"/>
    </row>
    <row r="50" spans="1:22" x14ac:dyDescent="0.2">
      <c r="A50" s="47"/>
      <c r="B50" s="47"/>
      <c r="C50" s="439"/>
      <c r="D50" s="47"/>
      <c r="E50" s="47"/>
      <c r="F50" s="47"/>
      <c r="G50" s="47"/>
      <c r="H50" s="81" t="s">
        <v>46</v>
      </c>
      <c r="I50" s="7"/>
      <c r="J50" s="47"/>
      <c r="K50" s="47"/>
      <c r="L50" s="47"/>
      <c r="M50" s="47"/>
      <c r="N50" s="47"/>
      <c r="O50" s="94"/>
      <c r="P50" s="94"/>
      <c r="Q50" s="94"/>
      <c r="R50" s="94"/>
      <c r="S50" s="47"/>
    </row>
    <row r="51" spans="1:22" x14ac:dyDescent="0.2">
      <c r="A51" s="47"/>
      <c r="B51" s="47"/>
      <c r="C51" s="439"/>
      <c r="D51" s="47"/>
      <c r="E51" s="47"/>
      <c r="F51" s="47"/>
      <c r="G51" s="47"/>
      <c r="H51" s="82"/>
      <c r="I51" s="8" t="s">
        <v>47</v>
      </c>
      <c r="J51" s="47"/>
      <c r="K51" s="47"/>
      <c r="L51" s="47"/>
      <c r="M51" s="47"/>
      <c r="N51" s="47"/>
      <c r="O51" s="94"/>
      <c r="P51" s="94"/>
      <c r="Q51" s="94"/>
      <c r="R51" s="94"/>
      <c r="S51" s="47"/>
      <c r="U51" s="96" t="b">
        <v>0</v>
      </c>
    </row>
    <row r="52" spans="1:22" x14ac:dyDescent="0.2">
      <c r="A52" s="47"/>
      <c r="B52" s="47"/>
      <c r="C52" s="439"/>
      <c r="D52" s="47"/>
      <c r="E52" s="47"/>
      <c r="F52" s="47"/>
      <c r="G52" s="47"/>
      <c r="H52" s="83"/>
      <c r="I52" s="8" t="s">
        <v>48</v>
      </c>
      <c r="J52" s="47"/>
      <c r="K52" s="47"/>
      <c r="L52" s="47"/>
      <c r="M52" s="47"/>
      <c r="N52" s="47"/>
      <c r="O52" s="94"/>
      <c r="P52" s="94"/>
      <c r="Q52" s="94"/>
      <c r="R52" s="94"/>
      <c r="S52" s="47"/>
    </row>
    <row r="53" spans="1:22" x14ac:dyDescent="0.2">
      <c r="A53" s="47"/>
      <c r="B53" s="47"/>
      <c r="C53" s="439"/>
      <c r="D53" s="47"/>
      <c r="E53" s="47"/>
      <c r="F53" s="47"/>
      <c r="G53" s="47"/>
      <c r="H53" s="85"/>
      <c r="I53" s="8" t="s">
        <v>49</v>
      </c>
      <c r="J53" s="47"/>
      <c r="K53" s="47"/>
      <c r="L53" s="47"/>
      <c r="M53" s="47"/>
      <c r="N53" s="47"/>
      <c r="O53" s="47"/>
      <c r="P53" s="47"/>
      <c r="Q53" s="47"/>
      <c r="R53" s="47"/>
      <c r="S53" s="47"/>
    </row>
    <row r="54" spans="1:22" x14ac:dyDescent="0.2">
      <c r="A54" s="47"/>
      <c r="B54" s="47"/>
      <c r="C54" s="439"/>
      <c r="D54" s="47"/>
      <c r="E54" s="47"/>
      <c r="F54" s="47"/>
      <c r="G54" s="47"/>
      <c r="H54" s="47"/>
      <c r="I54" s="47"/>
      <c r="J54" s="47"/>
      <c r="K54" s="47"/>
      <c r="L54" s="47"/>
      <c r="M54" s="47"/>
      <c r="N54" s="47"/>
      <c r="O54" s="47"/>
      <c r="P54" s="47"/>
      <c r="Q54" s="47"/>
      <c r="R54" s="47"/>
      <c r="S54" s="47"/>
    </row>
    <row r="55" spans="1:22" x14ac:dyDescent="0.2">
      <c r="A55" s="47"/>
      <c r="B55" s="47"/>
      <c r="C55" s="439"/>
      <c r="D55" s="47"/>
      <c r="E55" s="47"/>
      <c r="F55" s="47"/>
      <c r="G55" s="47"/>
      <c r="H55" s="47"/>
      <c r="I55" s="47"/>
      <c r="J55" s="47"/>
      <c r="K55" s="47"/>
      <c r="L55" s="47"/>
      <c r="M55" s="47"/>
      <c r="N55" s="47"/>
      <c r="O55" s="47"/>
      <c r="P55" s="47"/>
      <c r="Q55" s="47"/>
      <c r="R55" s="47"/>
      <c r="S55" s="47"/>
    </row>
    <row r="56" spans="1:22" x14ac:dyDescent="0.2">
      <c r="A56" s="47"/>
      <c r="B56" s="47"/>
      <c r="C56" s="439"/>
      <c r="D56" s="47"/>
      <c r="E56" s="771" t="s">
        <v>6</v>
      </c>
      <c r="F56" s="771"/>
      <c r="G56" s="771"/>
      <c r="H56" s="771"/>
      <c r="I56" s="771"/>
      <c r="J56" s="771"/>
      <c r="K56" s="771"/>
      <c r="L56" s="771"/>
      <c r="M56" s="771"/>
      <c r="N56" s="771"/>
      <c r="O56" s="771"/>
      <c r="P56" s="771"/>
      <c r="Q56" s="771"/>
      <c r="R56" s="771"/>
      <c r="S56" s="771"/>
    </row>
    <row r="57" spans="1:22" s="26" customFormat="1" ht="39" customHeight="1" thickBot="1" x14ac:dyDescent="0.25">
      <c r="A57" s="600" t="s">
        <v>13</v>
      </c>
      <c r="B57" s="600"/>
      <c r="C57" s="600"/>
      <c r="D57" s="600"/>
      <c r="E57" s="600"/>
      <c r="F57" s="600"/>
      <c r="G57" s="600"/>
      <c r="H57" s="600"/>
      <c r="I57" s="600"/>
      <c r="J57" s="600"/>
      <c r="K57" s="600"/>
      <c r="L57" s="600"/>
      <c r="M57" s="600"/>
      <c r="N57" s="600"/>
      <c r="O57" s="600"/>
      <c r="P57" s="600"/>
      <c r="Q57" s="600"/>
      <c r="R57" s="600"/>
      <c r="S57" s="600"/>
    </row>
    <row r="58" spans="1:22" s="26" customFormat="1" x14ac:dyDescent="0.2">
      <c r="A58" s="759" t="s">
        <v>12</v>
      </c>
      <c r="B58" s="770" t="s">
        <v>92</v>
      </c>
      <c r="C58" s="769" t="s">
        <v>99</v>
      </c>
      <c r="D58" s="674">
        <f>D3</f>
        <v>0</v>
      </c>
      <c r="E58" s="778"/>
      <c r="F58" s="779"/>
      <c r="G58" s="768" t="s">
        <v>9</v>
      </c>
      <c r="H58" s="344" t="str">
        <f>IF(H$3="","",H$3)</f>
        <v>Schedule A</v>
      </c>
      <c r="I58" s="344" t="str">
        <f t="shared" ref="I58:R58" si="4">IF(I$3="","",I$3)</f>
        <v>Schedule A</v>
      </c>
      <c r="J58" s="344" t="str">
        <f t="shared" si="4"/>
        <v>Schedule A</v>
      </c>
      <c r="K58" s="344" t="str">
        <f t="shared" si="4"/>
        <v>Schedule A</v>
      </c>
      <c r="L58" s="344" t="str">
        <f t="shared" si="4"/>
        <v>Schedule A</v>
      </c>
      <c r="M58" s="344" t="str">
        <f t="shared" si="4"/>
        <v/>
      </c>
      <c r="N58" s="344" t="str">
        <f t="shared" si="4"/>
        <v/>
      </c>
      <c r="O58" s="344" t="str">
        <f t="shared" si="4"/>
        <v/>
      </c>
      <c r="P58" s="344" t="str">
        <f t="shared" si="4"/>
        <v/>
      </c>
      <c r="Q58" s="344" t="str">
        <f t="shared" si="4"/>
        <v/>
      </c>
      <c r="R58" s="344" t="str">
        <f t="shared" si="4"/>
        <v/>
      </c>
      <c r="S58" s="756" t="s">
        <v>5</v>
      </c>
      <c r="U58" s="41"/>
    </row>
    <row r="59" spans="1:22" s="26" customFormat="1" ht="12.75" customHeight="1" x14ac:dyDescent="0.2">
      <c r="A59" s="760"/>
      <c r="B59" s="627"/>
      <c r="C59" s="627"/>
      <c r="D59" s="780"/>
      <c r="E59" s="781"/>
      <c r="F59" s="782"/>
      <c r="G59" s="627"/>
      <c r="H59" s="345" t="str">
        <f>IF(H$4="","",H$4)</f>
        <v>Pay Item</v>
      </c>
      <c r="I59" s="345" t="str">
        <f t="shared" ref="I59:R59" si="5">IF(I$4="","",I$4)</f>
        <v>Pay Item</v>
      </c>
      <c r="J59" s="345" t="str">
        <f t="shared" si="5"/>
        <v>Pay Item</v>
      </c>
      <c r="K59" s="345" t="str">
        <f t="shared" si="5"/>
        <v>Pay Item</v>
      </c>
      <c r="L59" s="346" t="str">
        <f t="shared" si="5"/>
        <v>Pay Item</v>
      </c>
      <c r="M59" s="347" t="str">
        <f t="shared" si="5"/>
        <v/>
      </c>
      <c r="N59" s="347" t="str">
        <f t="shared" si="5"/>
        <v/>
      </c>
      <c r="O59" s="347" t="str">
        <f t="shared" si="5"/>
        <v/>
      </c>
      <c r="P59" s="347" t="str">
        <f t="shared" si="5"/>
        <v/>
      </c>
      <c r="Q59" s="347" t="str">
        <f t="shared" si="5"/>
        <v/>
      </c>
      <c r="R59" s="347" t="str">
        <f t="shared" si="5"/>
        <v/>
      </c>
      <c r="S59" s="743"/>
      <c r="U59" s="41"/>
    </row>
    <row r="60" spans="1:22" s="26" customFormat="1" x14ac:dyDescent="0.2">
      <c r="A60" s="760"/>
      <c r="B60" s="627"/>
      <c r="C60" s="627"/>
      <c r="D60" s="780"/>
      <c r="E60" s="781"/>
      <c r="F60" s="782"/>
      <c r="G60" s="627"/>
      <c r="H60" s="131">
        <f>IF(H$5="","",H$5)</f>
        <v>201010000</v>
      </c>
      <c r="I60" s="131">
        <f t="shared" ref="I60:R60" si="6">IF(I$5="","",I$5)</f>
        <v>202201000</v>
      </c>
      <c r="J60" s="131">
        <f t="shared" si="6"/>
        <v>203010100</v>
      </c>
      <c r="K60" s="131">
        <f t="shared" si="6"/>
        <v>203011400</v>
      </c>
      <c r="L60" s="348">
        <f t="shared" si="6"/>
        <v>203011900</v>
      </c>
      <c r="M60" s="349" t="str">
        <f t="shared" si="6"/>
        <v/>
      </c>
      <c r="N60" s="349" t="str">
        <f t="shared" si="6"/>
        <v/>
      </c>
      <c r="O60" s="349" t="str">
        <f t="shared" si="6"/>
        <v/>
      </c>
      <c r="P60" s="349" t="str">
        <f t="shared" si="6"/>
        <v/>
      </c>
      <c r="Q60" s="349" t="str">
        <f t="shared" si="6"/>
        <v/>
      </c>
      <c r="R60" s="349" t="str">
        <f t="shared" si="6"/>
        <v/>
      </c>
      <c r="S60" s="743"/>
      <c r="U60" s="41"/>
    </row>
    <row r="61" spans="1:22" s="26" customFormat="1" ht="50.1" customHeight="1" x14ac:dyDescent="0.2">
      <c r="A61" s="760"/>
      <c r="B61" s="627"/>
      <c r="C61" s="627"/>
      <c r="D61" s="780"/>
      <c r="E61" s="781"/>
      <c r="F61" s="782"/>
      <c r="G61" s="627"/>
      <c r="H61" s="590" t="str">
        <f>IF(H$5&gt;0,(VLOOKUP(LEFT(H$5,5)&amp;"-"&amp;RIGHT(H$5,4),'[2]FP14 Pay Items'!$A$2:$E$6000,4,FALSE)),"")</f>
        <v>CLEARING AND GRUBBING</v>
      </c>
      <c r="I61" s="590" t="str">
        <f>IF(I$5&gt;0,(VLOOKUP(LEFT(I$5,5)&amp;"-"&amp;RIGHT(I$5,4),'[2]FP14 Pay Items'!$A$2:$E$6000,4,FALSE)),"")</f>
        <v>REMOVAL, INDIVIDUAL TREE</v>
      </c>
      <c r="J61" s="590" t="str">
        <f>IF(J$5&gt;0,(VLOOKUP(LEFT(J$5,5)&amp;"-"&amp;RIGHT(J$5,4),'[2]FP14 Pay Items'!$A$2:$E$6000,4,FALSE)),"")</f>
        <v>REMOVAL OF BOLLARD</v>
      </c>
      <c r="K61" s="590" t="str">
        <f>IF(K$5&gt;0,(VLOOKUP(LEFT(K$5,5)&amp;"-"&amp;RIGHT(K$5,4),'[2]FP14 Pay Items'!$A$2:$E$6000,4,FALSE)),"")</f>
        <v>REMOVAL OF INLET</v>
      </c>
      <c r="L61" s="590" t="str">
        <f>IF(L$5&gt;0,(VLOOKUP(LEFT(L$5,5)&amp;"-"&amp;RIGHT(L$5,4),'[2]FP14 Pay Items'!$A$2:$E$6000,4,FALSE)),"")</f>
        <v>REMOVAL OF PIPE CULVERT</v>
      </c>
      <c r="M61" s="590" t="str">
        <f>IF(M$5&gt;0,(VLOOKUP(LEFT(M$5,5)&amp;"-"&amp;RIGHT(M$5,4),'[2]FP14 Pay Items'!$A$2:$E$6000,4,FALSE)),"")</f>
        <v/>
      </c>
      <c r="N61" s="590" t="str">
        <f>IF(N$5&gt;0,(VLOOKUP(LEFT(N$5,5)&amp;"-"&amp;RIGHT(N$5,4),'[2]FP14 Pay Items'!$A$2:$E$6000,4,FALSE)),"")</f>
        <v/>
      </c>
      <c r="O61" s="590" t="str">
        <f>IF(O$5&gt;0,(VLOOKUP(LEFT(O$5,5)&amp;"-"&amp;RIGHT(O$5,4),'[2]FP14 Pay Items'!$A$2:$E$6000,4,FALSE)),"")</f>
        <v/>
      </c>
      <c r="P61" s="590" t="str">
        <f>IF(P$5&gt;0,(VLOOKUP(LEFT(P$5,5)&amp;"-"&amp;RIGHT(P$5,4),'[2]FP14 Pay Items'!$A$2:$E$6000,4,FALSE)),"")</f>
        <v/>
      </c>
      <c r="Q61" s="590" t="str">
        <f>IF(Q$5&gt;0,(VLOOKUP(LEFT(Q$5,5)&amp;"-"&amp;RIGHT(Q$5,4),'[2]FP14 Pay Items'!$A$2:$E$6000,4,FALSE)),"")</f>
        <v/>
      </c>
      <c r="R61" s="590" t="str">
        <f>IF(R$5&gt;0,(VLOOKUP(LEFT(R$5,5)&amp;"-"&amp;RIGHT(R$5,4),'[2]FP14 Pay Items'!$A$2:$E$6000,4,FALSE)),"")</f>
        <v/>
      </c>
      <c r="S61" s="743"/>
    </row>
    <row r="62" spans="1:22" s="26" customFormat="1" ht="13.5" thickBot="1" x14ac:dyDescent="0.25">
      <c r="A62" s="761"/>
      <c r="B62" s="618"/>
      <c r="C62" s="618"/>
      <c r="D62" s="783"/>
      <c r="E62" s="784"/>
      <c r="F62" s="785"/>
      <c r="G62" s="618"/>
      <c r="H62" s="86" t="str">
        <f>IF(H$5&gt;0,(VLOOKUP(LEFT(H$5,5)&amp;"-"&amp;RIGHT(H$5,4),'[2]FP14 Pay Items'!$A$2:$E$4705,5,TRUE)),"")</f>
        <v>ACRE</v>
      </c>
      <c r="I62" s="86" t="str">
        <f>IF(I$5&gt;0,(VLOOKUP(LEFT(I$5,5)&amp;"-"&amp;RIGHT(I$5,4),'[2]FP14 Pay Items'!$A$2:$E$4705,5,TRUE)),"")</f>
        <v>EACH</v>
      </c>
      <c r="J62" s="86" t="str">
        <f>IF(J$5&gt;0,(VLOOKUP(LEFT(J$5,5)&amp;"-"&amp;RIGHT(J$5,4),'[2]FP14 Pay Items'!$A$2:$E$4705,5,TRUE)),"")</f>
        <v>EACH</v>
      </c>
      <c r="K62" s="86" t="str">
        <f>IF(K$5&gt;0,(VLOOKUP(LEFT(K$5,5)&amp;"-"&amp;RIGHT(K$5,4),'[2]FP14 Pay Items'!$A$2:$E$4705,5,TRUE)),"")</f>
        <v>EACH</v>
      </c>
      <c r="L62" s="86" t="str">
        <f>IF(L$5&gt;0,(VLOOKUP(LEFT(L$5,5)&amp;"-"&amp;RIGHT(L$5,4),'[2]FP14 Pay Items'!$A$2:$E$4705,5,TRUE)),"")</f>
        <v>EACH</v>
      </c>
      <c r="M62" s="86" t="str">
        <f>IF(M$5&gt;0,(VLOOKUP(LEFT(M$5,5)&amp;"-"&amp;RIGHT(M$5,4),'[2]FP14 Pay Items'!$A$2:$E$4705,5,TRUE)),"")</f>
        <v/>
      </c>
      <c r="N62" s="86" t="str">
        <f>IF(N$5&gt;0,(VLOOKUP(LEFT(N$5,5)&amp;"-"&amp;RIGHT(N$5,4),'[2]FP14 Pay Items'!$A$2:$E$4705,5,TRUE)),"")</f>
        <v/>
      </c>
      <c r="O62" s="86" t="str">
        <f>IF(O$5&gt;0,(VLOOKUP(LEFT(O$5,5)&amp;"-"&amp;RIGHT(O$5,4),'[2]FP14 Pay Items'!$A$2:$E$4705,5,TRUE)),"")</f>
        <v/>
      </c>
      <c r="P62" s="86" t="str">
        <f>IF(P$5&gt;0,(VLOOKUP(LEFT(P$5,5)&amp;"-"&amp;RIGHT(P$5,4),'[2]FP14 Pay Items'!$A$2:$E$4705,5,TRUE)),"")</f>
        <v/>
      </c>
      <c r="Q62" s="86" t="str">
        <f>IF(Q$5&gt;0,(VLOOKUP(LEFT(Q$5,5)&amp;"-"&amp;RIGHT(Q$5,4),'[2]FP14 Pay Items'!$A$2:$E$4705,5,TRUE)),"")</f>
        <v/>
      </c>
      <c r="R62" s="86" t="str">
        <f>IF(R$5&gt;0,(VLOOKUP(LEFT(R$5,5)&amp;"-"&amp;RIGHT(R$5,4),'[2]FP14 Pay Items'!$A$2:$E$4705,5,TRUE)),"")</f>
        <v/>
      </c>
      <c r="S62" s="744"/>
    </row>
    <row r="63" spans="1:22" s="315" customFormat="1" ht="12.6" customHeight="1" thickTop="1" x14ac:dyDescent="0.2">
      <c r="A63" s="211"/>
      <c r="B63" s="245"/>
      <c r="C63" s="441" t="str">
        <f t="shared" ref="C63:C100" si="7">IFERROR(VLOOKUP($B63,Project_Info,2,FALSE),"")</f>
        <v/>
      </c>
      <c r="D63" s="212"/>
      <c r="E63" s="213" t="str">
        <f>IF(F63&gt;D63,"to","")</f>
        <v/>
      </c>
      <c r="F63" s="212"/>
      <c r="G63" s="268"/>
      <c r="H63" s="215"/>
      <c r="I63" s="215"/>
      <c r="J63" s="215"/>
      <c r="K63" s="215"/>
      <c r="L63" s="215"/>
      <c r="M63" s="215"/>
      <c r="N63" s="215"/>
      <c r="O63" s="215"/>
      <c r="P63" s="215"/>
      <c r="Q63" s="215"/>
      <c r="R63" s="215"/>
      <c r="S63" s="309"/>
      <c r="U63" s="310"/>
      <c r="V63" s="310"/>
    </row>
    <row r="64" spans="1:22" s="315" customFormat="1" ht="12.6" customHeight="1" x14ac:dyDescent="0.2">
      <c r="A64" s="330"/>
      <c r="B64" s="257"/>
      <c r="C64" s="247" t="str">
        <f t="shared" si="7"/>
        <v/>
      </c>
      <c r="D64" s="221"/>
      <c r="E64" s="222" t="str">
        <f t="shared" ref="E64:E100" si="8">IF(F64&gt;D64,"to","")</f>
        <v/>
      </c>
      <c r="F64" s="221"/>
      <c r="G64" s="282"/>
      <c r="H64" s="218"/>
      <c r="I64" s="218"/>
      <c r="J64" s="218"/>
      <c r="K64" s="218"/>
      <c r="L64" s="218"/>
      <c r="M64" s="218"/>
      <c r="N64" s="218"/>
      <c r="O64" s="218"/>
      <c r="P64" s="218"/>
      <c r="Q64" s="218"/>
      <c r="R64" s="218"/>
      <c r="S64" s="444"/>
      <c r="U64" s="310"/>
      <c r="V64" s="310"/>
    </row>
    <row r="65" spans="1:21" s="315" customFormat="1" ht="12.6" customHeight="1" x14ac:dyDescent="0.2">
      <c r="A65" s="330"/>
      <c r="B65" s="257"/>
      <c r="C65" s="247" t="str">
        <f t="shared" si="7"/>
        <v/>
      </c>
      <c r="D65" s="221"/>
      <c r="E65" s="222" t="str">
        <f t="shared" si="8"/>
        <v/>
      </c>
      <c r="F65" s="221"/>
      <c r="G65" s="282"/>
      <c r="H65" s="218"/>
      <c r="I65" s="218"/>
      <c r="J65" s="218"/>
      <c r="K65" s="218"/>
      <c r="L65" s="218"/>
      <c r="M65" s="218"/>
      <c r="N65" s="218"/>
      <c r="O65" s="218"/>
      <c r="P65" s="218"/>
      <c r="Q65" s="218"/>
      <c r="R65" s="218"/>
      <c r="S65" s="444"/>
    </row>
    <row r="66" spans="1:21" s="315" customFormat="1" ht="12.6" customHeight="1" x14ac:dyDescent="0.2">
      <c r="A66" s="220"/>
      <c r="B66" s="246"/>
      <c r="C66" s="247" t="str">
        <f t="shared" si="7"/>
        <v/>
      </c>
      <c r="D66" s="221"/>
      <c r="E66" s="222" t="str">
        <f t="shared" si="8"/>
        <v/>
      </c>
      <c r="F66" s="221"/>
      <c r="G66" s="282"/>
      <c r="H66" s="218"/>
      <c r="I66" s="218"/>
      <c r="J66" s="218"/>
      <c r="K66" s="218"/>
      <c r="L66" s="218"/>
      <c r="M66" s="218"/>
      <c r="N66" s="218"/>
      <c r="O66" s="218"/>
      <c r="P66" s="218"/>
      <c r="Q66" s="218"/>
      <c r="R66" s="218"/>
      <c r="S66" s="311"/>
    </row>
    <row r="67" spans="1:21" s="315" customFormat="1" ht="12.6" customHeight="1" x14ac:dyDescent="0.2">
      <c r="A67" s="330"/>
      <c r="B67" s="257"/>
      <c r="C67" s="247" t="str">
        <f t="shared" si="7"/>
        <v/>
      </c>
      <c r="D67" s="221"/>
      <c r="E67" s="222" t="str">
        <f t="shared" si="8"/>
        <v/>
      </c>
      <c r="F67" s="221"/>
      <c r="G67" s="282"/>
      <c r="H67" s="218"/>
      <c r="I67" s="218"/>
      <c r="J67" s="218"/>
      <c r="K67" s="218"/>
      <c r="L67" s="218"/>
      <c r="M67" s="218"/>
      <c r="N67" s="218"/>
      <c r="O67" s="218"/>
      <c r="P67" s="218"/>
      <c r="Q67" s="218"/>
      <c r="R67" s="218"/>
      <c r="S67" s="444"/>
    </row>
    <row r="68" spans="1:21" s="315" customFormat="1" ht="12.6" customHeight="1" x14ac:dyDescent="0.2">
      <c r="A68" s="330"/>
      <c r="B68" s="257"/>
      <c r="C68" s="247" t="str">
        <f t="shared" si="7"/>
        <v/>
      </c>
      <c r="D68" s="221"/>
      <c r="E68" s="222" t="str">
        <f t="shared" si="8"/>
        <v/>
      </c>
      <c r="F68" s="221"/>
      <c r="G68" s="282"/>
      <c r="H68" s="218"/>
      <c r="I68" s="218"/>
      <c r="J68" s="218"/>
      <c r="K68" s="218"/>
      <c r="L68" s="218"/>
      <c r="M68" s="218"/>
      <c r="N68" s="218"/>
      <c r="O68" s="218"/>
      <c r="P68" s="218"/>
      <c r="Q68" s="218"/>
      <c r="R68" s="218"/>
      <c r="S68" s="444"/>
    </row>
    <row r="69" spans="1:21" s="315" customFormat="1" ht="12.6" customHeight="1" x14ac:dyDescent="0.2">
      <c r="A69" s="220"/>
      <c r="B69" s="246"/>
      <c r="C69" s="247" t="str">
        <f t="shared" si="7"/>
        <v/>
      </c>
      <c r="D69" s="221"/>
      <c r="E69" s="222" t="str">
        <f t="shared" si="8"/>
        <v/>
      </c>
      <c r="F69" s="221"/>
      <c r="G69" s="282"/>
      <c r="H69" s="218"/>
      <c r="I69" s="218"/>
      <c r="J69" s="218"/>
      <c r="K69" s="218"/>
      <c r="L69" s="218"/>
      <c r="M69" s="218"/>
      <c r="N69" s="218"/>
      <c r="O69" s="218"/>
      <c r="P69" s="218"/>
      <c r="Q69" s="218"/>
      <c r="R69" s="218"/>
      <c r="S69" s="311"/>
      <c r="U69" s="312"/>
    </row>
    <row r="70" spans="1:21" s="315" customFormat="1" ht="12.6" customHeight="1" x14ac:dyDescent="0.2">
      <c r="A70" s="330"/>
      <c r="B70" s="257"/>
      <c r="C70" s="247" t="str">
        <f t="shared" si="7"/>
        <v/>
      </c>
      <c r="D70" s="221"/>
      <c r="E70" s="222" t="str">
        <f t="shared" si="8"/>
        <v/>
      </c>
      <c r="F70" s="221"/>
      <c r="G70" s="282"/>
      <c r="H70" s="218"/>
      <c r="I70" s="218"/>
      <c r="J70" s="218"/>
      <c r="K70" s="218"/>
      <c r="L70" s="218"/>
      <c r="M70" s="218"/>
      <c r="N70" s="218"/>
      <c r="O70" s="218"/>
      <c r="P70" s="218"/>
      <c r="Q70" s="218"/>
      <c r="R70" s="218"/>
      <c r="S70" s="444"/>
      <c r="U70" s="312"/>
    </row>
    <row r="71" spans="1:21" s="315" customFormat="1" ht="12.6" customHeight="1" x14ac:dyDescent="0.2">
      <c r="A71" s="330"/>
      <c r="B71" s="257"/>
      <c r="C71" s="247" t="str">
        <f t="shared" si="7"/>
        <v/>
      </c>
      <c r="D71" s="221"/>
      <c r="E71" s="222" t="str">
        <f t="shared" si="8"/>
        <v/>
      </c>
      <c r="F71" s="221"/>
      <c r="G71" s="282"/>
      <c r="H71" s="218"/>
      <c r="I71" s="218"/>
      <c r="J71" s="218"/>
      <c r="K71" s="218"/>
      <c r="L71" s="218"/>
      <c r="M71" s="218"/>
      <c r="N71" s="218"/>
      <c r="O71" s="218"/>
      <c r="P71" s="218"/>
      <c r="Q71" s="218"/>
      <c r="R71" s="218"/>
      <c r="S71" s="444"/>
      <c r="U71" s="312"/>
    </row>
    <row r="72" spans="1:21" s="315" customFormat="1" ht="12.6" customHeight="1" x14ac:dyDescent="0.2">
      <c r="A72" s="220"/>
      <c r="B72" s="246"/>
      <c r="C72" s="247" t="str">
        <f t="shared" si="7"/>
        <v/>
      </c>
      <c r="D72" s="221"/>
      <c r="E72" s="222" t="str">
        <f t="shared" si="8"/>
        <v/>
      </c>
      <c r="F72" s="221"/>
      <c r="G72" s="282"/>
      <c r="H72" s="218"/>
      <c r="I72" s="218"/>
      <c r="J72" s="218"/>
      <c r="K72" s="218"/>
      <c r="L72" s="218"/>
      <c r="M72" s="218"/>
      <c r="N72" s="218"/>
      <c r="O72" s="218"/>
      <c r="P72" s="218"/>
      <c r="Q72" s="218"/>
      <c r="R72" s="218"/>
      <c r="S72" s="311"/>
      <c r="U72" s="312"/>
    </row>
    <row r="73" spans="1:21" s="315" customFormat="1" ht="12.6" customHeight="1" x14ac:dyDescent="0.2">
      <c r="A73" s="330"/>
      <c r="B73" s="257"/>
      <c r="C73" s="247" t="str">
        <f t="shared" si="7"/>
        <v/>
      </c>
      <c r="D73" s="221"/>
      <c r="E73" s="222" t="str">
        <f t="shared" si="8"/>
        <v/>
      </c>
      <c r="F73" s="221"/>
      <c r="G73" s="282"/>
      <c r="H73" s="218"/>
      <c r="I73" s="218"/>
      <c r="J73" s="218"/>
      <c r="K73" s="218"/>
      <c r="L73" s="218"/>
      <c r="M73" s="218"/>
      <c r="N73" s="218"/>
      <c r="O73" s="218"/>
      <c r="P73" s="218"/>
      <c r="Q73" s="218"/>
      <c r="R73" s="218"/>
      <c r="S73" s="444"/>
      <c r="U73" s="312"/>
    </row>
    <row r="74" spans="1:21" s="315" customFormat="1" ht="12.6" customHeight="1" x14ac:dyDescent="0.2">
      <c r="A74" s="330"/>
      <c r="B74" s="257"/>
      <c r="C74" s="247" t="str">
        <f t="shared" si="7"/>
        <v/>
      </c>
      <c r="D74" s="221"/>
      <c r="E74" s="222" t="str">
        <f t="shared" si="8"/>
        <v/>
      </c>
      <c r="F74" s="221"/>
      <c r="G74" s="282"/>
      <c r="H74" s="218"/>
      <c r="I74" s="218"/>
      <c r="J74" s="218"/>
      <c r="K74" s="218"/>
      <c r="L74" s="218"/>
      <c r="M74" s="218"/>
      <c r="N74" s="218"/>
      <c r="O74" s="218"/>
      <c r="P74" s="218"/>
      <c r="Q74" s="218"/>
      <c r="R74" s="218"/>
      <c r="S74" s="444"/>
      <c r="U74" s="312"/>
    </row>
    <row r="75" spans="1:21" s="315" customFormat="1" ht="12.6" customHeight="1" x14ac:dyDescent="0.2">
      <c r="A75" s="220"/>
      <c r="B75" s="246"/>
      <c r="C75" s="247" t="str">
        <f t="shared" si="7"/>
        <v/>
      </c>
      <c r="D75" s="221"/>
      <c r="E75" s="222" t="str">
        <f t="shared" si="8"/>
        <v/>
      </c>
      <c r="F75" s="221"/>
      <c r="G75" s="282"/>
      <c r="H75" s="218"/>
      <c r="I75" s="218"/>
      <c r="J75" s="218"/>
      <c r="K75" s="218"/>
      <c r="L75" s="218"/>
      <c r="M75" s="218"/>
      <c r="N75" s="218"/>
      <c r="O75" s="218"/>
      <c r="P75" s="218"/>
      <c r="Q75" s="218"/>
      <c r="R75" s="218"/>
      <c r="S75" s="311"/>
      <c r="U75" s="312"/>
    </row>
    <row r="76" spans="1:21" s="315" customFormat="1" ht="12.6" customHeight="1" x14ac:dyDescent="0.2">
      <c r="A76" s="330"/>
      <c r="B76" s="257"/>
      <c r="C76" s="247" t="str">
        <f t="shared" si="7"/>
        <v/>
      </c>
      <c r="D76" s="221"/>
      <c r="E76" s="222" t="str">
        <f t="shared" si="8"/>
        <v/>
      </c>
      <c r="F76" s="221"/>
      <c r="G76" s="282"/>
      <c r="H76" s="218"/>
      <c r="I76" s="218"/>
      <c r="J76" s="218"/>
      <c r="K76" s="218"/>
      <c r="L76" s="218"/>
      <c r="M76" s="218"/>
      <c r="N76" s="218"/>
      <c r="O76" s="218"/>
      <c r="P76" s="218"/>
      <c r="Q76" s="218"/>
      <c r="R76" s="218"/>
      <c r="S76" s="444"/>
    </row>
    <row r="77" spans="1:21" s="315" customFormat="1" ht="12.6" customHeight="1" x14ac:dyDescent="0.2">
      <c r="A77" s="330"/>
      <c r="B77" s="257"/>
      <c r="C77" s="247" t="str">
        <f t="shared" si="7"/>
        <v/>
      </c>
      <c r="D77" s="221"/>
      <c r="E77" s="222" t="str">
        <f t="shared" si="8"/>
        <v/>
      </c>
      <c r="F77" s="221"/>
      <c r="G77" s="282"/>
      <c r="H77" s="218"/>
      <c r="I77" s="218"/>
      <c r="J77" s="218"/>
      <c r="K77" s="218"/>
      <c r="L77" s="218"/>
      <c r="M77" s="218"/>
      <c r="N77" s="218"/>
      <c r="O77" s="218"/>
      <c r="P77" s="218"/>
      <c r="Q77" s="218"/>
      <c r="R77" s="218"/>
      <c r="S77" s="444"/>
    </row>
    <row r="78" spans="1:21" s="315" customFormat="1" ht="12.6" customHeight="1" x14ac:dyDescent="0.2">
      <c r="A78" s="220"/>
      <c r="B78" s="246"/>
      <c r="C78" s="247" t="str">
        <f t="shared" si="7"/>
        <v/>
      </c>
      <c r="D78" s="221"/>
      <c r="E78" s="222" t="str">
        <f t="shared" si="8"/>
        <v/>
      </c>
      <c r="F78" s="221"/>
      <c r="G78" s="282"/>
      <c r="H78" s="218"/>
      <c r="I78" s="218"/>
      <c r="J78" s="218"/>
      <c r="K78" s="218"/>
      <c r="L78" s="218"/>
      <c r="M78" s="218"/>
      <c r="N78" s="218"/>
      <c r="O78" s="218"/>
      <c r="P78" s="218"/>
      <c r="Q78" s="218"/>
      <c r="R78" s="218"/>
      <c r="S78" s="311"/>
    </row>
    <row r="79" spans="1:21" s="315" customFormat="1" ht="12.6" customHeight="1" x14ac:dyDescent="0.2">
      <c r="A79" s="330"/>
      <c r="B79" s="257"/>
      <c r="C79" s="247" t="str">
        <f t="shared" si="7"/>
        <v/>
      </c>
      <c r="D79" s="221"/>
      <c r="E79" s="222" t="str">
        <f t="shared" si="8"/>
        <v/>
      </c>
      <c r="F79" s="221"/>
      <c r="G79" s="282"/>
      <c r="H79" s="218"/>
      <c r="I79" s="218"/>
      <c r="J79" s="218"/>
      <c r="K79" s="218"/>
      <c r="L79" s="218"/>
      <c r="M79" s="218"/>
      <c r="N79" s="218"/>
      <c r="O79" s="218"/>
      <c r="P79" s="218"/>
      <c r="Q79" s="218"/>
      <c r="R79" s="218"/>
      <c r="S79" s="444"/>
    </row>
    <row r="80" spans="1:21" s="315" customFormat="1" ht="12.6" customHeight="1" x14ac:dyDescent="0.2">
      <c r="A80" s="330"/>
      <c r="B80" s="257"/>
      <c r="C80" s="247" t="str">
        <f t="shared" si="7"/>
        <v/>
      </c>
      <c r="D80" s="221"/>
      <c r="E80" s="222" t="str">
        <f t="shared" si="8"/>
        <v/>
      </c>
      <c r="F80" s="221"/>
      <c r="G80" s="282"/>
      <c r="H80" s="218"/>
      <c r="I80" s="218"/>
      <c r="J80" s="218"/>
      <c r="K80" s="218"/>
      <c r="L80" s="218"/>
      <c r="M80" s="218"/>
      <c r="N80" s="218"/>
      <c r="O80" s="218"/>
      <c r="P80" s="218"/>
      <c r="Q80" s="218"/>
      <c r="R80" s="218"/>
      <c r="S80" s="444"/>
    </row>
    <row r="81" spans="1:19" s="315" customFormat="1" ht="12.6" customHeight="1" x14ac:dyDescent="0.2">
      <c r="A81" s="220"/>
      <c r="B81" s="246"/>
      <c r="C81" s="247" t="str">
        <f t="shared" si="7"/>
        <v/>
      </c>
      <c r="D81" s="221"/>
      <c r="E81" s="222" t="str">
        <f t="shared" si="8"/>
        <v/>
      </c>
      <c r="F81" s="221"/>
      <c r="G81" s="282"/>
      <c r="H81" s="218"/>
      <c r="I81" s="218"/>
      <c r="J81" s="218"/>
      <c r="K81" s="218"/>
      <c r="L81" s="218"/>
      <c r="M81" s="218"/>
      <c r="N81" s="218"/>
      <c r="O81" s="218"/>
      <c r="P81" s="218"/>
      <c r="Q81" s="218"/>
      <c r="R81" s="218"/>
      <c r="S81" s="311"/>
    </row>
    <row r="82" spans="1:19" s="315" customFormat="1" ht="12.6" customHeight="1" x14ac:dyDescent="0.2">
      <c r="A82" s="330"/>
      <c r="B82" s="257"/>
      <c r="C82" s="247" t="str">
        <f t="shared" si="7"/>
        <v/>
      </c>
      <c r="D82" s="221"/>
      <c r="E82" s="222" t="str">
        <f t="shared" si="8"/>
        <v/>
      </c>
      <c r="F82" s="221"/>
      <c r="G82" s="282"/>
      <c r="H82" s="218"/>
      <c r="I82" s="218"/>
      <c r="J82" s="218"/>
      <c r="K82" s="218"/>
      <c r="L82" s="218"/>
      <c r="M82" s="218"/>
      <c r="N82" s="218"/>
      <c r="O82" s="218"/>
      <c r="P82" s="218"/>
      <c r="Q82" s="218"/>
      <c r="R82" s="218"/>
      <c r="S82" s="444"/>
    </row>
    <row r="83" spans="1:19" s="315" customFormat="1" ht="12.6" customHeight="1" x14ac:dyDescent="0.2">
      <c r="A83" s="330"/>
      <c r="B83" s="257"/>
      <c r="C83" s="247" t="str">
        <f t="shared" si="7"/>
        <v/>
      </c>
      <c r="D83" s="221"/>
      <c r="E83" s="222" t="str">
        <f t="shared" si="8"/>
        <v/>
      </c>
      <c r="F83" s="221"/>
      <c r="G83" s="282"/>
      <c r="H83" s="218"/>
      <c r="I83" s="218"/>
      <c r="J83" s="218"/>
      <c r="K83" s="218"/>
      <c r="L83" s="218"/>
      <c r="M83" s="218"/>
      <c r="N83" s="218"/>
      <c r="O83" s="218"/>
      <c r="P83" s="218"/>
      <c r="Q83" s="218"/>
      <c r="R83" s="218"/>
      <c r="S83" s="444"/>
    </row>
    <row r="84" spans="1:19" s="315" customFormat="1" ht="12.6" customHeight="1" x14ac:dyDescent="0.2">
      <c r="A84" s="220"/>
      <c r="B84" s="246"/>
      <c r="C84" s="247" t="str">
        <f t="shared" si="7"/>
        <v/>
      </c>
      <c r="D84" s="221"/>
      <c r="E84" s="222" t="str">
        <f t="shared" si="8"/>
        <v/>
      </c>
      <c r="F84" s="221"/>
      <c r="G84" s="282"/>
      <c r="H84" s="218"/>
      <c r="I84" s="218"/>
      <c r="J84" s="218"/>
      <c r="K84" s="218"/>
      <c r="L84" s="218"/>
      <c r="M84" s="218"/>
      <c r="N84" s="218"/>
      <c r="O84" s="218"/>
      <c r="P84" s="218"/>
      <c r="Q84" s="218"/>
      <c r="R84" s="218"/>
      <c r="S84" s="311"/>
    </row>
    <row r="85" spans="1:19" s="315" customFormat="1" ht="12.6" customHeight="1" x14ac:dyDescent="0.2">
      <c r="A85" s="330"/>
      <c r="B85" s="257"/>
      <c r="C85" s="247" t="str">
        <f t="shared" si="7"/>
        <v/>
      </c>
      <c r="D85" s="221"/>
      <c r="E85" s="222" t="str">
        <f t="shared" si="8"/>
        <v/>
      </c>
      <c r="F85" s="221"/>
      <c r="G85" s="282"/>
      <c r="H85" s="218"/>
      <c r="I85" s="218"/>
      <c r="J85" s="218"/>
      <c r="K85" s="218"/>
      <c r="L85" s="218"/>
      <c r="M85" s="218"/>
      <c r="N85" s="218"/>
      <c r="O85" s="218"/>
      <c r="P85" s="218"/>
      <c r="Q85" s="218"/>
      <c r="R85" s="218"/>
      <c r="S85" s="444"/>
    </row>
    <row r="86" spans="1:19" s="315" customFormat="1" ht="12.6" customHeight="1" x14ac:dyDescent="0.2">
      <c r="A86" s="330"/>
      <c r="B86" s="257"/>
      <c r="C86" s="247" t="str">
        <f t="shared" si="7"/>
        <v/>
      </c>
      <c r="D86" s="221"/>
      <c r="E86" s="222" t="str">
        <f t="shared" si="8"/>
        <v/>
      </c>
      <c r="F86" s="221"/>
      <c r="G86" s="282"/>
      <c r="H86" s="218"/>
      <c r="I86" s="218"/>
      <c r="J86" s="218"/>
      <c r="K86" s="218"/>
      <c r="L86" s="218"/>
      <c r="M86" s="218"/>
      <c r="N86" s="218"/>
      <c r="O86" s="218"/>
      <c r="P86" s="218"/>
      <c r="Q86" s="218"/>
      <c r="R86" s="218"/>
      <c r="S86" s="444"/>
    </row>
    <row r="87" spans="1:19" s="315" customFormat="1" ht="12.6" customHeight="1" x14ac:dyDescent="0.2">
      <c r="A87" s="330"/>
      <c r="B87" s="257"/>
      <c r="C87" s="247" t="str">
        <f t="shared" si="7"/>
        <v/>
      </c>
      <c r="D87" s="221"/>
      <c r="E87" s="222" t="str">
        <f t="shared" si="8"/>
        <v/>
      </c>
      <c r="F87" s="221"/>
      <c r="G87" s="282"/>
      <c r="H87" s="218"/>
      <c r="I87" s="218"/>
      <c r="J87" s="218"/>
      <c r="K87" s="218"/>
      <c r="L87" s="218"/>
      <c r="M87" s="218"/>
      <c r="N87" s="218"/>
      <c r="O87" s="218"/>
      <c r="P87" s="218"/>
      <c r="Q87" s="218"/>
      <c r="R87" s="218"/>
      <c r="S87" s="311"/>
    </row>
    <row r="88" spans="1:19" s="315" customFormat="1" ht="12.6" customHeight="1" x14ac:dyDescent="0.2">
      <c r="A88" s="220"/>
      <c r="B88" s="246"/>
      <c r="C88" s="247" t="str">
        <f t="shared" si="7"/>
        <v/>
      </c>
      <c r="D88" s="221"/>
      <c r="E88" s="222" t="str">
        <f t="shared" si="8"/>
        <v/>
      </c>
      <c r="F88" s="221"/>
      <c r="G88" s="282"/>
      <c r="H88" s="218"/>
      <c r="I88" s="218"/>
      <c r="J88" s="218"/>
      <c r="K88" s="218"/>
      <c r="L88" s="218"/>
      <c r="M88" s="218"/>
      <c r="N88" s="218"/>
      <c r="O88" s="218"/>
      <c r="P88" s="218"/>
      <c r="Q88" s="218"/>
      <c r="R88" s="218"/>
      <c r="S88" s="444"/>
    </row>
    <row r="89" spans="1:19" s="315" customFormat="1" ht="12.6" customHeight="1" x14ac:dyDescent="0.2">
      <c r="A89" s="330"/>
      <c r="B89" s="257"/>
      <c r="C89" s="247" t="str">
        <f t="shared" si="7"/>
        <v/>
      </c>
      <c r="D89" s="221"/>
      <c r="E89" s="222" t="str">
        <f t="shared" si="8"/>
        <v/>
      </c>
      <c r="F89" s="221"/>
      <c r="G89" s="282"/>
      <c r="H89" s="218"/>
      <c r="I89" s="218"/>
      <c r="J89" s="218"/>
      <c r="K89" s="218"/>
      <c r="L89" s="218"/>
      <c r="M89" s="218"/>
      <c r="N89" s="218"/>
      <c r="O89" s="218"/>
      <c r="P89" s="218"/>
      <c r="Q89" s="218"/>
      <c r="R89" s="218"/>
      <c r="S89" s="444"/>
    </row>
    <row r="90" spans="1:19" s="315" customFormat="1" ht="12.6" customHeight="1" x14ac:dyDescent="0.2">
      <c r="A90" s="220"/>
      <c r="B90" s="246"/>
      <c r="C90" s="247" t="str">
        <f t="shared" si="7"/>
        <v/>
      </c>
      <c r="D90" s="221"/>
      <c r="E90" s="222" t="str">
        <f t="shared" si="8"/>
        <v/>
      </c>
      <c r="F90" s="221"/>
      <c r="G90" s="282"/>
      <c r="H90" s="218"/>
      <c r="I90" s="218"/>
      <c r="J90" s="218"/>
      <c r="K90" s="218"/>
      <c r="L90" s="218"/>
      <c r="M90" s="218"/>
      <c r="N90" s="218"/>
      <c r="O90" s="218"/>
      <c r="P90" s="218"/>
      <c r="Q90" s="218"/>
      <c r="R90" s="218"/>
      <c r="S90" s="311"/>
    </row>
    <row r="91" spans="1:19" s="315" customFormat="1" ht="12.6" customHeight="1" x14ac:dyDescent="0.2">
      <c r="A91" s="330"/>
      <c r="B91" s="257"/>
      <c r="C91" s="247" t="str">
        <f t="shared" si="7"/>
        <v/>
      </c>
      <c r="D91" s="221"/>
      <c r="E91" s="222" t="str">
        <f t="shared" si="8"/>
        <v/>
      </c>
      <c r="F91" s="221"/>
      <c r="G91" s="282"/>
      <c r="H91" s="218"/>
      <c r="I91" s="218"/>
      <c r="J91" s="218"/>
      <c r="K91" s="218"/>
      <c r="L91" s="218"/>
      <c r="M91" s="218"/>
      <c r="N91" s="218"/>
      <c r="O91" s="218"/>
      <c r="P91" s="218"/>
      <c r="Q91" s="218"/>
      <c r="R91" s="218"/>
      <c r="S91" s="444"/>
    </row>
    <row r="92" spans="1:19" s="315" customFormat="1" ht="12.6" customHeight="1" x14ac:dyDescent="0.2">
      <c r="A92" s="330"/>
      <c r="B92" s="257"/>
      <c r="C92" s="247" t="str">
        <f t="shared" si="7"/>
        <v/>
      </c>
      <c r="D92" s="221"/>
      <c r="E92" s="222" t="str">
        <f t="shared" si="8"/>
        <v/>
      </c>
      <c r="F92" s="221"/>
      <c r="G92" s="282"/>
      <c r="H92" s="218"/>
      <c r="I92" s="218"/>
      <c r="J92" s="218"/>
      <c r="K92" s="218"/>
      <c r="L92" s="218"/>
      <c r="M92" s="218"/>
      <c r="N92" s="218"/>
      <c r="O92" s="218"/>
      <c r="P92" s="218"/>
      <c r="Q92" s="218"/>
      <c r="R92" s="218"/>
      <c r="S92" s="311"/>
    </row>
    <row r="93" spans="1:19" s="315" customFormat="1" ht="12.6" customHeight="1" x14ac:dyDescent="0.2">
      <c r="A93" s="220"/>
      <c r="B93" s="246"/>
      <c r="C93" s="247" t="str">
        <f t="shared" si="7"/>
        <v/>
      </c>
      <c r="D93" s="221"/>
      <c r="E93" s="222" t="str">
        <f t="shared" si="8"/>
        <v/>
      </c>
      <c r="F93" s="221"/>
      <c r="G93" s="282"/>
      <c r="H93" s="218"/>
      <c r="I93" s="218"/>
      <c r="J93" s="218"/>
      <c r="K93" s="218"/>
      <c r="L93" s="218"/>
      <c r="M93" s="218"/>
      <c r="N93" s="218"/>
      <c r="O93" s="218"/>
      <c r="P93" s="218"/>
      <c r="Q93" s="218"/>
      <c r="R93" s="218"/>
      <c r="S93" s="444"/>
    </row>
    <row r="94" spans="1:19" s="315" customFormat="1" ht="12.6" customHeight="1" x14ac:dyDescent="0.2">
      <c r="A94" s="330"/>
      <c r="B94" s="257"/>
      <c r="C94" s="247" t="str">
        <f t="shared" si="7"/>
        <v/>
      </c>
      <c r="D94" s="221"/>
      <c r="E94" s="222" t="str">
        <f t="shared" si="8"/>
        <v/>
      </c>
      <c r="F94" s="221"/>
      <c r="G94" s="282"/>
      <c r="H94" s="218"/>
      <c r="I94" s="218"/>
      <c r="J94" s="218"/>
      <c r="K94" s="218"/>
      <c r="L94" s="218"/>
      <c r="M94" s="218"/>
      <c r="N94" s="218"/>
      <c r="O94" s="218"/>
      <c r="P94" s="218"/>
      <c r="Q94" s="218"/>
      <c r="R94" s="218"/>
      <c r="S94" s="444"/>
    </row>
    <row r="95" spans="1:19" s="315" customFormat="1" ht="12.6" customHeight="1" x14ac:dyDescent="0.2">
      <c r="A95" s="330"/>
      <c r="B95" s="257"/>
      <c r="C95" s="247" t="str">
        <f t="shared" si="7"/>
        <v/>
      </c>
      <c r="D95" s="221"/>
      <c r="E95" s="222" t="str">
        <f t="shared" si="8"/>
        <v/>
      </c>
      <c r="F95" s="221"/>
      <c r="G95" s="282"/>
      <c r="H95" s="218"/>
      <c r="I95" s="218"/>
      <c r="J95" s="218"/>
      <c r="K95" s="218"/>
      <c r="L95" s="218"/>
      <c r="M95" s="218"/>
      <c r="N95" s="218"/>
      <c r="O95" s="218"/>
      <c r="P95" s="218"/>
      <c r="Q95" s="218"/>
      <c r="R95" s="218"/>
      <c r="S95" s="311"/>
    </row>
    <row r="96" spans="1:19" s="315" customFormat="1" ht="12.6" customHeight="1" x14ac:dyDescent="0.2">
      <c r="A96" s="220"/>
      <c r="B96" s="246"/>
      <c r="C96" s="247" t="str">
        <f t="shared" si="7"/>
        <v/>
      </c>
      <c r="D96" s="221"/>
      <c r="E96" s="222" t="str">
        <f t="shared" si="8"/>
        <v/>
      </c>
      <c r="F96" s="221"/>
      <c r="G96" s="282"/>
      <c r="H96" s="218"/>
      <c r="I96" s="218"/>
      <c r="J96" s="218"/>
      <c r="K96" s="218"/>
      <c r="L96" s="218"/>
      <c r="M96" s="218"/>
      <c r="N96" s="218"/>
      <c r="O96" s="218"/>
      <c r="P96" s="218"/>
      <c r="Q96" s="218"/>
      <c r="R96" s="218"/>
      <c r="S96" s="444"/>
    </row>
    <row r="97" spans="1:21" s="315" customFormat="1" ht="12.6" customHeight="1" x14ac:dyDescent="0.2">
      <c r="A97" s="330"/>
      <c r="B97" s="257"/>
      <c r="C97" s="247" t="str">
        <f t="shared" si="7"/>
        <v/>
      </c>
      <c r="D97" s="221"/>
      <c r="E97" s="222" t="str">
        <f t="shared" si="8"/>
        <v/>
      </c>
      <c r="F97" s="221"/>
      <c r="G97" s="282"/>
      <c r="H97" s="218"/>
      <c r="I97" s="218"/>
      <c r="J97" s="218"/>
      <c r="K97" s="218"/>
      <c r="L97" s="218"/>
      <c r="M97" s="218"/>
      <c r="N97" s="218"/>
      <c r="O97" s="218"/>
      <c r="P97" s="218"/>
      <c r="Q97" s="218"/>
      <c r="R97" s="218"/>
      <c r="S97" s="444"/>
    </row>
    <row r="98" spans="1:21" s="315" customFormat="1" ht="12.6" customHeight="1" x14ac:dyDescent="0.2">
      <c r="A98" s="330"/>
      <c r="B98" s="257"/>
      <c r="C98" s="247" t="str">
        <f t="shared" si="7"/>
        <v/>
      </c>
      <c r="D98" s="221"/>
      <c r="E98" s="222" t="str">
        <f t="shared" si="8"/>
        <v/>
      </c>
      <c r="F98" s="221"/>
      <c r="G98" s="282"/>
      <c r="H98" s="218"/>
      <c r="I98" s="218"/>
      <c r="J98" s="218"/>
      <c r="K98" s="218"/>
      <c r="L98" s="218"/>
      <c r="M98" s="218"/>
      <c r="N98" s="218"/>
      <c r="O98" s="218"/>
      <c r="P98" s="218"/>
      <c r="Q98" s="218"/>
      <c r="R98" s="218"/>
      <c r="S98" s="311"/>
    </row>
    <row r="99" spans="1:21" s="315" customFormat="1" ht="12.6" customHeight="1" x14ac:dyDescent="0.2">
      <c r="A99" s="220"/>
      <c r="B99" s="246"/>
      <c r="C99" s="247" t="str">
        <f t="shared" si="7"/>
        <v/>
      </c>
      <c r="D99" s="221"/>
      <c r="E99" s="222" t="str">
        <f t="shared" si="8"/>
        <v/>
      </c>
      <c r="F99" s="221"/>
      <c r="G99" s="282"/>
      <c r="H99" s="218"/>
      <c r="I99" s="218"/>
      <c r="J99" s="218"/>
      <c r="K99" s="218"/>
      <c r="L99" s="218"/>
      <c r="M99" s="218"/>
      <c r="N99" s="218"/>
      <c r="O99" s="218"/>
      <c r="P99" s="218"/>
      <c r="Q99" s="218"/>
      <c r="R99" s="218"/>
      <c r="S99" s="444"/>
    </row>
    <row r="100" spans="1:21" s="315" customFormat="1" ht="12.6" customHeight="1" thickBot="1" x14ac:dyDescent="0.25">
      <c r="A100" s="330"/>
      <c r="B100" s="257"/>
      <c r="C100" s="247" t="str">
        <f t="shared" si="7"/>
        <v/>
      </c>
      <c r="D100" s="248"/>
      <c r="E100" s="244" t="str">
        <f t="shared" si="8"/>
        <v/>
      </c>
      <c r="F100" s="248"/>
      <c r="G100" s="431"/>
      <c r="H100" s="225"/>
      <c r="I100" s="225"/>
      <c r="J100" s="225"/>
      <c r="K100" s="225"/>
      <c r="L100" s="225"/>
      <c r="M100" s="225"/>
      <c r="N100" s="225"/>
      <c r="O100" s="225"/>
      <c r="P100" s="225"/>
      <c r="Q100" s="225"/>
      <c r="R100" s="225"/>
      <c r="S100" s="445"/>
    </row>
    <row r="101" spans="1:21" ht="12.95" customHeight="1" thickTop="1" x14ac:dyDescent="0.2">
      <c r="A101" s="772" t="s">
        <v>74</v>
      </c>
      <c r="B101" s="773"/>
      <c r="C101" s="773"/>
      <c r="D101" s="773"/>
      <c r="E101" s="773"/>
      <c r="F101" s="773"/>
      <c r="G101" s="774"/>
      <c r="H101" s="88" t="str">
        <f t="shared" ref="H101:R101" si="9">IF(SUM(H64:H100)&gt;0,SUM(H64:H100),"")</f>
        <v/>
      </c>
      <c r="I101" s="88" t="str">
        <f t="shared" si="9"/>
        <v/>
      </c>
      <c r="J101" s="88" t="str">
        <f t="shared" si="9"/>
        <v/>
      </c>
      <c r="K101" s="88" t="str">
        <f t="shared" si="9"/>
        <v/>
      </c>
      <c r="L101" s="88" t="str">
        <f t="shared" si="9"/>
        <v/>
      </c>
      <c r="M101" s="88" t="str">
        <f t="shared" si="9"/>
        <v/>
      </c>
      <c r="N101" s="88" t="str">
        <f t="shared" si="9"/>
        <v/>
      </c>
      <c r="O101" s="88" t="str">
        <f t="shared" si="9"/>
        <v/>
      </c>
      <c r="P101" s="88" t="str">
        <f t="shared" si="9"/>
        <v/>
      </c>
      <c r="Q101" s="88" t="str">
        <f t="shared" si="9"/>
        <v/>
      </c>
      <c r="R101" s="89" t="str">
        <f t="shared" si="9"/>
        <v/>
      </c>
      <c r="S101" s="786"/>
    </row>
    <row r="102" spans="1:21" ht="12.6" customHeight="1" x14ac:dyDescent="0.2">
      <c r="A102" s="772" t="s">
        <v>40</v>
      </c>
      <c r="B102" s="773"/>
      <c r="C102" s="773"/>
      <c r="D102" s="773"/>
      <c r="E102" s="773"/>
      <c r="F102" s="773"/>
      <c r="G102" s="774"/>
      <c r="H102" s="90" t="str">
        <f>H$47</f>
        <v/>
      </c>
      <c r="I102" s="90" t="str">
        <f t="shared" ref="I102:R102" si="10">I$47</f>
        <v/>
      </c>
      <c r="J102" s="90" t="str">
        <f t="shared" si="10"/>
        <v/>
      </c>
      <c r="K102" s="90" t="str">
        <f t="shared" si="10"/>
        <v/>
      </c>
      <c r="L102" s="90" t="str">
        <f t="shared" si="10"/>
        <v/>
      </c>
      <c r="M102" s="90" t="str">
        <f t="shared" si="10"/>
        <v/>
      </c>
      <c r="N102" s="90" t="str">
        <f t="shared" si="10"/>
        <v/>
      </c>
      <c r="O102" s="90" t="str">
        <f t="shared" si="10"/>
        <v/>
      </c>
      <c r="P102" s="90" t="str">
        <f t="shared" si="10"/>
        <v/>
      </c>
      <c r="Q102" s="90" t="str">
        <f t="shared" si="10"/>
        <v/>
      </c>
      <c r="R102" s="104" t="str">
        <f t="shared" si="10"/>
        <v/>
      </c>
      <c r="S102" s="787"/>
    </row>
    <row r="103" spans="1:21" ht="12.6" customHeight="1" x14ac:dyDescent="0.2">
      <c r="A103" s="775" t="s">
        <v>37</v>
      </c>
      <c r="B103" s="776"/>
      <c r="C103" s="776"/>
      <c r="D103" s="776"/>
      <c r="E103" s="776"/>
      <c r="F103" s="776"/>
      <c r="G103" s="777"/>
      <c r="H103" s="91" t="str">
        <f t="shared" ref="H103:R103" si="11">IF(SUM(H101:H102)=0,"",SUM(H101:H102))</f>
        <v/>
      </c>
      <c r="I103" s="91" t="str">
        <f t="shared" si="11"/>
        <v/>
      </c>
      <c r="J103" s="91" t="str">
        <f t="shared" si="11"/>
        <v/>
      </c>
      <c r="K103" s="91" t="str">
        <f t="shared" si="11"/>
        <v/>
      </c>
      <c r="L103" s="91" t="str">
        <f t="shared" si="11"/>
        <v/>
      </c>
      <c r="M103" s="91" t="str">
        <f t="shared" si="11"/>
        <v/>
      </c>
      <c r="N103" s="91" t="str">
        <f t="shared" si="11"/>
        <v/>
      </c>
      <c r="O103" s="91" t="str">
        <f t="shared" si="11"/>
        <v/>
      </c>
      <c r="P103" s="91" t="str">
        <f t="shared" si="11"/>
        <v/>
      </c>
      <c r="Q103" s="91" t="str">
        <f t="shared" si="11"/>
        <v/>
      </c>
      <c r="R103" s="92" t="str">
        <f t="shared" si="11"/>
        <v/>
      </c>
      <c r="S103" s="787"/>
    </row>
    <row r="104" spans="1:21" ht="12.95" customHeight="1" thickBot="1" x14ac:dyDescent="0.25">
      <c r="A104" s="753" t="s">
        <v>42</v>
      </c>
      <c r="B104" s="754"/>
      <c r="C104" s="754"/>
      <c r="D104" s="754"/>
      <c r="E104" s="754"/>
      <c r="F104" s="754"/>
      <c r="G104" s="755"/>
      <c r="H104" s="142"/>
      <c r="I104" s="142"/>
      <c r="J104" s="142"/>
      <c r="K104" s="142"/>
      <c r="L104" s="142"/>
      <c r="M104" s="142"/>
      <c r="N104" s="142"/>
      <c r="O104" s="142"/>
      <c r="P104" s="142"/>
      <c r="Q104" s="142"/>
      <c r="R104" s="142"/>
      <c r="S104" s="787"/>
    </row>
    <row r="105" spans="1:21" x14ac:dyDescent="0.2">
      <c r="A105" s="47"/>
      <c r="B105" s="47"/>
      <c r="C105" s="439"/>
      <c r="D105" s="47"/>
      <c r="E105" s="47"/>
      <c r="F105" s="47"/>
      <c r="G105" s="47"/>
      <c r="H105" s="47"/>
      <c r="I105" s="47"/>
      <c r="J105" s="47"/>
      <c r="K105" s="47"/>
      <c r="L105" s="47"/>
      <c r="M105" s="47"/>
      <c r="N105" s="47"/>
      <c r="O105" s="47"/>
      <c r="P105" s="47"/>
      <c r="Q105" s="47"/>
      <c r="R105" s="47"/>
      <c r="S105" s="47"/>
    </row>
    <row r="106" spans="1:21" x14ac:dyDescent="0.2">
      <c r="A106" s="47"/>
      <c r="B106" s="47"/>
      <c r="C106" s="439"/>
      <c r="D106" s="47"/>
      <c r="E106" s="47"/>
      <c r="F106" s="47"/>
      <c r="G106" s="47"/>
      <c r="H106" s="81" t="s">
        <v>46</v>
      </c>
      <c r="I106" s="7"/>
      <c r="J106" s="47"/>
      <c r="K106" s="47"/>
      <c r="L106" s="47"/>
      <c r="M106" s="47"/>
      <c r="N106" s="47"/>
      <c r="O106" s="47"/>
      <c r="P106" s="47"/>
      <c r="Q106" s="47"/>
      <c r="R106" s="47"/>
      <c r="S106" s="47"/>
    </row>
    <row r="107" spans="1:21" x14ac:dyDescent="0.2">
      <c r="A107" s="47"/>
      <c r="B107" s="47"/>
      <c r="C107" s="439"/>
      <c r="D107" s="47"/>
      <c r="E107" s="47"/>
      <c r="F107" s="47"/>
      <c r="G107" s="47"/>
      <c r="H107" s="82"/>
      <c r="I107" s="8" t="s">
        <v>47</v>
      </c>
      <c r="J107" s="47"/>
      <c r="K107" s="47"/>
      <c r="L107" s="47"/>
      <c r="M107" s="47"/>
      <c r="N107" s="47"/>
      <c r="O107" s="47"/>
      <c r="P107" s="47"/>
      <c r="Q107" s="47"/>
      <c r="R107" s="47"/>
      <c r="S107" s="47"/>
    </row>
    <row r="108" spans="1:21" x14ac:dyDescent="0.2">
      <c r="A108" s="47"/>
      <c r="B108" s="47"/>
      <c r="C108" s="439"/>
      <c r="D108" s="47"/>
      <c r="E108" s="47"/>
      <c r="F108" s="47"/>
      <c r="G108" s="47"/>
      <c r="H108" s="83"/>
      <c r="I108" s="8" t="s">
        <v>48</v>
      </c>
      <c r="J108" s="47"/>
      <c r="K108" s="47"/>
      <c r="L108" s="47"/>
      <c r="M108" s="47"/>
      <c r="N108" s="47"/>
      <c r="O108" s="47"/>
      <c r="P108" s="47"/>
      <c r="Q108" s="47"/>
      <c r="R108" s="47"/>
      <c r="S108" s="47"/>
    </row>
    <row r="109" spans="1:21" x14ac:dyDescent="0.2">
      <c r="A109" s="47"/>
      <c r="B109" s="47"/>
      <c r="C109" s="439"/>
      <c r="D109" s="47"/>
      <c r="E109" s="47"/>
      <c r="F109" s="47"/>
      <c r="G109" s="47"/>
      <c r="H109" s="85"/>
      <c r="I109" s="8" t="s">
        <v>49</v>
      </c>
      <c r="J109" s="47"/>
      <c r="K109" s="47"/>
      <c r="L109" s="47"/>
      <c r="M109" s="47"/>
      <c r="N109" s="47"/>
      <c r="O109" s="47"/>
      <c r="P109" s="47"/>
      <c r="Q109" s="47"/>
      <c r="R109" s="47"/>
      <c r="S109" s="47"/>
    </row>
    <row r="110" spans="1:21" x14ac:dyDescent="0.2">
      <c r="A110" s="771" t="s">
        <v>7</v>
      </c>
      <c r="B110" s="771"/>
      <c r="C110" s="771"/>
      <c r="D110" s="771"/>
      <c r="E110" s="771"/>
      <c r="F110" s="771"/>
      <c r="G110" s="771"/>
      <c r="H110" s="771"/>
      <c r="I110" s="771"/>
      <c r="J110" s="771"/>
      <c r="K110" s="771"/>
      <c r="L110" s="771"/>
      <c r="M110" s="771"/>
      <c r="N110" s="771"/>
      <c r="O110" s="771"/>
      <c r="P110" s="771"/>
      <c r="Q110" s="771"/>
      <c r="R110" s="771"/>
      <c r="S110" s="47"/>
    </row>
    <row r="111" spans="1:21" s="26" customFormat="1" ht="39" customHeight="1" thickBot="1" x14ac:dyDescent="0.25">
      <c r="A111" s="600" t="s">
        <v>13</v>
      </c>
      <c r="B111" s="788"/>
      <c r="C111" s="788"/>
      <c r="D111" s="788"/>
      <c r="E111" s="788"/>
      <c r="F111" s="788"/>
      <c r="G111" s="788"/>
      <c r="H111" s="788"/>
      <c r="I111" s="788"/>
      <c r="J111" s="788"/>
      <c r="K111" s="788"/>
      <c r="L111" s="788"/>
      <c r="M111" s="788"/>
      <c r="N111" s="788"/>
      <c r="O111" s="788"/>
      <c r="P111" s="788"/>
      <c r="Q111" s="788"/>
      <c r="R111" s="788"/>
      <c r="S111" s="788"/>
    </row>
    <row r="112" spans="1:21" s="26" customFormat="1" ht="12.6" customHeight="1" x14ac:dyDescent="0.2">
      <c r="A112" s="759" t="s">
        <v>12</v>
      </c>
      <c r="B112" s="770" t="s">
        <v>92</v>
      </c>
      <c r="C112" s="769" t="s">
        <v>99</v>
      </c>
      <c r="D112" s="674">
        <f>D3</f>
        <v>0</v>
      </c>
      <c r="E112" s="778"/>
      <c r="F112" s="779"/>
      <c r="G112" s="768" t="s">
        <v>9</v>
      </c>
      <c r="H112" s="344" t="str">
        <f>IF(H$3="","",H$3)</f>
        <v>Schedule A</v>
      </c>
      <c r="I112" s="344" t="str">
        <f t="shared" ref="I112:R112" si="12">IF(I$3="","",I$3)</f>
        <v>Schedule A</v>
      </c>
      <c r="J112" s="344" t="str">
        <f t="shared" si="12"/>
        <v>Schedule A</v>
      </c>
      <c r="K112" s="344" t="str">
        <f t="shared" si="12"/>
        <v>Schedule A</v>
      </c>
      <c r="L112" s="344" t="str">
        <f t="shared" si="12"/>
        <v>Schedule A</v>
      </c>
      <c r="M112" s="344" t="str">
        <f t="shared" si="12"/>
        <v/>
      </c>
      <c r="N112" s="344" t="str">
        <f t="shared" si="12"/>
        <v/>
      </c>
      <c r="O112" s="344" t="str">
        <f t="shared" si="12"/>
        <v/>
      </c>
      <c r="P112" s="344" t="str">
        <f t="shared" si="12"/>
        <v/>
      </c>
      <c r="Q112" s="344" t="str">
        <f t="shared" si="12"/>
        <v/>
      </c>
      <c r="R112" s="344" t="str">
        <f t="shared" si="12"/>
        <v/>
      </c>
      <c r="S112" s="318" t="s">
        <v>5</v>
      </c>
      <c r="U112" s="41"/>
    </row>
    <row r="113" spans="1:22" s="26" customFormat="1" ht="12.75" customHeight="1" x14ac:dyDescent="0.2">
      <c r="A113" s="760"/>
      <c r="B113" s="627"/>
      <c r="C113" s="627"/>
      <c r="D113" s="780"/>
      <c r="E113" s="781"/>
      <c r="F113" s="782"/>
      <c r="G113" s="627"/>
      <c r="H113" s="345" t="str">
        <f>IF(H$4="","",H$4)</f>
        <v>Pay Item</v>
      </c>
      <c r="I113" s="345" t="str">
        <f t="shared" ref="I113:R113" si="13">IF(I$4="","",I$4)</f>
        <v>Pay Item</v>
      </c>
      <c r="J113" s="345" t="str">
        <f t="shared" si="13"/>
        <v>Pay Item</v>
      </c>
      <c r="K113" s="345" t="str">
        <f t="shared" si="13"/>
        <v>Pay Item</v>
      </c>
      <c r="L113" s="347" t="str">
        <f t="shared" si="13"/>
        <v>Pay Item</v>
      </c>
      <c r="M113" s="347" t="str">
        <f t="shared" si="13"/>
        <v/>
      </c>
      <c r="N113" s="347" t="str">
        <f t="shared" si="13"/>
        <v/>
      </c>
      <c r="O113" s="347" t="str">
        <f t="shared" si="13"/>
        <v/>
      </c>
      <c r="P113" s="347" t="str">
        <f t="shared" si="13"/>
        <v/>
      </c>
      <c r="Q113" s="347" t="str">
        <f t="shared" si="13"/>
        <v/>
      </c>
      <c r="R113" s="347" t="str">
        <f t="shared" si="13"/>
        <v/>
      </c>
      <c r="S113" s="316"/>
      <c r="U113" s="41"/>
    </row>
    <row r="114" spans="1:22" s="26" customFormat="1" x14ac:dyDescent="0.2">
      <c r="A114" s="760"/>
      <c r="B114" s="627"/>
      <c r="C114" s="627"/>
      <c r="D114" s="780"/>
      <c r="E114" s="781"/>
      <c r="F114" s="782"/>
      <c r="G114" s="627"/>
      <c r="H114" s="131">
        <f>IF(H$5="","",H$5)</f>
        <v>201010000</v>
      </c>
      <c r="I114" s="131">
        <f t="shared" ref="I114:R114" si="14">IF(I$5="","",I$5)</f>
        <v>202201000</v>
      </c>
      <c r="J114" s="131">
        <f t="shared" si="14"/>
        <v>203010100</v>
      </c>
      <c r="K114" s="131">
        <f t="shared" si="14"/>
        <v>203011400</v>
      </c>
      <c r="L114" s="349">
        <f t="shared" si="14"/>
        <v>203011900</v>
      </c>
      <c r="M114" s="349" t="str">
        <f t="shared" si="14"/>
        <v/>
      </c>
      <c r="N114" s="349" t="str">
        <f t="shared" si="14"/>
        <v/>
      </c>
      <c r="O114" s="349" t="str">
        <f t="shared" si="14"/>
        <v/>
      </c>
      <c r="P114" s="349" t="str">
        <f t="shared" si="14"/>
        <v/>
      </c>
      <c r="Q114" s="349" t="str">
        <f t="shared" si="14"/>
        <v/>
      </c>
      <c r="R114" s="349" t="str">
        <f t="shared" si="14"/>
        <v/>
      </c>
      <c r="S114" s="316"/>
      <c r="U114" s="41"/>
    </row>
    <row r="115" spans="1:22" s="26" customFormat="1" ht="50.1" customHeight="1" x14ac:dyDescent="0.2">
      <c r="A115" s="760"/>
      <c r="B115" s="627"/>
      <c r="C115" s="627"/>
      <c r="D115" s="780"/>
      <c r="E115" s="781"/>
      <c r="F115" s="782"/>
      <c r="G115" s="627"/>
      <c r="H115" s="590" t="str">
        <f>IF(H$5&gt;0,(VLOOKUP(LEFT(H$5,5)&amp;"-"&amp;RIGHT(H$5,4),'[2]FP14 Pay Items'!$A$2:$E$6000,4,FALSE)),"")</f>
        <v>CLEARING AND GRUBBING</v>
      </c>
      <c r="I115" s="590" t="str">
        <f>IF(I$5&gt;0,(VLOOKUP(LEFT(I$5,5)&amp;"-"&amp;RIGHT(I$5,4),'[2]FP14 Pay Items'!$A$2:$E$6000,4,FALSE)),"")</f>
        <v>REMOVAL, INDIVIDUAL TREE</v>
      </c>
      <c r="J115" s="590" t="str">
        <f>IF(J$5&gt;0,(VLOOKUP(LEFT(J$5,5)&amp;"-"&amp;RIGHT(J$5,4),'[2]FP14 Pay Items'!$A$2:$E$6000,4,FALSE)),"")</f>
        <v>REMOVAL OF BOLLARD</v>
      </c>
      <c r="K115" s="590" t="str">
        <f>IF(K$5&gt;0,(VLOOKUP(LEFT(K$5,5)&amp;"-"&amp;RIGHT(K$5,4),'[2]FP14 Pay Items'!$A$2:$E$6000,4,FALSE)),"")</f>
        <v>REMOVAL OF INLET</v>
      </c>
      <c r="L115" s="590" t="str">
        <f>IF(L$5&gt;0,(VLOOKUP(LEFT(L$5,5)&amp;"-"&amp;RIGHT(L$5,4),'[2]FP14 Pay Items'!$A$2:$E$6000,4,FALSE)),"")</f>
        <v>REMOVAL OF PIPE CULVERT</v>
      </c>
      <c r="M115" s="590" t="str">
        <f>IF(M$5&gt;0,(VLOOKUP(LEFT(M$5,5)&amp;"-"&amp;RIGHT(M$5,4),'[2]FP14 Pay Items'!$A$2:$E$6000,4,FALSE)),"")</f>
        <v/>
      </c>
      <c r="N115" s="590" t="str">
        <f>IF(N$5&gt;0,(VLOOKUP(LEFT(N$5,5)&amp;"-"&amp;RIGHT(N$5,4),'[2]FP14 Pay Items'!$A$2:$E$6000,4,FALSE)),"")</f>
        <v/>
      </c>
      <c r="O115" s="590" t="str">
        <f>IF(O$5&gt;0,(VLOOKUP(LEFT(O$5,5)&amp;"-"&amp;RIGHT(O$5,4),'[2]FP14 Pay Items'!$A$2:$E$6000,4,FALSE)),"")</f>
        <v/>
      </c>
      <c r="P115" s="590" t="str">
        <f>IF(P$5&gt;0,(VLOOKUP(LEFT(P$5,5)&amp;"-"&amp;RIGHT(P$5,4),'[2]FP14 Pay Items'!$A$2:$E$6000,4,FALSE)),"")</f>
        <v/>
      </c>
      <c r="Q115" s="590" t="str">
        <f>IF(Q$5&gt;0,(VLOOKUP(LEFT(Q$5,5)&amp;"-"&amp;RIGHT(Q$5,4),'[2]FP14 Pay Items'!$A$2:$E$6000,4,FALSE)),"")</f>
        <v/>
      </c>
      <c r="R115" s="590" t="str">
        <f>IF(R$5&gt;0,(VLOOKUP(LEFT(R$5,5)&amp;"-"&amp;RIGHT(R$5,4),'[2]FP14 Pay Items'!$A$2:$E$6000,4,FALSE)),"")</f>
        <v/>
      </c>
      <c r="S115" s="316"/>
    </row>
    <row r="116" spans="1:22" s="26" customFormat="1" ht="13.5" thickBot="1" x14ac:dyDescent="0.25">
      <c r="A116" s="761"/>
      <c r="B116" s="618"/>
      <c r="C116" s="618"/>
      <c r="D116" s="783"/>
      <c r="E116" s="784"/>
      <c r="F116" s="785"/>
      <c r="G116" s="618"/>
      <c r="H116" s="86" t="str">
        <f>IF(H$5&gt;0,(VLOOKUP(LEFT(H$5,5)&amp;"-"&amp;RIGHT(H$5,4),'[2]FP14 Pay Items'!$A$2:$E$4705,5,TRUE)),"")</f>
        <v>ACRE</v>
      </c>
      <c r="I116" s="86" t="str">
        <f>IF(I$5&gt;0,(VLOOKUP(LEFT(I$5,5)&amp;"-"&amp;RIGHT(I$5,4),'[2]FP14 Pay Items'!$A$2:$E$4705,5,TRUE)),"")</f>
        <v>EACH</v>
      </c>
      <c r="J116" s="86" t="str">
        <f>IF(J$5&gt;0,(VLOOKUP(LEFT(J$5,5)&amp;"-"&amp;RIGHT(J$5,4),'[2]FP14 Pay Items'!$A$2:$E$4705,5,TRUE)),"")</f>
        <v>EACH</v>
      </c>
      <c r="K116" s="86" t="str">
        <f>IF(K$5&gt;0,(VLOOKUP(LEFT(K$5,5)&amp;"-"&amp;RIGHT(K$5,4),'[2]FP14 Pay Items'!$A$2:$E$4705,5,TRUE)),"")</f>
        <v>EACH</v>
      </c>
      <c r="L116" s="86" t="str">
        <f>IF(L$5&gt;0,(VLOOKUP(LEFT(L$5,5)&amp;"-"&amp;RIGHT(L$5,4),'[2]FP14 Pay Items'!$A$2:$E$4705,5,TRUE)),"")</f>
        <v>EACH</v>
      </c>
      <c r="M116" s="86" t="str">
        <f>IF(M$5&gt;0,(VLOOKUP(LEFT(M$5,5)&amp;"-"&amp;RIGHT(M$5,4),'[2]FP14 Pay Items'!$A$2:$E$4705,5,TRUE)),"")</f>
        <v/>
      </c>
      <c r="N116" s="86" t="str">
        <f>IF(N$5&gt;0,(VLOOKUP(LEFT(N$5,5)&amp;"-"&amp;RIGHT(N$5,4),'[2]FP14 Pay Items'!$A$2:$E$4705,5,TRUE)),"")</f>
        <v/>
      </c>
      <c r="O116" s="86" t="str">
        <f>IF(O$5&gt;0,(VLOOKUP(LEFT(O$5,5)&amp;"-"&amp;RIGHT(O$5,4),'[2]FP14 Pay Items'!$A$2:$E$4705,5,TRUE)),"")</f>
        <v/>
      </c>
      <c r="P116" s="86" t="str">
        <f>IF(P$5&gt;0,(VLOOKUP(LEFT(P$5,5)&amp;"-"&amp;RIGHT(P$5,4),'[2]FP14 Pay Items'!$A$2:$E$4705,5,TRUE)),"")</f>
        <v/>
      </c>
      <c r="Q116" s="86" t="str">
        <f>IF(Q$5&gt;0,(VLOOKUP(LEFT(Q$5,5)&amp;"-"&amp;RIGHT(Q$5,4),'[2]FP14 Pay Items'!$A$2:$E$4705,5,TRUE)),"")</f>
        <v/>
      </c>
      <c r="R116" s="86" t="str">
        <f>IF(R$5&gt;0,(VLOOKUP(LEFT(R$5,5)&amp;"-"&amp;RIGHT(R$5,4),'[2]FP14 Pay Items'!$A$2:$E$4705,5,TRUE)),"")</f>
        <v/>
      </c>
      <c r="S116" s="317"/>
    </row>
    <row r="117" spans="1:22" s="315" customFormat="1" ht="12.6" customHeight="1" thickTop="1" x14ac:dyDescent="0.2">
      <c r="A117" s="211"/>
      <c r="B117" s="245"/>
      <c r="C117" s="247" t="str">
        <f t="shared" ref="C117:C154" si="15">IFERROR(VLOOKUP($B117,Project_Info,2,FALSE),"")</f>
        <v/>
      </c>
      <c r="D117" s="212"/>
      <c r="E117" s="213" t="str">
        <f>IF(F117&gt;D117,"to","")</f>
        <v/>
      </c>
      <c r="F117" s="212"/>
      <c r="G117" s="268"/>
      <c r="H117" s="215"/>
      <c r="I117" s="215"/>
      <c r="J117" s="215"/>
      <c r="K117" s="215"/>
      <c r="L117" s="215"/>
      <c r="M117" s="215"/>
      <c r="N117" s="215"/>
      <c r="O117" s="215"/>
      <c r="P117" s="215"/>
      <c r="Q117" s="215"/>
      <c r="R117" s="215"/>
      <c r="S117" s="309"/>
      <c r="U117" s="310"/>
      <c r="V117" s="310"/>
    </row>
    <row r="118" spans="1:22" s="315" customFormat="1" ht="12.6" customHeight="1" x14ac:dyDescent="0.2">
      <c r="A118" s="330"/>
      <c r="B118" s="257"/>
      <c r="C118" s="247" t="str">
        <f t="shared" si="15"/>
        <v/>
      </c>
      <c r="D118" s="221"/>
      <c r="E118" s="222" t="str">
        <f t="shared" ref="E118:E154" si="16">IF(F118&gt;D118,"to","")</f>
        <v/>
      </c>
      <c r="F118" s="221"/>
      <c r="G118" s="282"/>
      <c r="H118" s="218"/>
      <c r="I118" s="218"/>
      <c r="J118" s="218"/>
      <c r="K118" s="218"/>
      <c r="L118" s="218"/>
      <c r="M118" s="218"/>
      <c r="N118" s="218"/>
      <c r="O118" s="218"/>
      <c r="P118" s="218"/>
      <c r="Q118" s="218"/>
      <c r="R118" s="218"/>
      <c r="S118" s="444"/>
      <c r="U118" s="310"/>
      <c r="V118" s="310"/>
    </row>
    <row r="119" spans="1:22" s="315" customFormat="1" ht="12.6" customHeight="1" x14ac:dyDescent="0.2">
      <c r="A119" s="330"/>
      <c r="B119" s="257"/>
      <c r="C119" s="247" t="str">
        <f t="shared" si="15"/>
        <v/>
      </c>
      <c r="D119" s="221"/>
      <c r="E119" s="222" t="str">
        <f t="shared" si="16"/>
        <v/>
      </c>
      <c r="F119" s="221"/>
      <c r="G119" s="282"/>
      <c r="H119" s="218"/>
      <c r="I119" s="218"/>
      <c r="J119" s="218"/>
      <c r="K119" s="218"/>
      <c r="L119" s="218"/>
      <c r="M119" s="218"/>
      <c r="N119" s="218"/>
      <c r="O119" s="218"/>
      <c r="P119" s="218"/>
      <c r="Q119" s="218"/>
      <c r="R119" s="218"/>
      <c r="S119" s="444"/>
    </row>
    <row r="120" spans="1:22" s="315" customFormat="1" ht="12.6" customHeight="1" x14ac:dyDescent="0.2">
      <c r="A120" s="220"/>
      <c r="B120" s="246"/>
      <c r="C120" s="247" t="str">
        <f t="shared" si="15"/>
        <v/>
      </c>
      <c r="D120" s="221"/>
      <c r="E120" s="222" t="str">
        <f t="shared" si="16"/>
        <v/>
      </c>
      <c r="F120" s="221"/>
      <c r="G120" s="282"/>
      <c r="H120" s="218"/>
      <c r="I120" s="218"/>
      <c r="J120" s="218"/>
      <c r="K120" s="218"/>
      <c r="L120" s="218"/>
      <c r="M120" s="218"/>
      <c r="N120" s="218"/>
      <c r="O120" s="218"/>
      <c r="P120" s="218"/>
      <c r="Q120" s="218"/>
      <c r="R120" s="218"/>
      <c r="S120" s="311"/>
    </row>
    <row r="121" spans="1:22" s="315" customFormat="1" ht="12.6" customHeight="1" x14ac:dyDescent="0.2">
      <c r="A121" s="330"/>
      <c r="B121" s="257"/>
      <c r="C121" s="247" t="str">
        <f t="shared" si="15"/>
        <v/>
      </c>
      <c r="D121" s="221"/>
      <c r="E121" s="222" t="str">
        <f t="shared" si="16"/>
        <v/>
      </c>
      <c r="F121" s="221"/>
      <c r="G121" s="282"/>
      <c r="H121" s="218"/>
      <c r="I121" s="218"/>
      <c r="J121" s="218"/>
      <c r="K121" s="218"/>
      <c r="L121" s="218"/>
      <c r="M121" s="218"/>
      <c r="N121" s="218"/>
      <c r="O121" s="218"/>
      <c r="P121" s="218"/>
      <c r="Q121" s="218"/>
      <c r="R121" s="218"/>
      <c r="S121" s="444"/>
    </row>
    <row r="122" spans="1:22" s="315" customFormat="1" ht="12.6" customHeight="1" x14ac:dyDescent="0.2">
      <c r="A122" s="330"/>
      <c r="B122" s="257"/>
      <c r="C122" s="247" t="str">
        <f t="shared" si="15"/>
        <v/>
      </c>
      <c r="D122" s="221"/>
      <c r="E122" s="222" t="str">
        <f t="shared" si="16"/>
        <v/>
      </c>
      <c r="F122" s="221"/>
      <c r="G122" s="282"/>
      <c r="H122" s="218"/>
      <c r="I122" s="218"/>
      <c r="J122" s="218"/>
      <c r="K122" s="218"/>
      <c r="L122" s="218"/>
      <c r="M122" s="218"/>
      <c r="N122" s="218"/>
      <c r="O122" s="218"/>
      <c r="P122" s="218"/>
      <c r="Q122" s="218"/>
      <c r="R122" s="218"/>
      <c r="S122" s="446"/>
    </row>
    <row r="123" spans="1:22" s="315" customFormat="1" ht="12.6" customHeight="1" x14ac:dyDescent="0.2">
      <c r="A123" s="220"/>
      <c r="B123" s="246"/>
      <c r="C123" s="247" t="str">
        <f t="shared" si="15"/>
        <v/>
      </c>
      <c r="D123" s="221"/>
      <c r="E123" s="222" t="str">
        <f t="shared" si="16"/>
        <v/>
      </c>
      <c r="F123" s="221"/>
      <c r="G123" s="282"/>
      <c r="H123" s="218"/>
      <c r="I123" s="218"/>
      <c r="J123" s="218"/>
      <c r="K123" s="218"/>
      <c r="L123" s="218"/>
      <c r="M123" s="218"/>
      <c r="N123" s="218"/>
      <c r="O123" s="218"/>
      <c r="P123" s="218"/>
      <c r="Q123" s="218"/>
      <c r="R123" s="218"/>
      <c r="S123" s="311"/>
      <c r="U123" s="312"/>
    </row>
    <row r="124" spans="1:22" s="315" customFormat="1" ht="12.6" customHeight="1" x14ac:dyDescent="0.2">
      <c r="A124" s="330"/>
      <c r="B124" s="257"/>
      <c r="C124" s="247" t="str">
        <f t="shared" si="15"/>
        <v/>
      </c>
      <c r="D124" s="221"/>
      <c r="E124" s="222" t="str">
        <f t="shared" si="16"/>
        <v/>
      </c>
      <c r="F124" s="221"/>
      <c r="G124" s="282"/>
      <c r="H124" s="218"/>
      <c r="I124" s="218"/>
      <c r="J124" s="218"/>
      <c r="K124" s="218"/>
      <c r="L124" s="218"/>
      <c r="M124" s="218"/>
      <c r="N124" s="218"/>
      <c r="O124" s="218"/>
      <c r="P124" s="218"/>
      <c r="Q124" s="218"/>
      <c r="R124" s="218"/>
      <c r="S124" s="444"/>
      <c r="U124" s="312"/>
    </row>
    <row r="125" spans="1:22" s="315" customFormat="1" ht="12.6" customHeight="1" x14ac:dyDescent="0.2">
      <c r="A125" s="330"/>
      <c r="B125" s="257"/>
      <c r="C125" s="247" t="str">
        <f t="shared" si="15"/>
        <v/>
      </c>
      <c r="D125" s="221"/>
      <c r="E125" s="222" t="str">
        <f t="shared" si="16"/>
        <v/>
      </c>
      <c r="F125" s="221"/>
      <c r="G125" s="282"/>
      <c r="H125" s="218"/>
      <c r="I125" s="218"/>
      <c r="J125" s="218"/>
      <c r="K125" s="218"/>
      <c r="L125" s="218"/>
      <c r="M125" s="218"/>
      <c r="N125" s="218"/>
      <c r="O125" s="218"/>
      <c r="P125" s="218"/>
      <c r="Q125" s="218"/>
      <c r="R125" s="218"/>
      <c r="S125" s="444"/>
      <c r="U125" s="312"/>
    </row>
    <row r="126" spans="1:22" s="315" customFormat="1" ht="12.6" customHeight="1" x14ac:dyDescent="0.2">
      <c r="A126" s="220"/>
      <c r="B126" s="246"/>
      <c r="C126" s="247" t="str">
        <f t="shared" si="15"/>
        <v/>
      </c>
      <c r="D126" s="221"/>
      <c r="E126" s="222" t="str">
        <f t="shared" si="16"/>
        <v/>
      </c>
      <c r="F126" s="221"/>
      <c r="G126" s="282"/>
      <c r="H126" s="218"/>
      <c r="I126" s="218"/>
      <c r="J126" s="218"/>
      <c r="K126" s="218"/>
      <c r="L126" s="218"/>
      <c r="M126" s="218"/>
      <c r="N126" s="218"/>
      <c r="O126" s="218"/>
      <c r="P126" s="218"/>
      <c r="Q126" s="218"/>
      <c r="R126" s="218"/>
      <c r="S126" s="311"/>
      <c r="U126" s="312"/>
    </row>
    <row r="127" spans="1:22" s="315" customFormat="1" ht="12.6" customHeight="1" x14ac:dyDescent="0.2">
      <c r="A127" s="330"/>
      <c r="B127" s="257"/>
      <c r="C127" s="247" t="str">
        <f t="shared" si="15"/>
        <v/>
      </c>
      <c r="D127" s="221"/>
      <c r="E127" s="222" t="str">
        <f t="shared" si="16"/>
        <v/>
      </c>
      <c r="F127" s="221"/>
      <c r="G127" s="282"/>
      <c r="H127" s="218"/>
      <c r="I127" s="218"/>
      <c r="J127" s="218"/>
      <c r="K127" s="218"/>
      <c r="L127" s="218"/>
      <c r="M127" s="218"/>
      <c r="N127" s="218"/>
      <c r="O127" s="218"/>
      <c r="P127" s="218"/>
      <c r="Q127" s="218"/>
      <c r="R127" s="218"/>
      <c r="S127" s="444"/>
      <c r="U127" s="312"/>
    </row>
    <row r="128" spans="1:22" s="315" customFormat="1" ht="12.6" customHeight="1" x14ac:dyDescent="0.2">
      <c r="A128" s="330"/>
      <c r="B128" s="257"/>
      <c r="C128" s="247" t="str">
        <f t="shared" si="15"/>
        <v/>
      </c>
      <c r="D128" s="221"/>
      <c r="E128" s="222" t="str">
        <f t="shared" si="16"/>
        <v/>
      </c>
      <c r="F128" s="221"/>
      <c r="G128" s="282"/>
      <c r="H128" s="218"/>
      <c r="I128" s="218"/>
      <c r="J128" s="218"/>
      <c r="K128" s="218"/>
      <c r="L128" s="218"/>
      <c r="M128" s="218"/>
      <c r="N128" s="218"/>
      <c r="O128" s="218"/>
      <c r="P128" s="218"/>
      <c r="Q128" s="218"/>
      <c r="R128" s="218"/>
      <c r="S128" s="444"/>
      <c r="U128" s="312"/>
    </row>
    <row r="129" spans="1:21" s="315" customFormat="1" ht="12.6" customHeight="1" x14ac:dyDescent="0.2">
      <c r="A129" s="220"/>
      <c r="B129" s="246"/>
      <c r="C129" s="247" t="str">
        <f t="shared" si="15"/>
        <v/>
      </c>
      <c r="D129" s="221"/>
      <c r="E129" s="222" t="str">
        <f t="shared" si="16"/>
        <v/>
      </c>
      <c r="F129" s="221"/>
      <c r="G129" s="282"/>
      <c r="H129" s="218"/>
      <c r="I129" s="218"/>
      <c r="J129" s="218"/>
      <c r="K129" s="218"/>
      <c r="L129" s="218"/>
      <c r="M129" s="218"/>
      <c r="N129" s="218"/>
      <c r="O129" s="218"/>
      <c r="P129" s="218"/>
      <c r="Q129" s="218"/>
      <c r="R129" s="218"/>
      <c r="S129" s="311"/>
      <c r="U129" s="312"/>
    </row>
    <row r="130" spans="1:21" s="315" customFormat="1" ht="12.6" customHeight="1" x14ac:dyDescent="0.2">
      <c r="A130" s="330"/>
      <c r="B130" s="257"/>
      <c r="C130" s="247" t="str">
        <f t="shared" si="15"/>
        <v/>
      </c>
      <c r="D130" s="221"/>
      <c r="E130" s="222" t="str">
        <f t="shared" si="16"/>
        <v/>
      </c>
      <c r="F130" s="221"/>
      <c r="G130" s="282"/>
      <c r="H130" s="218"/>
      <c r="I130" s="218"/>
      <c r="J130" s="218"/>
      <c r="K130" s="218"/>
      <c r="L130" s="218"/>
      <c r="M130" s="218"/>
      <c r="N130" s="218"/>
      <c r="O130" s="218"/>
      <c r="P130" s="218"/>
      <c r="Q130" s="218"/>
      <c r="R130" s="218"/>
      <c r="S130" s="444"/>
    </row>
    <row r="131" spans="1:21" s="315" customFormat="1" ht="12.6" customHeight="1" x14ac:dyDescent="0.2">
      <c r="A131" s="330"/>
      <c r="B131" s="257"/>
      <c r="C131" s="247" t="str">
        <f t="shared" si="15"/>
        <v/>
      </c>
      <c r="D131" s="221"/>
      <c r="E131" s="222" t="str">
        <f t="shared" si="16"/>
        <v/>
      </c>
      <c r="F131" s="221"/>
      <c r="G131" s="282"/>
      <c r="H131" s="218"/>
      <c r="I131" s="218"/>
      <c r="J131" s="218"/>
      <c r="K131" s="218"/>
      <c r="L131" s="218"/>
      <c r="M131" s="218"/>
      <c r="N131" s="218"/>
      <c r="O131" s="218"/>
      <c r="P131" s="218"/>
      <c r="Q131" s="218"/>
      <c r="R131" s="218"/>
      <c r="S131" s="444"/>
    </row>
    <row r="132" spans="1:21" s="315" customFormat="1" ht="12.6" customHeight="1" x14ac:dyDescent="0.2">
      <c r="A132" s="220"/>
      <c r="B132" s="246"/>
      <c r="C132" s="247" t="str">
        <f t="shared" si="15"/>
        <v/>
      </c>
      <c r="D132" s="221"/>
      <c r="E132" s="222" t="str">
        <f t="shared" si="16"/>
        <v/>
      </c>
      <c r="F132" s="221"/>
      <c r="G132" s="282"/>
      <c r="H132" s="218"/>
      <c r="I132" s="218"/>
      <c r="J132" s="218"/>
      <c r="K132" s="218"/>
      <c r="L132" s="218"/>
      <c r="M132" s="218"/>
      <c r="N132" s="218"/>
      <c r="O132" s="218"/>
      <c r="P132" s="218"/>
      <c r="Q132" s="218"/>
      <c r="R132" s="218"/>
      <c r="S132" s="311"/>
    </row>
    <row r="133" spans="1:21" s="315" customFormat="1" ht="12.6" customHeight="1" x14ac:dyDescent="0.2">
      <c r="A133" s="330"/>
      <c r="B133" s="257"/>
      <c r="C133" s="247" t="str">
        <f t="shared" si="15"/>
        <v/>
      </c>
      <c r="D133" s="221"/>
      <c r="E133" s="222" t="str">
        <f t="shared" si="16"/>
        <v/>
      </c>
      <c r="F133" s="221"/>
      <c r="G133" s="282"/>
      <c r="H133" s="218"/>
      <c r="I133" s="218"/>
      <c r="J133" s="218"/>
      <c r="K133" s="218"/>
      <c r="L133" s="218"/>
      <c r="M133" s="218"/>
      <c r="N133" s="218"/>
      <c r="O133" s="218"/>
      <c r="P133" s="218"/>
      <c r="Q133" s="218"/>
      <c r="R133" s="218"/>
      <c r="S133" s="446"/>
    </row>
    <row r="134" spans="1:21" s="315" customFormat="1" ht="12.6" customHeight="1" x14ac:dyDescent="0.2">
      <c r="A134" s="330"/>
      <c r="B134" s="257"/>
      <c r="C134" s="247" t="str">
        <f t="shared" si="15"/>
        <v/>
      </c>
      <c r="D134" s="221"/>
      <c r="E134" s="222" t="str">
        <f t="shared" si="16"/>
        <v/>
      </c>
      <c r="F134" s="221"/>
      <c r="G134" s="282"/>
      <c r="H134" s="218"/>
      <c r="I134" s="218"/>
      <c r="J134" s="218"/>
      <c r="K134" s="218"/>
      <c r="L134" s="218"/>
      <c r="M134" s="218"/>
      <c r="N134" s="218"/>
      <c r="O134" s="218"/>
      <c r="P134" s="218"/>
      <c r="Q134" s="218"/>
      <c r="R134" s="218"/>
      <c r="S134" s="444"/>
    </row>
    <row r="135" spans="1:21" s="315" customFormat="1" ht="12.6" customHeight="1" x14ac:dyDescent="0.2">
      <c r="A135" s="220"/>
      <c r="B135" s="246"/>
      <c r="C135" s="247" t="str">
        <f t="shared" si="15"/>
        <v/>
      </c>
      <c r="D135" s="221"/>
      <c r="E135" s="222" t="str">
        <f t="shared" si="16"/>
        <v/>
      </c>
      <c r="F135" s="221"/>
      <c r="G135" s="282"/>
      <c r="H135" s="218"/>
      <c r="I135" s="218"/>
      <c r="J135" s="218"/>
      <c r="K135" s="218"/>
      <c r="L135" s="218"/>
      <c r="M135" s="218"/>
      <c r="N135" s="218"/>
      <c r="O135" s="218"/>
      <c r="P135" s="218"/>
      <c r="Q135" s="218"/>
      <c r="R135" s="218"/>
      <c r="S135" s="311"/>
    </row>
    <row r="136" spans="1:21" s="315" customFormat="1" ht="12.6" customHeight="1" x14ac:dyDescent="0.2">
      <c r="A136" s="330"/>
      <c r="B136" s="257"/>
      <c r="C136" s="247" t="str">
        <f t="shared" si="15"/>
        <v/>
      </c>
      <c r="D136" s="221"/>
      <c r="E136" s="222" t="str">
        <f t="shared" si="16"/>
        <v/>
      </c>
      <c r="F136" s="221"/>
      <c r="G136" s="282"/>
      <c r="H136" s="218"/>
      <c r="I136" s="218"/>
      <c r="J136" s="218"/>
      <c r="K136" s="218"/>
      <c r="L136" s="218"/>
      <c r="M136" s="218"/>
      <c r="N136" s="218"/>
      <c r="O136" s="218"/>
      <c r="P136" s="218"/>
      <c r="Q136" s="218"/>
      <c r="R136" s="218"/>
      <c r="S136" s="444"/>
    </row>
    <row r="137" spans="1:21" s="315" customFormat="1" ht="12.6" customHeight="1" x14ac:dyDescent="0.2">
      <c r="A137" s="330"/>
      <c r="B137" s="257"/>
      <c r="C137" s="247" t="str">
        <f t="shared" si="15"/>
        <v/>
      </c>
      <c r="D137" s="221"/>
      <c r="E137" s="222" t="str">
        <f t="shared" si="16"/>
        <v/>
      </c>
      <c r="F137" s="221"/>
      <c r="G137" s="282"/>
      <c r="H137" s="218"/>
      <c r="I137" s="218"/>
      <c r="J137" s="218"/>
      <c r="K137" s="218"/>
      <c r="L137" s="218"/>
      <c r="M137" s="218"/>
      <c r="N137" s="218"/>
      <c r="O137" s="218"/>
      <c r="P137" s="218"/>
      <c r="Q137" s="218"/>
      <c r="R137" s="218"/>
      <c r="S137" s="444"/>
    </row>
    <row r="138" spans="1:21" s="315" customFormat="1" ht="12.6" customHeight="1" x14ac:dyDescent="0.2">
      <c r="A138" s="220"/>
      <c r="B138" s="246"/>
      <c r="C138" s="247" t="str">
        <f t="shared" si="15"/>
        <v/>
      </c>
      <c r="D138" s="221"/>
      <c r="E138" s="222" t="str">
        <f t="shared" si="16"/>
        <v/>
      </c>
      <c r="F138" s="221"/>
      <c r="G138" s="282"/>
      <c r="H138" s="218"/>
      <c r="I138" s="218"/>
      <c r="J138" s="218"/>
      <c r="K138" s="218"/>
      <c r="L138" s="218"/>
      <c r="M138" s="218"/>
      <c r="N138" s="218"/>
      <c r="O138" s="218"/>
      <c r="P138" s="218"/>
      <c r="Q138" s="218"/>
      <c r="R138" s="218"/>
      <c r="S138" s="311"/>
    </row>
    <row r="139" spans="1:21" s="315" customFormat="1" ht="12.6" customHeight="1" x14ac:dyDescent="0.2">
      <c r="A139" s="330"/>
      <c r="B139" s="257"/>
      <c r="C139" s="247" t="str">
        <f t="shared" si="15"/>
        <v/>
      </c>
      <c r="D139" s="221"/>
      <c r="E139" s="222" t="str">
        <f t="shared" si="16"/>
        <v/>
      </c>
      <c r="F139" s="221"/>
      <c r="G139" s="282"/>
      <c r="H139" s="218"/>
      <c r="I139" s="218"/>
      <c r="J139" s="218"/>
      <c r="K139" s="218"/>
      <c r="L139" s="218"/>
      <c r="M139" s="218"/>
      <c r="N139" s="218"/>
      <c r="O139" s="218"/>
      <c r="P139" s="218"/>
      <c r="Q139" s="218"/>
      <c r="R139" s="218"/>
      <c r="S139" s="444"/>
    </row>
    <row r="140" spans="1:21" s="315" customFormat="1" ht="12.6" customHeight="1" x14ac:dyDescent="0.2">
      <c r="A140" s="330"/>
      <c r="B140" s="257"/>
      <c r="C140" s="247" t="str">
        <f t="shared" si="15"/>
        <v/>
      </c>
      <c r="D140" s="221"/>
      <c r="E140" s="222" t="str">
        <f t="shared" si="16"/>
        <v/>
      </c>
      <c r="F140" s="221"/>
      <c r="G140" s="282"/>
      <c r="H140" s="218"/>
      <c r="I140" s="218"/>
      <c r="J140" s="218"/>
      <c r="K140" s="218"/>
      <c r="L140" s="218"/>
      <c r="M140" s="218"/>
      <c r="N140" s="218"/>
      <c r="O140" s="218"/>
      <c r="P140" s="218"/>
      <c r="Q140" s="218"/>
      <c r="R140" s="218"/>
      <c r="S140" s="444"/>
    </row>
    <row r="141" spans="1:21" s="315" customFormat="1" ht="12.6" customHeight="1" x14ac:dyDescent="0.2">
      <c r="A141" s="330"/>
      <c r="B141" s="257"/>
      <c r="C141" s="247" t="str">
        <f t="shared" si="15"/>
        <v/>
      </c>
      <c r="D141" s="221"/>
      <c r="E141" s="222" t="str">
        <f t="shared" si="16"/>
        <v/>
      </c>
      <c r="F141" s="221"/>
      <c r="G141" s="282"/>
      <c r="H141" s="218"/>
      <c r="I141" s="218"/>
      <c r="J141" s="218"/>
      <c r="K141" s="218"/>
      <c r="L141" s="218"/>
      <c r="M141" s="218"/>
      <c r="N141" s="218"/>
      <c r="O141" s="218"/>
      <c r="P141" s="218"/>
      <c r="Q141" s="218"/>
      <c r="R141" s="218"/>
      <c r="S141" s="311"/>
    </row>
    <row r="142" spans="1:21" s="315" customFormat="1" ht="12.6" customHeight="1" x14ac:dyDescent="0.2">
      <c r="A142" s="220"/>
      <c r="B142" s="246"/>
      <c r="C142" s="247" t="str">
        <f t="shared" si="15"/>
        <v/>
      </c>
      <c r="D142" s="221"/>
      <c r="E142" s="222" t="str">
        <f t="shared" si="16"/>
        <v/>
      </c>
      <c r="F142" s="221"/>
      <c r="G142" s="282"/>
      <c r="H142" s="218"/>
      <c r="I142" s="218"/>
      <c r="J142" s="218"/>
      <c r="K142" s="218"/>
      <c r="L142" s="218"/>
      <c r="M142" s="218"/>
      <c r="N142" s="218"/>
      <c r="O142" s="218"/>
      <c r="P142" s="218"/>
      <c r="Q142" s="218"/>
      <c r="R142" s="218"/>
      <c r="S142" s="444"/>
    </row>
    <row r="143" spans="1:21" s="315" customFormat="1" ht="12.6" customHeight="1" x14ac:dyDescent="0.2">
      <c r="A143" s="330"/>
      <c r="B143" s="257"/>
      <c r="C143" s="247" t="str">
        <f t="shared" si="15"/>
        <v/>
      </c>
      <c r="D143" s="221"/>
      <c r="E143" s="222" t="str">
        <f t="shared" si="16"/>
        <v/>
      </c>
      <c r="F143" s="221"/>
      <c r="G143" s="282"/>
      <c r="H143" s="218"/>
      <c r="I143" s="218"/>
      <c r="J143" s="218"/>
      <c r="K143" s="218"/>
      <c r="L143" s="218"/>
      <c r="M143" s="218"/>
      <c r="N143" s="218"/>
      <c r="O143" s="218"/>
      <c r="P143" s="218"/>
      <c r="Q143" s="218"/>
      <c r="R143" s="218"/>
      <c r="S143" s="444"/>
    </row>
    <row r="144" spans="1:21" s="315" customFormat="1" ht="12.6" customHeight="1" x14ac:dyDescent="0.2">
      <c r="A144" s="220"/>
      <c r="B144" s="246"/>
      <c r="C144" s="247" t="str">
        <f t="shared" si="15"/>
        <v/>
      </c>
      <c r="D144" s="221"/>
      <c r="E144" s="222" t="str">
        <f t="shared" si="16"/>
        <v/>
      </c>
      <c r="F144" s="221"/>
      <c r="G144" s="282"/>
      <c r="H144" s="218"/>
      <c r="I144" s="218"/>
      <c r="J144" s="218"/>
      <c r="K144" s="218"/>
      <c r="L144" s="218"/>
      <c r="M144" s="218"/>
      <c r="N144" s="218"/>
      <c r="O144" s="218"/>
      <c r="P144" s="218"/>
      <c r="Q144" s="218"/>
      <c r="R144" s="218"/>
      <c r="S144" s="311"/>
    </row>
    <row r="145" spans="1:19" s="315" customFormat="1" ht="12.6" customHeight="1" x14ac:dyDescent="0.2">
      <c r="A145" s="330"/>
      <c r="B145" s="257"/>
      <c r="C145" s="247" t="str">
        <f t="shared" si="15"/>
        <v/>
      </c>
      <c r="D145" s="221"/>
      <c r="E145" s="222" t="str">
        <f t="shared" si="16"/>
        <v/>
      </c>
      <c r="F145" s="221"/>
      <c r="G145" s="282"/>
      <c r="H145" s="218"/>
      <c r="I145" s="218"/>
      <c r="J145" s="218"/>
      <c r="K145" s="218"/>
      <c r="L145" s="218"/>
      <c r="M145" s="218"/>
      <c r="N145" s="218"/>
      <c r="O145" s="218"/>
      <c r="P145" s="218"/>
      <c r="Q145" s="218"/>
      <c r="R145" s="218"/>
      <c r="S145" s="444"/>
    </row>
    <row r="146" spans="1:19" s="315" customFormat="1" ht="12.6" customHeight="1" x14ac:dyDescent="0.2">
      <c r="A146" s="330"/>
      <c r="B146" s="257"/>
      <c r="C146" s="247" t="str">
        <f t="shared" si="15"/>
        <v/>
      </c>
      <c r="D146" s="221"/>
      <c r="E146" s="222" t="str">
        <f t="shared" si="16"/>
        <v/>
      </c>
      <c r="F146" s="221"/>
      <c r="G146" s="282"/>
      <c r="H146" s="218"/>
      <c r="I146" s="218"/>
      <c r="J146" s="218"/>
      <c r="K146" s="218"/>
      <c r="L146" s="218"/>
      <c r="M146" s="218"/>
      <c r="N146" s="218"/>
      <c r="O146" s="218"/>
      <c r="P146" s="218"/>
      <c r="Q146" s="218"/>
      <c r="R146" s="218"/>
      <c r="S146" s="444"/>
    </row>
    <row r="147" spans="1:19" s="315" customFormat="1" ht="12.6" customHeight="1" x14ac:dyDescent="0.2">
      <c r="A147" s="220"/>
      <c r="B147" s="246"/>
      <c r="C147" s="247" t="str">
        <f t="shared" si="15"/>
        <v/>
      </c>
      <c r="D147" s="221"/>
      <c r="E147" s="222" t="str">
        <f t="shared" si="16"/>
        <v/>
      </c>
      <c r="F147" s="221"/>
      <c r="G147" s="282"/>
      <c r="H147" s="218"/>
      <c r="I147" s="218"/>
      <c r="J147" s="218"/>
      <c r="K147" s="218"/>
      <c r="L147" s="218"/>
      <c r="M147" s="218"/>
      <c r="N147" s="218"/>
      <c r="O147" s="218"/>
      <c r="P147" s="218"/>
      <c r="Q147" s="218"/>
      <c r="R147" s="218"/>
      <c r="S147" s="444"/>
    </row>
    <row r="148" spans="1:19" s="315" customFormat="1" ht="12.6" customHeight="1" x14ac:dyDescent="0.2">
      <c r="A148" s="330"/>
      <c r="B148" s="257"/>
      <c r="C148" s="247" t="str">
        <f t="shared" si="15"/>
        <v/>
      </c>
      <c r="D148" s="221"/>
      <c r="E148" s="222" t="str">
        <f t="shared" si="16"/>
        <v/>
      </c>
      <c r="F148" s="221"/>
      <c r="G148" s="282"/>
      <c r="H148" s="218"/>
      <c r="I148" s="218"/>
      <c r="J148" s="218"/>
      <c r="K148" s="218"/>
      <c r="L148" s="218"/>
      <c r="M148" s="218"/>
      <c r="N148" s="218"/>
      <c r="O148" s="218"/>
      <c r="P148" s="218"/>
      <c r="Q148" s="218"/>
      <c r="R148" s="218"/>
      <c r="S148" s="444"/>
    </row>
    <row r="149" spans="1:19" s="315" customFormat="1" ht="12.6" customHeight="1" x14ac:dyDescent="0.2">
      <c r="A149" s="330"/>
      <c r="B149" s="257"/>
      <c r="C149" s="247" t="str">
        <f t="shared" si="15"/>
        <v/>
      </c>
      <c r="D149" s="221"/>
      <c r="E149" s="222" t="str">
        <f t="shared" si="16"/>
        <v/>
      </c>
      <c r="F149" s="221"/>
      <c r="G149" s="282"/>
      <c r="H149" s="218"/>
      <c r="I149" s="218"/>
      <c r="J149" s="218"/>
      <c r="K149" s="218"/>
      <c r="L149" s="218"/>
      <c r="M149" s="218"/>
      <c r="N149" s="218"/>
      <c r="O149" s="218"/>
      <c r="P149" s="218"/>
      <c r="Q149" s="218"/>
      <c r="R149" s="218"/>
      <c r="S149" s="311"/>
    </row>
    <row r="150" spans="1:19" s="315" customFormat="1" ht="12.6" customHeight="1" x14ac:dyDescent="0.2">
      <c r="A150" s="220"/>
      <c r="B150" s="246"/>
      <c r="C150" s="247" t="str">
        <f t="shared" si="15"/>
        <v/>
      </c>
      <c r="D150" s="221"/>
      <c r="E150" s="222" t="str">
        <f t="shared" si="16"/>
        <v/>
      </c>
      <c r="F150" s="221"/>
      <c r="G150" s="282"/>
      <c r="H150" s="218"/>
      <c r="I150" s="218"/>
      <c r="J150" s="218"/>
      <c r="K150" s="218"/>
      <c r="L150" s="218"/>
      <c r="M150" s="218"/>
      <c r="N150" s="218"/>
      <c r="O150" s="218"/>
      <c r="P150" s="218"/>
      <c r="Q150" s="218"/>
      <c r="R150" s="218"/>
      <c r="S150" s="444"/>
    </row>
    <row r="151" spans="1:19" s="315" customFormat="1" ht="12.6" customHeight="1" x14ac:dyDescent="0.2">
      <c r="A151" s="330"/>
      <c r="B151" s="257"/>
      <c r="C151" s="247" t="str">
        <f t="shared" si="15"/>
        <v/>
      </c>
      <c r="D151" s="221"/>
      <c r="E151" s="222" t="str">
        <f t="shared" si="16"/>
        <v/>
      </c>
      <c r="F151" s="221"/>
      <c r="G151" s="282"/>
      <c r="H151" s="218"/>
      <c r="I151" s="218"/>
      <c r="J151" s="218"/>
      <c r="K151" s="218"/>
      <c r="L151" s="218"/>
      <c r="M151" s="218"/>
      <c r="N151" s="218"/>
      <c r="O151" s="218"/>
      <c r="P151" s="218"/>
      <c r="Q151" s="218"/>
      <c r="R151" s="218"/>
      <c r="S151" s="444"/>
    </row>
    <row r="152" spans="1:19" s="315" customFormat="1" ht="12.6" customHeight="1" x14ac:dyDescent="0.2">
      <c r="A152" s="330"/>
      <c r="B152" s="257"/>
      <c r="C152" s="247" t="str">
        <f t="shared" si="15"/>
        <v/>
      </c>
      <c r="D152" s="221"/>
      <c r="E152" s="222" t="str">
        <f t="shared" si="16"/>
        <v/>
      </c>
      <c r="F152" s="221"/>
      <c r="G152" s="282"/>
      <c r="H152" s="218"/>
      <c r="I152" s="218"/>
      <c r="J152" s="218"/>
      <c r="K152" s="218"/>
      <c r="L152" s="218"/>
      <c r="M152" s="218"/>
      <c r="N152" s="218"/>
      <c r="O152" s="218"/>
      <c r="P152" s="218"/>
      <c r="Q152" s="218"/>
      <c r="R152" s="218"/>
      <c r="S152" s="311"/>
    </row>
    <row r="153" spans="1:19" s="315" customFormat="1" ht="12.6" customHeight="1" x14ac:dyDescent="0.2">
      <c r="A153" s="220"/>
      <c r="B153" s="246"/>
      <c r="C153" s="247" t="str">
        <f t="shared" si="15"/>
        <v/>
      </c>
      <c r="D153" s="221"/>
      <c r="E153" s="222" t="str">
        <f t="shared" si="16"/>
        <v/>
      </c>
      <c r="F153" s="221"/>
      <c r="G153" s="282"/>
      <c r="H153" s="218"/>
      <c r="I153" s="218"/>
      <c r="J153" s="218"/>
      <c r="K153" s="218"/>
      <c r="L153" s="218"/>
      <c r="M153" s="218"/>
      <c r="N153" s="218"/>
      <c r="O153" s="218"/>
      <c r="P153" s="218"/>
      <c r="Q153" s="218"/>
      <c r="R153" s="218"/>
      <c r="S153" s="444"/>
    </row>
    <row r="154" spans="1:19" s="315" customFormat="1" ht="12.6" customHeight="1" thickBot="1" x14ac:dyDescent="0.25">
      <c r="A154" s="330"/>
      <c r="B154" s="257"/>
      <c r="C154" s="247" t="str">
        <f t="shared" si="15"/>
        <v/>
      </c>
      <c r="D154" s="248"/>
      <c r="E154" s="244" t="str">
        <f t="shared" si="16"/>
        <v/>
      </c>
      <c r="F154" s="248"/>
      <c r="G154" s="431"/>
      <c r="H154" s="225"/>
      <c r="I154" s="225"/>
      <c r="J154" s="225"/>
      <c r="K154" s="225"/>
      <c r="L154" s="225"/>
      <c r="M154" s="225"/>
      <c r="N154" s="225"/>
      <c r="O154" s="225"/>
      <c r="P154" s="225"/>
      <c r="Q154" s="225"/>
      <c r="R154" s="225"/>
      <c r="S154" s="445"/>
    </row>
    <row r="155" spans="1:19" s="26" customFormat="1" ht="12.95" customHeight="1" thickTop="1" x14ac:dyDescent="0.2">
      <c r="A155" s="772" t="s">
        <v>74</v>
      </c>
      <c r="B155" s="773"/>
      <c r="C155" s="773"/>
      <c r="D155" s="773"/>
      <c r="E155" s="773"/>
      <c r="F155" s="773"/>
      <c r="G155" s="774"/>
      <c r="H155" s="88" t="str">
        <f t="shared" ref="H155:R155" si="17">IF(SUM(H118:H154)&gt;0,SUM(H118:H154),"")</f>
        <v/>
      </c>
      <c r="I155" s="88" t="str">
        <f t="shared" si="17"/>
        <v/>
      </c>
      <c r="J155" s="88" t="str">
        <f t="shared" si="17"/>
        <v/>
      </c>
      <c r="K155" s="88" t="str">
        <f t="shared" si="17"/>
        <v/>
      </c>
      <c r="L155" s="88" t="str">
        <f t="shared" si="17"/>
        <v/>
      </c>
      <c r="M155" s="88" t="str">
        <f t="shared" si="17"/>
        <v/>
      </c>
      <c r="N155" s="88" t="str">
        <f t="shared" si="17"/>
        <v/>
      </c>
      <c r="O155" s="88" t="str">
        <f t="shared" si="17"/>
        <v/>
      </c>
      <c r="P155" s="88" t="str">
        <f t="shared" si="17"/>
        <v/>
      </c>
      <c r="Q155" s="88" t="str">
        <f t="shared" si="17"/>
        <v/>
      </c>
      <c r="R155" s="89" t="str">
        <f t="shared" si="17"/>
        <v/>
      </c>
      <c r="S155" s="342"/>
    </row>
    <row r="156" spans="1:19" s="26" customFormat="1" ht="12.6" customHeight="1" x14ac:dyDescent="0.2">
      <c r="A156" s="772" t="s">
        <v>45</v>
      </c>
      <c r="B156" s="773"/>
      <c r="C156" s="773"/>
      <c r="D156" s="773"/>
      <c r="E156" s="773"/>
      <c r="F156" s="773"/>
      <c r="G156" s="774"/>
      <c r="H156" s="90" t="str">
        <f>H$103</f>
        <v/>
      </c>
      <c r="I156" s="90" t="str">
        <f t="shared" ref="I156:R156" si="18">I$103</f>
        <v/>
      </c>
      <c r="J156" s="90" t="str">
        <f t="shared" si="18"/>
        <v/>
      </c>
      <c r="K156" s="90" t="str">
        <f t="shared" si="18"/>
        <v/>
      </c>
      <c r="L156" s="90" t="str">
        <f t="shared" si="18"/>
        <v/>
      </c>
      <c r="M156" s="90" t="str">
        <f t="shared" si="18"/>
        <v/>
      </c>
      <c r="N156" s="90" t="str">
        <f t="shared" si="18"/>
        <v/>
      </c>
      <c r="O156" s="90" t="str">
        <f t="shared" si="18"/>
        <v/>
      </c>
      <c r="P156" s="90" t="str">
        <f t="shared" si="18"/>
        <v/>
      </c>
      <c r="Q156" s="90" t="str">
        <f t="shared" si="18"/>
        <v/>
      </c>
      <c r="R156" s="104" t="str">
        <f t="shared" si="18"/>
        <v/>
      </c>
      <c r="S156" s="343"/>
    </row>
    <row r="157" spans="1:19" s="26" customFormat="1" ht="12.6" customHeight="1" x14ac:dyDescent="0.2">
      <c r="A157" s="775" t="s">
        <v>37</v>
      </c>
      <c r="B157" s="776"/>
      <c r="C157" s="776"/>
      <c r="D157" s="776"/>
      <c r="E157" s="776"/>
      <c r="F157" s="776"/>
      <c r="G157" s="777"/>
      <c r="H157" s="91" t="str">
        <f t="shared" ref="H157:R157" si="19">IF(SUM(H155:H156)=0,"",SUM(H155:H156))</f>
        <v/>
      </c>
      <c r="I157" s="91" t="str">
        <f t="shared" si="19"/>
        <v/>
      </c>
      <c r="J157" s="91" t="str">
        <f t="shared" si="19"/>
        <v/>
      </c>
      <c r="K157" s="91" t="str">
        <f t="shared" si="19"/>
        <v/>
      </c>
      <c r="L157" s="91" t="str">
        <f t="shared" si="19"/>
        <v/>
      </c>
      <c r="M157" s="91" t="str">
        <f t="shared" si="19"/>
        <v/>
      </c>
      <c r="N157" s="91" t="str">
        <f t="shared" si="19"/>
        <v/>
      </c>
      <c r="O157" s="91" t="str">
        <f t="shared" si="19"/>
        <v/>
      </c>
      <c r="P157" s="91" t="str">
        <f t="shared" si="19"/>
        <v/>
      </c>
      <c r="Q157" s="91" t="str">
        <f t="shared" si="19"/>
        <v/>
      </c>
      <c r="R157" s="92" t="str">
        <f t="shared" si="19"/>
        <v/>
      </c>
      <c r="S157" s="343"/>
    </row>
    <row r="158" spans="1:19" s="26" customFormat="1" ht="12.95" customHeight="1" thickBot="1" x14ac:dyDescent="0.25">
      <c r="A158" s="753" t="s">
        <v>42</v>
      </c>
      <c r="B158" s="754"/>
      <c r="C158" s="754"/>
      <c r="D158" s="754"/>
      <c r="E158" s="754"/>
      <c r="F158" s="754"/>
      <c r="G158" s="755"/>
      <c r="H158" s="142"/>
      <c r="I158" s="142"/>
      <c r="J158" s="142"/>
      <c r="K158" s="142"/>
      <c r="L158" s="142"/>
      <c r="M158" s="142"/>
      <c r="N158" s="142"/>
      <c r="O158" s="142"/>
      <c r="P158" s="142"/>
      <c r="Q158" s="142"/>
      <c r="R158" s="142"/>
      <c r="S158" s="343"/>
    </row>
    <row r="159" spans="1:19" s="26" customFormat="1" x14ac:dyDescent="0.2">
      <c r="A159" s="47"/>
      <c r="B159" s="47"/>
      <c r="C159" s="439"/>
      <c r="D159" s="47"/>
      <c r="E159" s="47"/>
      <c r="F159" s="47"/>
      <c r="G159" s="47"/>
      <c r="H159" s="47"/>
      <c r="I159" s="47"/>
      <c r="J159" s="47"/>
      <c r="K159" s="47"/>
      <c r="L159" s="47"/>
      <c r="M159" s="47"/>
      <c r="N159" s="47"/>
      <c r="O159" s="47"/>
      <c r="P159" s="47"/>
      <c r="Q159" s="47"/>
      <c r="R159" s="47"/>
      <c r="S159" s="47"/>
    </row>
    <row r="160" spans="1:19" x14ac:dyDescent="0.2">
      <c r="A160" s="10"/>
      <c r="B160" s="29"/>
      <c r="C160" s="440"/>
      <c r="D160" s="29"/>
      <c r="E160" s="10"/>
      <c r="F160" s="29"/>
      <c r="G160" s="10"/>
      <c r="H160" s="81" t="s">
        <v>46</v>
      </c>
      <c r="I160" s="7"/>
      <c r="J160" s="10"/>
      <c r="K160" s="10"/>
      <c r="L160" s="10"/>
      <c r="M160" s="10"/>
      <c r="N160" s="10"/>
      <c r="O160" s="29"/>
      <c r="P160" s="29"/>
      <c r="Q160" s="29"/>
      <c r="R160" s="10"/>
      <c r="S160" s="10"/>
    </row>
    <row r="161" spans="4:9" x14ac:dyDescent="0.2">
      <c r="H161" s="82"/>
      <c r="I161" s="8" t="s">
        <v>47</v>
      </c>
    </row>
    <row r="162" spans="4:9" x14ac:dyDescent="0.2">
      <c r="D162" s="41"/>
      <c r="E162" s="41"/>
      <c r="F162" s="41"/>
      <c r="H162" s="83"/>
      <c r="I162" s="8" t="s">
        <v>48</v>
      </c>
    </row>
    <row r="163" spans="4:9" x14ac:dyDescent="0.2">
      <c r="D163" s="41"/>
      <c r="E163" s="41"/>
      <c r="F163" s="41"/>
      <c r="H163" s="85"/>
      <c r="I163" s="8" t="s">
        <v>49</v>
      </c>
    </row>
  </sheetData>
  <sheetProtection sheet="1" formatColumns="0" formatRows="0" insertColumns="0" insertRows="0" deleteColumns="0" deleteRows="0"/>
  <mergeCells count="35">
    <mergeCell ref="A158:G158"/>
    <mergeCell ref="A155:G155"/>
    <mergeCell ref="A112:A116"/>
    <mergeCell ref="D112:F116"/>
    <mergeCell ref="A111:S111"/>
    <mergeCell ref="B112:B116"/>
    <mergeCell ref="C112:C116"/>
    <mergeCell ref="G112:G116"/>
    <mergeCell ref="E56:S56"/>
    <mergeCell ref="S58:S62"/>
    <mergeCell ref="A156:G156"/>
    <mergeCell ref="A157:G157"/>
    <mergeCell ref="A110:R110"/>
    <mergeCell ref="A57:S57"/>
    <mergeCell ref="A58:A62"/>
    <mergeCell ref="B58:B62"/>
    <mergeCell ref="C58:C62"/>
    <mergeCell ref="D58:F62"/>
    <mergeCell ref="G58:G62"/>
    <mergeCell ref="A101:G101"/>
    <mergeCell ref="A102:G102"/>
    <mergeCell ref="A104:G104"/>
    <mergeCell ref="S101:S104"/>
    <mergeCell ref="A103:G103"/>
    <mergeCell ref="E1:S1"/>
    <mergeCell ref="A2:S2"/>
    <mergeCell ref="A47:G47"/>
    <mergeCell ref="A48:G48"/>
    <mergeCell ref="S3:S7"/>
    <mergeCell ref="S47:S48"/>
    <mergeCell ref="A3:A7"/>
    <mergeCell ref="D3:F7"/>
    <mergeCell ref="G3:G7"/>
    <mergeCell ref="C3:C7"/>
    <mergeCell ref="B3:B7"/>
  </mergeCells>
  <phoneticPr fontId="0" type="noConversion"/>
  <conditionalFormatting sqref="H63:R100 H8:R31 Q33:Q46 R33:R47 H33:P47 H117:R154">
    <cfRule type="expression" dxfId="353" priority="210">
      <formula>OR(H$7="Lnft",H$7="Each")=TRUE</formula>
    </cfRule>
  </conditionalFormatting>
  <conditionalFormatting sqref="D3:F7">
    <cfRule type="expression" dxfId="352" priority="131">
      <formula>$D$3=""</formula>
    </cfRule>
  </conditionalFormatting>
  <conditionalFormatting sqref="D63:F100 D8:F31 D33:F46 D117:F154">
    <cfRule type="expression" dxfId="351" priority="129">
      <formula>$W$39=TRUE</formula>
    </cfRule>
  </conditionalFormatting>
  <conditionalFormatting sqref="D63:D100 F63:F100 D8:D31 F8:F31 F33:F46 D33:D46 D117:D154 F117:F154">
    <cfRule type="expression" dxfId="350" priority="106">
      <formula>$D$3="MILE TO MILE"</formula>
    </cfRule>
    <cfRule type="expression" dxfId="349" priority="130">
      <formula>$E$3="MILE TO MILE"</formula>
    </cfRule>
  </conditionalFormatting>
  <conditionalFormatting sqref="Q47">
    <cfRule type="expression" dxfId="348" priority="92">
      <formula>OR(Q$7="Lnft",Q$7="Each")=TRUE</formula>
    </cfRule>
  </conditionalFormatting>
  <conditionalFormatting sqref="D58:F62">
    <cfRule type="expression" dxfId="347" priority="73">
      <formula>$D$3=""</formula>
    </cfRule>
  </conditionalFormatting>
  <conditionalFormatting sqref="H101:R103">
    <cfRule type="expression" dxfId="346" priority="1018">
      <formula>OR(H$62="Lnft",H$62="Each")=TRUE</formula>
    </cfRule>
  </conditionalFormatting>
  <conditionalFormatting sqref="H47:R48">
    <cfRule type="expression" dxfId="345" priority="48">
      <formula>OR(A$7="Lnft",A$7="Each")=TRUE</formula>
    </cfRule>
  </conditionalFormatting>
  <conditionalFormatting sqref="H104:R104">
    <cfRule type="expression" dxfId="344" priority="43">
      <formula>AND(H104&gt;0,H104&lt;H103)=TRUE</formula>
    </cfRule>
  </conditionalFormatting>
  <conditionalFormatting sqref="H48:R48">
    <cfRule type="expression" dxfId="343" priority="45">
      <formula>AND(H48&gt;0,H48&lt;H47)=TRUE</formula>
    </cfRule>
  </conditionalFormatting>
  <conditionalFormatting sqref="H48:R48">
    <cfRule type="expression" dxfId="342" priority="44">
      <formula>AND(H48="",H47&lt;&gt;"")=TRUE</formula>
    </cfRule>
  </conditionalFormatting>
  <conditionalFormatting sqref="H104:R104">
    <cfRule type="expression" dxfId="341" priority="42">
      <formula>AND(H104="",H103&lt;&gt;"")=TRUE</formula>
    </cfRule>
  </conditionalFormatting>
  <conditionalFormatting sqref="D112:F116">
    <cfRule type="expression" dxfId="340" priority="24">
      <formula>$D$3=""</formula>
    </cfRule>
  </conditionalFormatting>
  <conditionalFormatting sqref="H155:R157">
    <cfRule type="expression" dxfId="339" priority="41">
      <formula>OR(H$116="Lnft",H$116="Each")=TRUE</formula>
    </cfRule>
  </conditionalFormatting>
  <conditionalFormatting sqref="H158:R158">
    <cfRule type="expression" dxfId="338" priority="11">
      <formula>AND(H158&gt;0,H158&lt;H157)=TRUE</formula>
    </cfRule>
  </conditionalFormatting>
  <conditionalFormatting sqref="H158:R158">
    <cfRule type="expression" dxfId="337" priority="10">
      <formula>AND(H158="",H157&lt;&gt;"")=TRUE</formula>
    </cfRule>
  </conditionalFormatting>
  <conditionalFormatting sqref="H32:R32">
    <cfRule type="expression" dxfId="336" priority="9">
      <formula>OR(H$7="Lnft",H$7="Each")=TRUE</formula>
    </cfRule>
  </conditionalFormatting>
  <conditionalFormatting sqref="D32:F32">
    <cfRule type="expression" dxfId="335" priority="6">
      <formula>$W$39=TRUE</formula>
    </cfRule>
  </conditionalFormatting>
  <conditionalFormatting sqref="D32 F32">
    <cfRule type="expression" dxfId="334" priority="5">
      <formula>$D$3="MILE TO MILE"</formula>
    </cfRule>
    <cfRule type="expression" dxfId="333" priority="7">
      <formula>$E$3="MILE TO MILE"</formula>
    </cfRule>
  </conditionalFormatting>
  <conditionalFormatting sqref="D112:F116">
    <cfRule type="expression" dxfId="332" priority="4">
      <formula>$D$3=""</formula>
    </cfRule>
  </conditionalFormatting>
  <conditionalFormatting sqref="A1:S158">
    <cfRule type="expression" dxfId="331" priority="1">
      <formula>$U$51=TRUE</formula>
    </cfRule>
  </conditionalFormatting>
  <dataValidations count="4">
    <dataValidation type="list" allowBlank="1" showInputMessage="1" showErrorMessage="1" sqref="D3" xr:uid="{00000000-0002-0000-0100-000000000000}">
      <formula1>$U$4:$U$5</formula1>
    </dataValidation>
    <dataValidation type="list" allowBlank="1" showInputMessage="1" showErrorMessage="1" sqref="G63:G100 G8:G46 G117:G154" xr:uid="{4AE24BBF-4199-4A1B-A9D3-EE144C6422AF}">
      <formula1>$V$8:$V$10</formula1>
    </dataValidation>
    <dataValidation type="list" allowBlank="1" showInputMessage="1" showErrorMessage="1" sqref="H4:R4 H59:R59 H113:R113" xr:uid="{00000000-0002-0000-0100-000001000000}">
      <formula1>$U$8:$U$9</formula1>
    </dataValidation>
    <dataValidation type="list" allowBlank="1" showInputMessage="1" showErrorMessage="1" sqref="H3:R3 H58:R58 H112:R112" xr:uid="{00000000-0002-0000-0100-000002000000}">
      <formula1>$U$13:$U$20</formula1>
    </dataValidation>
  </dataValidation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print="0" autoFill="0" autoLine="0" autoPict="0">
                <anchor moveWithCells="1">
                  <from>
                    <xdr:col>13</xdr:col>
                    <xdr:colOff>809625</xdr:colOff>
                    <xdr:row>49</xdr:row>
                    <xdr:rowOff>142875</xdr:rowOff>
                  </from>
                  <to>
                    <xdr:col>16</xdr:col>
                    <xdr:colOff>257175</xdr:colOff>
                    <xdr:row>51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39997558519241921"/>
  </sheetPr>
  <dimension ref="A1:LF270"/>
  <sheetViews>
    <sheetView showGridLines="0" zoomScale="85" zoomScaleNormal="85" workbookViewId="0">
      <selection activeCell="I17" sqref="I17"/>
    </sheetView>
  </sheetViews>
  <sheetFormatPr defaultRowHeight="12.75" x14ac:dyDescent="0.2"/>
  <cols>
    <col min="1" max="1" width="4.140625" customWidth="1"/>
    <col min="2" max="2" width="5.5703125" style="26" customWidth="1"/>
    <col min="3" max="3" width="20.5703125" style="26" customWidth="1"/>
    <col min="4" max="4" width="10.85546875" customWidth="1"/>
    <col min="5" max="5" width="3" style="26" customWidth="1"/>
    <col min="6" max="6" width="10.5703125" customWidth="1"/>
    <col min="7" max="7" width="13.5703125" style="5" customWidth="1"/>
    <col min="8" max="8" width="13.5703125" customWidth="1"/>
    <col min="9" max="10" width="15.42578125" customWidth="1"/>
    <col min="11" max="12" width="13.5703125" customWidth="1"/>
    <col min="13" max="13" width="13.5703125" style="26" customWidth="1"/>
    <col min="14" max="15" width="13.5703125" customWidth="1"/>
    <col min="16" max="16" width="25.5703125" customWidth="1"/>
    <col min="18" max="18" width="11.140625" hidden="1" customWidth="1"/>
    <col min="19" max="19" width="8.5703125" customWidth="1"/>
  </cols>
  <sheetData>
    <row r="1" spans="1:18" ht="19.5" customHeight="1" x14ac:dyDescent="0.3">
      <c r="A1" s="9"/>
      <c r="B1" s="28"/>
      <c r="C1" s="28"/>
      <c r="D1" s="598" t="s">
        <v>3</v>
      </c>
      <c r="E1" s="598"/>
      <c r="F1" s="598"/>
      <c r="G1" s="598"/>
      <c r="H1" s="598"/>
      <c r="I1" s="598"/>
      <c r="J1" s="598"/>
      <c r="K1" s="598"/>
      <c r="L1" s="598"/>
      <c r="M1" s="598"/>
      <c r="N1" s="598"/>
      <c r="O1" s="598"/>
      <c r="P1" s="598"/>
      <c r="Q1" s="5"/>
      <c r="R1" s="5"/>
    </row>
    <row r="2" spans="1:18" ht="39" customHeight="1" thickBot="1" x14ac:dyDescent="0.25">
      <c r="A2" s="600" t="s">
        <v>14</v>
      </c>
      <c r="B2" s="600"/>
      <c r="C2" s="600"/>
      <c r="D2" s="600"/>
      <c r="E2" s="600"/>
      <c r="F2" s="600"/>
      <c r="G2" s="600"/>
      <c r="H2" s="600"/>
      <c r="I2" s="600"/>
      <c r="J2" s="600"/>
      <c r="K2" s="600"/>
      <c r="L2" s="600"/>
      <c r="M2" s="600"/>
      <c r="N2" s="600"/>
      <c r="O2" s="600"/>
      <c r="P2" s="600"/>
      <c r="Q2" s="5"/>
      <c r="R2" s="5"/>
    </row>
    <row r="3" spans="1:18" x14ac:dyDescent="0.2">
      <c r="A3" s="759" t="s">
        <v>12</v>
      </c>
      <c r="B3" s="770" t="s">
        <v>92</v>
      </c>
      <c r="C3" s="769" t="s">
        <v>99</v>
      </c>
      <c r="D3" s="762" t="s">
        <v>93</v>
      </c>
      <c r="E3" s="745"/>
      <c r="F3" s="745"/>
      <c r="G3" s="171" t="s">
        <v>85</v>
      </c>
      <c r="H3" s="171" t="s">
        <v>85</v>
      </c>
      <c r="I3" s="171" t="s">
        <v>85</v>
      </c>
      <c r="J3" s="171" t="s">
        <v>85</v>
      </c>
      <c r="K3" s="171" t="s">
        <v>85</v>
      </c>
      <c r="L3" s="171" t="s">
        <v>85</v>
      </c>
      <c r="M3" s="171" t="s">
        <v>86</v>
      </c>
      <c r="N3" s="171" t="s">
        <v>87</v>
      </c>
      <c r="O3" s="171" t="s">
        <v>87</v>
      </c>
      <c r="P3" s="817" t="s">
        <v>5</v>
      </c>
      <c r="Q3" s="5"/>
      <c r="R3" s="65" t="s">
        <v>94</v>
      </c>
    </row>
    <row r="4" spans="1:18" s="26" customFormat="1" x14ac:dyDescent="0.2">
      <c r="A4" s="813"/>
      <c r="B4" s="815"/>
      <c r="C4" s="811"/>
      <c r="D4" s="820"/>
      <c r="E4" s="821"/>
      <c r="F4" s="821"/>
      <c r="G4" s="122" t="s">
        <v>0</v>
      </c>
      <c r="H4" s="122" t="s">
        <v>0</v>
      </c>
      <c r="I4" s="122" t="s">
        <v>0</v>
      </c>
      <c r="J4" s="122" t="s">
        <v>0</v>
      </c>
      <c r="K4" s="122" t="s">
        <v>0</v>
      </c>
      <c r="L4" s="122" t="s">
        <v>0</v>
      </c>
      <c r="M4" s="122" t="s">
        <v>0</v>
      </c>
      <c r="N4" s="122" t="s">
        <v>79</v>
      </c>
      <c r="O4" s="122" t="s">
        <v>79</v>
      </c>
      <c r="P4" s="818"/>
      <c r="Q4" s="5"/>
      <c r="R4" s="65" t="s">
        <v>93</v>
      </c>
    </row>
    <row r="5" spans="1:18" x14ac:dyDescent="0.2">
      <c r="A5" s="813"/>
      <c r="B5" s="815"/>
      <c r="C5" s="811"/>
      <c r="D5" s="820"/>
      <c r="E5" s="821"/>
      <c r="F5" s="821"/>
      <c r="G5" s="122">
        <v>204010000</v>
      </c>
      <c r="H5" s="123">
        <v>204410000</v>
      </c>
      <c r="I5" s="122">
        <v>255010000</v>
      </c>
      <c r="J5" s="122">
        <v>204200000</v>
      </c>
      <c r="K5" s="122">
        <v>208010000</v>
      </c>
      <c r="L5" s="122">
        <v>208030000</v>
      </c>
      <c r="M5" s="122">
        <v>208030000</v>
      </c>
      <c r="N5" s="122">
        <v>208030000</v>
      </c>
      <c r="O5" s="122">
        <v>208030000</v>
      </c>
      <c r="P5" s="818"/>
      <c r="Q5" s="5"/>
      <c r="R5" s="65"/>
    </row>
    <row r="6" spans="1:18" ht="50.1" customHeight="1" x14ac:dyDescent="0.2">
      <c r="A6" s="813"/>
      <c r="B6" s="815"/>
      <c r="C6" s="811"/>
      <c r="D6" s="820"/>
      <c r="E6" s="821"/>
      <c r="F6" s="821"/>
      <c r="G6" s="585" t="str">
        <f>IF(G$5&gt;0,(VLOOKUP(LEFT(G$5,5)&amp;"-"&amp;RIGHT(G$5,4),'[2]FP14 Pay Items'!$A$2:$E$6000,4,FALSE)),"")</f>
        <v>ROADWAY EXCAVATION</v>
      </c>
      <c r="H6" s="585" t="str">
        <f>IF(H$5&gt;0,(VLOOKUP(LEFT(H$5,5)&amp;"-"&amp;RIGHT(H$5,4),'[2]FP14 Pay Items'!$A$2:$E$6000,4,FALSE)),"")</f>
        <v>WASTE</v>
      </c>
      <c r="I6" s="585" t="str">
        <f>IF(I$5&gt;0,(VLOOKUP(LEFT(I$5,5)&amp;"-"&amp;RIGHT(I$5,4),'[2]FP14 Pay Items'!$A$2:$E$6000,4,FALSE)),"")</f>
        <v>MECHANICALLY STABILIZED EARTH WALL</v>
      </c>
      <c r="J6" s="585" t="str">
        <f>IF(J$5&gt;0,(VLOOKUP(LEFT(J$5,5)&amp;"-"&amp;RIGHT(J$5,4),'[2]FP14 Pay Items'!$A$2:$E$6000,4,FALSE)),"")</f>
        <v>EMBANKMENT CONSTRUCTION</v>
      </c>
      <c r="K6" s="585" t="str">
        <f>IF(K$5&gt;0,(VLOOKUP(LEFT(K$5,5)&amp;"-"&amp;RIGHT(K$5,4),'[2]FP14 Pay Items'!$A$2:$E$6000,4,FALSE)),"")</f>
        <v>STRUCTURE EXCAVATION</v>
      </c>
      <c r="L6" s="585" t="str">
        <f>IF(L$5&gt;0,(VLOOKUP(LEFT(L$5,5)&amp;"-"&amp;RIGHT(L$5,4),'[2]FP14 Pay Items'!$A$2:$E$6000,4,FALSE)),"")</f>
        <v>STRUCTURAL BACKFILL</v>
      </c>
      <c r="M6" s="585" t="str">
        <f>IF(M$5&gt;0,(VLOOKUP(LEFT(M$5,5)&amp;"-"&amp;RIGHT(M$5,4),'[2]FP14 Pay Items'!$A$2:$E$6000,4,FALSE)),"")</f>
        <v>STRUCTURAL BACKFILL</v>
      </c>
      <c r="N6" s="585" t="str">
        <f>IF(N$5&gt;0,(VLOOKUP(LEFT(N$5,5)&amp;"-"&amp;RIGHT(N$5,4),'[2]FP14 Pay Items'!$A$2:$E$6000,4,FALSE)),"")</f>
        <v>STRUCTURAL BACKFILL</v>
      </c>
      <c r="O6" s="585" t="str">
        <f>IF(O$5&gt;0,(VLOOKUP(LEFT(O$5,5)&amp;"-"&amp;RIGHT(O$5,4),'[2]FP14 Pay Items'!$A$2:$E$6000,4,FALSE)),"")</f>
        <v>STRUCTURAL BACKFILL</v>
      </c>
      <c r="P6" s="818"/>
      <c r="Q6" s="5"/>
      <c r="R6" s="5"/>
    </row>
    <row r="7" spans="1:18" ht="13.5" thickBot="1" x14ac:dyDescent="0.25">
      <c r="A7" s="814"/>
      <c r="B7" s="816"/>
      <c r="C7" s="812"/>
      <c r="D7" s="822"/>
      <c r="E7" s="823"/>
      <c r="F7" s="823"/>
      <c r="G7" s="86" t="str">
        <f>IF(G$5&gt;0,(VLOOKUP(LEFT(G$5,5)&amp;"-"&amp;RIGHT(G$5,4),'[2]FP14 Pay Items'!$A$2:$E$4705,5,TRUE)),"")</f>
        <v>CUYD</v>
      </c>
      <c r="H7" s="86" t="str">
        <f>IF(H$5&gt;0,(VLOOKUP(LEFT(H$5,5)&amp;"-"&amp;RIGHT(H$5,4),'[2]FP14 Pay Items'!$A$2:$E$4705,5,TRUE)),"")</f>
        <v>CUYD</v>
      </c>
      <c r="I7" s="86" t="str">
        <f>IF(I$5&gt;0,(VLOOKUP(LEFT(I$5,5)&amp;"-"&amp;RIGHT(I$5,4),'[2]FP14 Pay Items'!$A$2:$E$4705,5,TRUE)),"")</f>
        <v>SQFT</v>
      </c>
      <c r="J7" s="86" t="str">
        <f>IF(J$5&gt;0,(VLOOKUP(LEFT(J$5,5)&amp;"-"&amp;RIGHT(J$5,4),'[2]FP14 Pay Items'!$A$2:$E$4705,5,TRUE)),"")</f>
        <v>CUYD</v>
      </c>
      <c r="K7" s="86" t="str">
        <f>IF(K$5&gt;0,(VLOOKUP(LEFT(K$5,5)&amp;"-"&amp;RIGHT(K$5,4),'[2]FP14 Pay Items'!$A$2:$E$4705,5,TRUE)),"")</f>
        <v>CUYD</v>
      </c>
      <c r="L7" s="86" t="str">
        <f>IF(L$5&gt;0,(VLOOKUP(LEFT(L$5,5)&amp;"-"&amp;RIGHT(L$5,4),'[2]FP14 Pay Items'!$A$2:$E$4705,5,TRUE)),"")</f>
        <v>CUYD</v>
      </c>
      <c r="M7" s="86" t="str">
        <f>IF(M$5&gt;0,(VLOOKUP(LEFT(M$5,5)&amp;"-"&amp;RIGHT(M$5,4),'[2]FP14 Pay Items'!$A$2:$E$4705,5,TRUE)),"")</f>
        <v>CUYD</v>
      </c>
      <c r="N7" s="86" t="str">
        <f>IF(N$5&gt;0,(VLOOKUP(LEFT(N$5,5)&amp;"-"&amp;RIGHT(N$5,4),'[2]FP14 Pay Items'!$A$2:$E$4705,5,TRUE)),"")</f>
        <v>CUYD</v>
      </c>
      <c r="O7" s="86" t="str">
        <f>IF(O$5&gt;0,(VLOOKUP(LEFT(O$5,5)&amp;"-"&amp;RIGHT(O$5,4),'[2]FP14 Pay Items'!$A$2:$E$4705,5,TRUE)),"")</f>
        <v>CUYD</v>
      </c>
      <c r="P7" s="819"/>
      <c r="Q7" s="5"/>
      <c r="R7" s="5"/>
    </row>
    <row r="8" spans="1:18" ht="12.6" customHeight="1" thickTop="1" x14ac:dyDescent="0.2">
      <c r="A8" s="448"/>
      <c r="B8" s="193"/>
      <c r="C8" s="442" t="str">
        <f t="shared" ref="C8:C45" si="0">IFERROR(VLOOKUP($B8,Project_Info,2,FALSE),"")</f>
        <v/>
      </c>
      <c r="D8" s="449"/>
      <c r="E8" s="450" t="str">
        <f t="shared" ref="E8:E45" si="1">IF(F8&gt;0,"to","")</f>
        <v/>
      </c>
      <c r="F8" s="451"/>
      <c r="G8" s="452"/>
      <c r="H8" s="453"/>
      <c r="I8" s="454"/>
      <c r="J8" s="453"/>
      <c r="K8" s="453"/>
      <c r="L8" s="453"/>
      <c r="M8" s="453"/>
      <c r="N8" s="453"/>
      <c r="O8" s="452"/>
      <c r="P8" s="455"/>
      <c r="Q8" s="5"/>
      <c r="R8" s="41"/>
    </row>
    <row r="9" spans="1:18" ht="12.6" customHeight="1" x14ac:dyDescent="0.2">
      <c r="A9" s="227"/>
      <c r="B9" s="257"/>
      <c r="C9" s="247" t="str">
        <f t="shared" si="0"/>
        <v/>
      </c>
      <c r="D9" s="456"/>
      <c r="E9" s="457" t="str">
        <f t="shared" si="1"/>
        <v/>
      </c>
      <c r="F9" s="458"/>
      <c r="G9" s="459"/>
      <c r="H9" s="80"/>
      <c r="I9" s="460"/>
      <c r="J9" s="80"/>
      <c r="K9" s="80"/>
      <c r="L9" s="80"/>
      <c r="M9" s="80"/>
      <c r="N9" s="80"/>
      <c r="O9" s="459"/>
      <c r="P9" s="58"/>
      <c r="Q9" s="5"/>
      <c r="R9" s="137" t="s">
        <v>85</v>
      </c>
    </row>
    <row r="10" spans="1:18" ht="12.6" customHeight="1" x14ac:dyDescent="0.2">
      <c r="A10" s="227"/>
      <c r="B10" s="257"/>
      <c r="C10" s="247" t="str">
        <f t="shared" si="0"/>
        <v/>
      </c>
      <c r="D10" s="456"/>
      <c r="E10" s="457" t="str">
        <f t="shared" si="1"/>
        <v/>
      </c>
      <c r="F10" s="458"/>
      <c r="G10" s="459"/>
      <c r="H10" s="80"/>
      <c r="I10" s="460"/>
      <c r="J10" s="80"/>
      <c r="K10" s="80"/>
      <c r="L10" s="80"/>
      <c r="M10" s="80"/>
      <c r="N10" s="80"/>
      <c r="O10" s="459"/>
      <c r="P10" s="58"/>
      <c r="Q10" s="5"/>
      <c r="R10" s="137" t="s">
        <v>86</v>
      </c>
    </row>
    <row r="11" spans="1:18" ht="12.6" customHeight="1" x14ac:dyDescent="0.2">
      <c r="A11" s="227"/>
      <c r="B11" s="257"/>
      <c r="C11" s="247" t="str">
        <f t="shared" si="0"/>
        <v/>
      </c>
      <c r="D11" s="456"/>
      <c r="E11" s="457" t="str">
        <f t="shared" si="1"/>
        <v/>
      </c>
      <c r="F11" s="458"/>
      <c r="G11" s="459"/>
      <c r="H11" s="80"/>
      <c r="I11" s="460"/>
      <c r="J11" s="80"/>
      <c r="K11" s="80"/>
      <c r="L11" s="80"/>
      <c r="M11" s="80"/>
      <c r="N11" s="80"/>
      <c r="O11" s="459"/>
      <c r="P11" s="58"/>
      <c r="Q11" s="5"/>
      <c r="R11" s="137" t="s">
        <v>87</v>
      </c>
    </row>
    <row r="12" spans="1:18" ht="12.6" customHeight="1" x14ac:dyDescent="0.2">
      <c r="A12" s="227"/>
      <c r="B12" s="257"/>
      <c r="C12" s="247" t="str">
        <f t="shared" si="0"/>
        <v/>
      </c>
      <c r="D12" s="456"/>
      <c r="E12" s="457" t="str">
        <f t="shared" si="1"/>
        <v/>
      </c>
      <c r="F12" s="458"/>
      <c r="G12" s="459"/>
      <c r="H12" s="80"/>
      <c r="I12" s="460"/>
      <c r="J12" s="80"/>
      <c r="K12" s="80"/>
      <c r="L12" s="80"/>
      <c r="M12" s="80"/>
      <c r="N12" s="80"/>
      <c r="O12" s="459"/>
      <c r="P12" s="58"/>
      <c r="Q12" s="5"/>
      <c r="R12" s="137" t="s">
        <v>88</v>
      </c>
    </row>
    <row r="13" spans="1:18" ht="12.6" customHeight="1" x14ac:dyDescent="0.2">
      <c r="A13" s="227"/>
      <c r="B13" s="257"/>
      <c r="C13" s="247" t="str">
        <f t="shared" si="0"/>
        <v/>
      </c>
      <c r="D13" s="456"/>
      <c r="E13" s="457" t="str">
        <f t="shared" si="1"/>
        <v/>
      </c>
      <c r="F13" s="458"/>
      <c r="G13" s="459"/>
      <c r="H13" s="80"/>
      <c r="I13" s="460"/>
      <c r="J13" s="80"/>
      <c r="K13" s="80"/>
      <c r="L13" s="80"/>
      <c r="M13" s="80"/>
      <c r="N13" s="80"/>
      <c r="O13" s="459"/>
      <c r="P13" s="58"/>
      <c r="Q13" s="5"/>
      <c r="R13" s="137" t="s">
        <v>89</v>
      </c>
    </row>
    <row r="14" spans="1:18" ht="12.6" customHeight="1" x14ac:dyDescent="0.2">
      <c r="A14" s="227"/>
      <c r="B14" s="257"/>
      <c r="C14" s="247" t="str">
        <f t="shared" si="0"/>
        <v/>
      </c>
      <c r="D14" s="456"/>
      <c r="E14" s="457" t="str">
        <f t="shared" si="1"/>
        <v/>
      </c>
      <c r="F14" s="458"/>
      <c r="G14" s="459"/>
      <c r="H14" s="80"/>
      <c r="I14" s="460"/>
      <c r="J14" s="80"/>
      <c r="K14" s="80"/>
      <c r="L14" s="80"/>
      <c r="M14" s="80"/>
      <c r="N14" s="80"/>
      <c r="O14" s="459"/>
      <c r="P14" s="58"/>
      <c r="Q14" s="5"/>
      <c r="R14" s="137" t="s">
        <v>90</v>
      </c>
    </row>
    <row r="15" spans="1:18" ht="12.6" customHeight="1" x14ac:dyDescent="0.2">
      <c r="A15" s="227"/>
      <c r="B15" s="257"/>
      <c r="C15" s="247" t="str">
        <f t="shared" si="0"/>
        <v/>
      </c>
      <c r="D15" s="456"/>
      <c r="E15" s="457" t="str">
        <f t="shared" si="1"/>
        <v/>
      </c>
      <c r="F15" s="458"/>
      <c r="G15" s="459"/>
      <c r="H15" s="80"/>
      <c r="I15" s="460"/>
      <c r="J15" s="80"/>
      <c r="K15" s="80"/>
      <c r="L15" s="80"/>
      <c r="M15" s="80"/>
      <c r="N15" s="80"/>
      <c r="O15" s="459"/>
      <c r="P15" s="58"/>
      <c r="Q15" s="5"/>
      <c r="R15" s="137" t="s">
        <v>91</v>
      </c>
    </row>
    <row r="16" spans="1:18" ht="12.6" customHeight="1" x14ac:dyDescent="0.2">
      <c r="A16" s="227"/>
      <c r="B16" s="257"/>
      <c r="C16" s="247" t="str">
        <f t="shared" si="0"/>
        <v/>
      </c>
      <c r="D16" s="456"/>
      <c r="E16" s="457" t="str">
        <f t="shared" si="1"/>
        <v/>
      </c>
      <c r="F16" s="458"/>
      <c r="G16" s="459"/>
      <c r="H16" s="80"/>
      <c r="I16" s="460"/>
      <c r="J16" s="80"/>
      <c r="K16" s="80"/>
      <c r="L16" s="80"/>
      <c r="M16" s="80"/>
      <c r="N16" s="80"/>
      <c r="O16" s="459"/>
      <c r="P16" s="58"/>
      <c r="Q16" s="5"/>
      <c r="R16" s="5"/>
    </row>
    <row r="17" spans="1:18" ht="12.6" customHeight="1" x14ac:dyDescent="0.2">
      <c r="A17" s="227"/>
      <c r="B17" s="257"/>
      <c r="C17" s="247" t="str">
        <f t="shared" si="0"/>
        <v/>
      </c>
      <c r="D17" s="456"/>
      <c r="E17" s="457" t="str">
        <f t="shared" si="1"/>
        <v/>
      </c>
      <c r="F17" s="458"/>
      <c r="G17" s="459"/>
      <c r="H17" s="80"/>
      <c r="I17" s="460"/>
      <c r="J17" s="80"/>
      <c r="K17" s="80"/>
      <c r="L17" s="80"/>
      <c r="M17" s="80"/>
      <c r="N17" s="80"/>
      <c r="O17" s="459"/>
      <c r="P17" s="58"/>
      <c r="Q17" s="5"/>
      <c r="R17" s="5"/>
    </row>
    <row r="18" spans="1:18" ht="12.6" customHeight="1" x14ac:dyDescent="0.2">
      <c r="A18" s="227"/>
      <c r="B18" s="257"/>
      <c r="C18" s="247" t="str">
        <f t="shared" si="0"/>
        <v/>
      </c>
      <c r="D18" s="456"/>
      <c r="E18" s="457" t="str">
        <f t="shared" si="1"/>
        <v/>
      </c>
      <c r="F18" s="458"/>
      <c r="G18" s="459"/>
      <c r="H18" s="80"/>
      <c r="I18" s="460"/>
      <c r="J18" s="80"/>
      <c r="K18" s="80"/>
      <c r="L18" s="80"/>
      <c r="M18" s="80"/>
      <c r="N18" s="80"/>
      <c r="O18" s="459"/>
      <c r="P18" s="58"/>
      <c r="Q18" s="5"/>
      <c r="R18" s="5"/>
    </row>
    <row r="19" spans="1:18" ht="12.6" customHeight="1" x14ac:dyDescent="0.2">
      <c r="A19" s="227"/>
      <c r="B19" s="257"/>
      <c r="C19" s="247" t="str">
        <f t="shared" si="0"/>
        <v/>
      </c>
      <c r="D19" s="456"/>
      <c r="E19" s="457" t="str">
        <f t="shared" si="1"/>
        <v/>
      </c>
      <c r="F19" s="458"/>
      <c r="G19" s="459"/>
      <c r="H19" s="80"/>
      <c r="I19" s="460"/>
      <c r="J19" s="80"/>
      <c r="K19" s="80"/>
      <c r="L19" s="80"/>
      <c r="M19" s="80"/>
      <c r="N19" s="80"/>
      <c r="O19" s="459"/>
      <c r="P19" s="58"/>
      <c r="Q19" s="5"/>
      <c r="R19" s="5"/>
    </row>
    <row r="20" spans="1:18" ht="12.6" customHeight="1" x14ac:dyDescent="0.2">
      <c r="A20" s="227"/>
      <c r="B20" s="257"/>
      <c r="C20" s="247" t="str">
        <f t="shared" si="0"/>
        <v/>
      </c>
      <c r="D20" s="456"/>
      <c r="E20" s="457" t="str">
        <f t="shared" si="1"/>
        <v/>
      </c>
      <c r="F20" s="458"/>
      <c r="G20" s="459"/>
      <c r="H20" s="80"/>
      <c r="I20" s="460"/>
      <c r="J20" s="80"/>
      <c r="K20" s="80"/>
      <c r="L20" s="80"/>
      <c r="M20" s="80"/>
      <c r="N20" s="80"/>
      <c r="O20" s="459"/>
      <c r="P20" s="58"/>
      <c r="Q20" s="5"/>
      <c r="R20" s="5"/>
    </row>
    <row r="21" spans="1:18" ht="12.6" customHeight="1" x14ac:dyDescent="0.2">
      <c r="A21" s="227"/>
      <c r="B21" s="257"/>
      <c r="C21" s="247" t="str">
        <f t="shared" si="0"/>
        <v/>
      </c>
      <c r="D21" s="456"/>
      <c r="E21" s="457" t="str">
        <f t="shared" si="1"/>
        <v/>
      </c>
      <c r="F21" s="458"/>
      <c r="G21" s="459"/>
      <c r="H21" s="80"/>
      <c r="I21" s="460"/>
      <c r="J21" s="80"/>
      <c r="K21" s="80"/>
      <c r="L21" s="80"/>
      <c r="M21" s="80"/>
      <c r="N21" s="80"/>
      <c r="O21" s="459"/>
      <c r="P21" s="58"/>
      <c r="Q21" s="5"/>
      <c r="R21" s="5"/>
    </row>
    <row r="22" spans="1:18" s="26" customFormat="1" ht="12.6" customHeight="1" x14ac:dyDescent="0.2">
      <c r="A22" s="227"/>
      <c r="B22" s="257"/>
      <c r="C22" s="247" t="str">
        <f t="shared" si="0"/>
        <v/>
      </c>
      <c r="D22" s="456"/>
      <c r="E22" s="457" t="str">
        <f t="shared" ref="E22:E29" si="2">IF(F22&gt;0,"to","")</f>
        <v/>
      </c>
      <c r="F22" s="458"/>
      <c r="G22" s="459"/>
      <c r="H22" s="80"/>
      <c r="I22" s="460"/>
      <c r="J22" s="80"/>
      <c r="K22" s="80"/>
      <c r="L22" s="80"/>
      <c r="M22" s="80"/>
      <c r="N22" s="80"/>
      <c r="O22" s="459"/>
      <c r="P22" s="58"/>
      <c r="Q22" s="5"/>
      <c r="R22" s="5"/>
    </row>
    <row r="23" spans="1:18" s="26" customFormat="1" ht="12.6" customHeight="1" x14ac:dyDescent="0.2">
      <c r="A23" s="227"/>
      <c r="B23" s="257"/>
      <c r="C23" s="247" t="str">
        <f t="shared" si="0"/>
        <v/>
      </c>
      <c r="D23" s="456"/>
      <c r="E23" s="457" t="str">
        <f t="shared" si="2"/>
        <v/>
      </c>
      <c r="F23" s="458"/>
      <c r="G23" s="459"/>
      <c r="H23" s="80"/>
      <c r="I23" s="460"/>
      <c r="J23" s="80"/>
      <c r="K23" s="80"/>
      <c r="L23" s="80"/>
      <c r="M23" s="80"/>
      <c r="N23" s="80"/>
      <c r="O23" s="459"/>
      <c r="P23" s="58"/>
      <c r="Q23" s="5"/>
      <c r="R23" s="5"/>
    </row>
    <row r="24" spans="1:18" s="26" customFormat="1" ht="12.6" customHeight="1" x14ac:dyDescent="0.2">
      <c r="A24" s="227"/>
      <c r="B24" s="257"/>
      <c r="C24" s="247" t="str">
        <f t="shared" si="0"/>
        <v/>
      </c>
      <c r="D24" s="456"/>
      <c r="E24" s="457" t="str">
        <f t="shared" si="2"/>
        <v/>
      </c>
      <c r="F24" s="458"/>
      <c r="G24" s="459"/>
      <c r="H24" s="80"/>
      <c r="I24" s="460"/>
      <c r="J24" s="80"/>
      <c r="K24" s="80"/>
      <c r="L24" s="80"/>
      <c r="M24" s="80"/>
      <c r="N24" s="80"/>
      <c r="O24" s="459"/>
      <c r="P24" s="58"/>
      <c r="Q24" s="5"/>
      <c r="R24" s="5"/>
    </row>
    <row r="25" spans="1:18" s="26" customFormat="1" ht="12.6" customHeight="1" x14ac:dyDescent="0.2">
      <c r="A25" s="227"/>
      <c r="B25" s="257"/>
      <c r="C25" s="247" t="str">
        <f t="shared" si="0"/>
        <v/>
      </c>
      <c r="D25" s="456"/>
      <c r="E25" s="457" t="str">
        <f t="shared" si="2"/>
        <v/>
      </c>
      <c r="F25" s="458"/>
      <c r="G25" s="459"/>
      <c r="H25" s="80"/>
      <c r="I25" s="460"/>
      <c r="J25" s="80"/>
      <c r="K25" s="80"/>
      <c r="L25" s="80"/>
      <c r="M25" s="80"/>
      <c r="N25" s="80"/>
      <c r="O25" s="459"/>
      <c r="P25" s="58"/>
      <c r="Q25" s="5"/>
      <c r="R25" s="5"/>
    </row>
    <row r="26" spans="1:18" s="26" customFormat="1" ht="12.6" customHeight="1" x14ac:dyDescent="0.2">
      <c r="A26" s="227"/>
      <c r="B26" s="257"/>
      <c r="C26" s="247" t="str">
        <f t="shared" si="0"/>
        <v/>
      </c>
      <c r="D26" s="456"/>
      <c r="E26" s="457" t="str">
        <f t="shared" si="2"/>
        <v/>
      </c>
      <c r="F26" s="458"/>
      <c r="G26" s="459"/>
      <c r="H26" s="80"/>
      <c r="I26" s="460"/>
      <c r="J26" s="80"/>
      <c r="K26" s="80"/>
      <c r="L26" s="80"/>
      <c r="M26" s="80"/>
      <c r="N26" s="80"/>
      <c r="O26" s="459"/>
      <c r="P26" s="58"/>
      <c r="Q26" s="5"/>
      <c r="R26" s="5"/>
    </row>
    <row r="27" spans="1:18" s="26" customFormat="1" ht="12.6" customHeight="1" x14ac:dyDescent="0.2">
      <c r="A27" s="227"/>
      <c r="B27" s="257"/>
      <c r="C27" s="247" t="str">
        <f t="shared" si="0"/>
        <v/>
      </c>
      <c r="D27" s="456"/>
      <c r="E27" s="457" t="str">
        <f t="shared" si="2"/>
        <v/>
      </c>
      <c r="F27" s="458"/>
      <c r="G27" s="459"/>
      <c r="H27" s="80"/>
      <c r="I27" s="460"/>
      <c r="J27" s="80"/>
      <c r="K27" s="80"/>
      <c r="L27" s="80"/>
      <c r="M27" s="80"/>
      <c r="N27" s="80"/>
      <c r="O27" s="459"/>
      <c r="P27" s="58"/>
      <c r="Q27" s="5"/>
      <c r="R27" s="5"/>
    </row>
    <row r="28" spans="1:18" s="26" customFormat="1" ht="12.6" customHeight="1" x14ac:dyDescent="0.2">
      <c r="A28" s="227"/>
      <c r="B28" s="257"/>
      <c r="C28" s="247" t="str">
        <f t="shared" si="0"/>
        <v/>
      </c>
      <c r="D28" s="456"/>
      <c r="E28" s="457" t="str">
        <f t="shared" si="2"/>
        <v/>
      </c>
      <c r="F28" s="458"/>
      <c r="G28" s="459"/>
      <c r="H28" s="80"/>
      <c r="I28" s="460"/>
      <c r="J28" s="80"/>
      <c r="K28" s="80"/>
      <c r="L28" s="80"/>
      <c r="M28" s="80"/>
      <c r="N28" s="80"/>
      <c r="O28" s="459"/>
      <c r="P28" s="58"/>
      <c r="Q28" s="5"/>
      <c r="R28" s="5"/>
    </row>
    <row r="29" spans="1:18" s="26" customFormat="1" ht="12.6" customHeight="1" x14ac:dyDescent="0.2">
      <c r="A29" s="227"/>
      <c r="B29" s="257"/>
      <c r="C29" s="247" t="str">
        <f t="shared" si="0"/>
        <v/>
      </c>
      <c r="D29" s="456"/>
      <c r="E29" s="457" t="str">
        <f t="shared" si="2"/>
        <v/>
      </c>
      <c r="F29" s="458"/>
      <c r="G29" s="459"/>
      <c r="H29" s="80"/>
      <c r="I29" s="460"/>
      <c r="J29" s="80"/>
      <c r="K29" s="80"/>
      <c r="L29" s="80"/>
      <c r="M29" s="80"/>
      <c r="N29" s="80"/>
      <c r="O29" s="459"/>
      <c r="P29" s="58"/>
      <c r="Q29" s="5"/>
      <c r="R29" s="5"/>
    </row>
    <row r="30" spans="1:18" ht="12.6" customHeight="1" x14ac:dyDescent="0.2">
      <c r="A30" s="227"/>
      <c r="B30" s="257"/>
      <c r="C30" s="247" t="str">
        <f t="shared" si="0"/>
        <v/>
      </c>
      <c r="D30" s="456"/>
      <c r="E30" s="457" t="str">
        <f t="shared" si="1"/>
        <v/>
      </c>
      <c r="F30" s="458"/>
      <c r="G30" s="459"/>
      <c r="H30" s="80"/>
      <c r="I30" s="460"/>
      <c r="J30" s="80"/>
      <c r="K30" s="80"/>
      <c r="L30" s="80"/>
      <c r="M30" s="80"/>
      <c r="N30" s="80"/>
      <c r="O30" s="459"/>
      <c r="P30" s="58"/>
      <c r="Q30" s="5"/>
      <c r="R30" s="5"/>
    </row>
    <row r="31" spans="1:18" ht="12.6" customHeight="1" x14ac:dyDescent="0.2">
      <c r="A31" s="227"/>
      <c r="B31" s="257"/>
      <c r="C31" s="247" t="str">
        <f t="shared" si="0"/>
        <v/>
      </c>
      <c r="D31" s="456"/>
      <c r="E31" s="457" t="str">
        <f t="shared" si="1"/>
        <v/>
      </c>
      <c r="F31" s="458"/>
      <c r="G31" s="459"/>
      <c r="H31" s="80"/>
      <c r="I31" s="460"/>
      <c r="J31" s="80"/>
      <c r="K31" s="80"/>
      <c r="L31" s="80"/>
      <c r="M31" s="80"/>
      <c r="N31" s="80"/>
      <c r="O31" s="459"/>
      <c r="P31" s="58"/>
      <c r="Q31" s="5"/>
      <c r="R31" s="5"/>
    </row>
    <row r="32" spans="1:18" ht="12.6" customHeight="1" x14ac:dyDescent="0.2">
      <c r="A32" s="227"/>
      <c r="B32" s="257"/>
      <c r="C32" s="247" t="str">
        <f t="shared" si="0"/>
        <v/>
      </c>
      <c r="D32" s="456"/>
      <c r="E32" s="457" t="str">
        <f t="shared" si="1"/>
        <v/>
      </c>
      <c r="F32" s="458"/>
      <c r="G32" s="459"/>
      <c r="H32" s="80"/>
      <c r="I32" s="460"/>
      <c r="J32" s="80"/>
      <c r="K32" s="80"/>
      <c r="L32" s="80"/>
      <c r="M32" s="80"/>
      <c r="N32" s="80"/>
      <c r="O32" s="459"/>
      <c r="P32" s="58"/>
      <c r="Q32" s="5"/>
      <c r="R32" s="5"/>
    </row>
    <row r="33" spans="1:18" s="26" customFormat="1" ht="12.6" customHeight="1" x14ac:dyDescent="0.2">
      <c r="A33" s="227"/>
      <c r="B33" s="257"/>
      <c r="C33" s="247" t="str">
        <f t="shared" si="0"/>
        <v/>
      </c>
      <c r="D33" s="456"/>
      <c r="E33" s="457" t="str">
        <f t="shared" ref="E33:E38" si="3">IF(F33&gt;0,"to","")</f>
        <v/>
      </c>
      <c r="F33" s="458"/>
      <c r="G33" s="459"/>
      <c r="H33" s="80"/>
      <c r="I33" s="460"/>
      <c r="J33" s="80"/>
      <c r="K33" s="80"/>
      <c r="L33" s="80"/>
      <c r="M33" s="80"/>
      <c r="N33" s="80"/>
      <c r="O33" s="459"/>
      <c r="P33" s="58"/>
      <c r="Q33" s="5"/>
      <c r="R33" s="5"/>
    </row>
    <row r="34" spans="1:18" s="26" customFormat="1" ht="12.6" customHeight="1" x14ac:dyDescent="0.2">
      <c r="A34" s="227"/>
      <c r="B34" s="257"/>
      <c r="C34" s="247" t="str">
        <f t="shared" si="0"/>
        <v/>
      </c>
      <c r="D34" s="456"/>
      <c r="E34" s="457" t="str">
        <f t="shared" si="3"/>
        <v/>
      </c>
      <c r="F34" s="458"/>
      <c r="G34" s="459"/>
      <c r="H34" s="80"/>
      <c r="I34" s="460"/>
      <c r="J34" s="80"/>
      <c r="K34" s="80"/>
      <c r="L34" s="80"/>
      <c r="M34" s="80"/>
      <c r="N34" s="80"/>
      <c r="O34" s="459"/>
      <c r="P34" s="58"/>
      <c r="Q34" s="5"/>
      <c r="R34" s="5"/>
    </row>
    <row r="35" spans="1:18" s="26" customFormat="1" ht="12.6" customHeight="1" x14ac:dyDescent="0.2">
      <c r="A35" s="227"/>
      <c r="B35" s="257"/>
      <c r="C35" s="247" t="str">
        <f t="shared" si="0"/>
        <v/>
      </c>
      <c r="D35" s="456"/>
      <c r="E35" s="457" t="str">
        <f t="shared" si="3"/>
        <v/>
      </c>
      <c r="F35" s="458"/>
      <c r="G35" s="459"/>
      <c r="H35" s="80"/>
      <c r="I35" s="460"/>
      <c r="J35" s="80"/>
      <c r="K35" s="80"/>
      <c r="L35" s="80"/>
      <c r="M35" s="80"/>
      <c r="N35" s="80"/>
      <c r="O35" s="459"/>
      <c r="P35" s="58"/>
      <c r="Q35" s="5"/>
      <c r="R35" s="5"/>
    </row>
    <row r="36" spans="1:18" s="26" customFormat="1" ht="12.6" customHeight="1" x14ac:dyDescent="0.2">
      <c r="A36" s="227"/>
      <c r="B36" s="257"/>
      <c r="C36" s="247" t="str">
        <f t="shared" si="0"/>
        <v/>
      </c>
      <c r="D36" s="456"/>
      <c r="E36" s="457" t="str">
        <f t="shared" si="3"/>
        <v/>
      </c>
      <c r="F36" s="458"/>
      <c r="G36" s="459"/>
      <c r="H36" s="80"/>
      <c r="I36" s="460"/>
      <c r="J36" s="80"/>
      <c r="K36" s="80"/>
      <c r="L36" s="80"/>
      <c r="M36" s="80"/>
      <c r="N36" s="80"/>
      <c r="O36" s="459"/>
      <c r="P36" s="58"/>
      <c r="Q36" s="5"/>
      <c r="R36" s="5"/>
    </row>
    <row r="37" spans="1:18" s="26" customFormat="1" ht="12.6" customHeight="1" x14ac:dyDescent="0.2">
      <c r="A37" s="227"/>
      <c r="B37" s="257"/>
      <c r="C37" s="247" t="str">
        <f t="shared" si="0"/>
        <v/>
      </c>
      <c r="D37" s="456"/>
      <c r="E37" s="457" t="str">
        <f t="shared" si="3"/>
        <v/>
      </c>
      <c r="F37" s="458"/>
      <c r="G37" s="459"/>
      <c r="H37" s="80"/>
      <c r="I37" s="460"/>
      <c r="J37" s="80"/>
      <c r="K37" s="80"/>
      <c r="L37" s="80"/>
      <c r="M37" s="80"/>
      <c r="N37" s="80"/>
      <c r="O37" s="459"/>
      <c r="P37" s="58"/>
      <c r="Q37" s="5"/>
      <c r="R37" s="5"/>
    </row>
    <row r="38" spans="1:18" s="26" customFormat="1" ht="12.6" customHeight="1" x14ac:dyDescent="0.2">
      <c r="A38" s="227"/>
      <c r="B38" s="257"/>
      <c r="C38" s="247" t="str">
        <f t="shared" si="0"/>
        <v/>
      </c>
      <c r="D38" s="456"/>
      <c r="E38" s="457" t="str">
        <f t="shared" si="3"/>
        <v/>
      </c>
      <c r="F38" s="458"/>
      <c r="G38" s="459"/>
      <c r="H38" s="80"/>
      <c r="I38" s="460"/>
      <c r="J38" s="80"/>
      <c r="K38" s="80"/>
      <c r="L38" s="80"/>
      <c r="M38" s="80"/>
      <c r="N38" s="80"/>
      <c r="O38" s="459"/>
      <c r="P38" s="58"/>
      <c r="Q38" s="5"/>
      <c r="R38" s="5"/>
    </row>
    <row r="39" spans="1:18" ht="12.6" customHeight="1" x14ac:dyDescent="0.2">
      <c r="A39" s="227"/>
      <c r="B39" s="257"/>
      <c r="C39" s="247" t="str">
        <f t="shared" si="0"/>
        <v/>
      </c>
      <c r="D39" s="456"/>
      <c r="E39" s="457" t="str">
        <f t="shared" si="1"/>
        <v/>
      </c>
      <c r="F39" s="458"/>
      <c r="G39" s="459"/>
      <c r="H39" s="80"/>
      <c r="I39" s="460"/>
      <c r="J39" s="80"/>
      <c r="K39" s="80"/>
      <c r="L39" s="80"/>
      <c r="M39" s="80"/>
      <c r="N39" s="80"/>
      <c r="O39" s="459"/>
      <c r="P39" s="58"/>
      <c r="Q39" s="5"/>
      <c r="R39" s="5"/>
    </row>
    <row r="40" spans="1:18" ht="12.6" customHeight="1" x14ac:dyDescent="0.2">
      <c r="A40" s="227"/>
      <c r="B40" s="257"/>
      <c r="C40" s="247" t="str">
        <f t="shared" si="0"/>
        <v/>
      </c>
      <c r="D40" s="456"/>
      <c r="E40" s="457" t="str">
        <f t="shared" si="1"/>
        <v/>
      </c>
      <c r="F40" s="458"/>
      <c r="G40" s="459"/>
      <c r="H40" s="80"/>
      <c r="I40" s="460"/>
      <c r="J40" s="80"/>
      <c r="K40" s="80"/>
      <c r="L40" s="80"/>
      <c r="M40" s="80"/>
      <c r="N40" s="80"/>
      <c r="O40" s="459"/>
      <c r="P40" s="58"/>
      <c r="Q40" s="5"/>
      <c r="R40" s="5"/>
    </row>
    <row r="41" spans="1:18" ht="12.6" customHeight="1" x14ac:dyDescent="0.2">
      <c r="A41" s="227"/>
      <c r="B41" s="257"/>
      <c r="C41" s="247" t="str">
        <f t="shared" si="0"/>
        <v/>
      </c>
      <c r="D41" s="456"/>
      <c r="E41" s="457" t="str">
        <f t="shared" si="1"/>
        <v/>
      </c>
      <c r="F41" s="458"/>
      <c r="G41" s="459"/>
      <c r="H41" s="80"/>
      <c r="I41" s="460"/>
      <c r="J41" s="80"/>
      <c r="K41" s="80"/>
      <c r="L41" s="80"/>
      <c r="M41" s="80"/>
      <c r="N41" s="80"/>
      <c r="O41" s="459"/>
      <c r="P41" s="58"/>
      <c r="Q41" s="5"/>
      <c r="R41" s="5"/>
    </row>
    <row r="42" spans="1:18" ht="12.6" customHeight="1" x14ac:dyDescent="0.2">
      <c r="A42" s="227"/>
      <c r="B42" s="257"/>
      <c r="C42" s="247" t="str">
        <f t="shared" si="0"/>
        <v/>
      </c>
      <c r="D42" s="456"/>
      <c r="E42" s="457" t="str">
        <f t="shared" si="1"/>
        <v/>
      </c>
      <c r="F42" s="458"/>
      <c r="G42" s="459"/>
      <c r="H42" s="80"/>
      <c r="I42" s="460"/>
      <c r="J42" s="80"/>
      <c r="K42" s="80"/>
      <c r="L42" s="80"/>
      <c r="M42" s="80"/>
      <c r="N42" s="80"/>
      <c r="O42" s="459"/>
      <c r="P42" s="58"/>
      <c r="Q42" s="5"/>
      <c r="R42" s="5"/>
    </row>
    <row r="43" spans="1:18" ht="12.6" customHeight="1" x14ac:dyDescent="0.2">
      <c r="A43" s="227"/>
      <c r="B43" s="257"/>
      <c r="C43" s="247" t="str">
        <f t="shared" si="0"/>
        <v/>
      </c>
      <c r="D43" s="456"/>
      <c r="E43" s="457" t="str">
        <f t="shared" si="1"/>
        <v/>
      </c>
      <c r="F43" s="458"/>
      <c r="G43" s="459"/>
      <c r="H43" s="80"/>
      <c r="I43" s="460"/>
      <c r="J43" s="80"/>
      <c r="K43" s="80"/>
      <c r="L43" s="80"/>
      <c r="M43" s="80"/>
      <c r="N43" s="80"/>
      <c r="O43" s="459"/>
      <c r="P43" s="58"/>
      <c r="Q43" s="5"/>
      <c r="R43" s="5"/>
    </row>
    <row r="44" spans="1:18" ht="12.6" customHeight="1" x14ac:dyDescent="0.2">
      <c r="A44" s="227"/>
      <c r="B44" s="257"/>
      <c r="C44" s="247" t="str">
        <f t="shared" si="0"/>
        <v/>
      </c>
      <c r="D44" s="456"/>
      <c r="E44" s="457" t="str">
        <f t="shared" si="1"/>
        <v/>
      </c>
      <c r="F44" s="458"/>
      <c r="G44" s="459"/>
      <c r="H44" s="80"/>
      <c r="I44" s="460"/>
      <c r="J44" s="80"/>
      <c r="K44" s="80"/>
      <c r="L44" s="80"/>
      <c r="M44" s="80"/>
      <c r="N44" s="80"/>
      <c r="O44" s="459"/>
      <c r="P44" s="58"/>
      <c r="Q44" s="5"/>
      <c r="R44" s="5"/>
    </row>
    <row r="45" spans="1:18" ht="12.6" customHeight="1" thickBot="1" x14ac:dyDescent="0.25">
      <c r="A45" s="228"/>
      <c r="B45" s="332"/>
      <c r="C45" s="443" t="str">
        <f t="shared" si="0"/>
        <v/>
      </c>
      <c r="D45" s="461"/>
      <c r="E45" s="462" t="str">
        <f t="shared" si="1"/>
        <v/>
      </c>
      <c r="F45" s="463"/>
      <c r="G45" s="464"/>
      <c r="H45" s="465"/>
      <c r="I45" s="466"/>
      <c r="J45" s="465"/>
      <c r="K45" s="465"/>
      <c r="L45" s="465"/>
      <c r="M45" s="465"/>
      <c r="N45" s="465"/>
      <c r="O45" s="464"/>
      <c r="P45" s="467"/>
      <c r="Q45" s="5"/>
      <c r="R45" s="5"/>
    </row>
    <row r="46" spans="1:18" ht="12.6" customHeight="1" thickTop="1" x14ac:dyDescent="0.2">
      <c r="A46" s="790" t="s">
        <v>41</v>
      </c>
      <c r="B46" s="791"/>
      <c r="C46" s="791"/>
      <c r="D46" s="791"/>
      <c r="E46" s="791"/>
      <c r="F46" s="792"/>
      <c r="G46" s="155" t="str">
        <f>IF(SUM(G8:G45)&gt;0,SUM(G8:G45),"")</f>
        <v/>
      </c>
      <c r="H46" s="107" t="str">
        <f t="shared" ref="H46:O46" si="4">IF(SUM(H8:H45)&gt;0,SUM(H8:H45),"")</f>
        <v/>
      </c>
      <c r="I46" s="107" t="str">
        <f t="shared" si="4"/>
        <v/>
      </c>
      <c r="J46" s="107" t="str">
        <f t="shared" si="4"/>
        <v/>
      </c>
      <c r="K46" s="107" t="str">
        <f t="shared" si="4"/>
        <v/>
      </c>
      <c r="L46" s="107" t="str">
        <f t="shared" si="4"/>
        <v/>
      </c>
      <c r="M46" s="107" t="str">
        <f t="shared" ref="M46" si="5">IF(SUM(M8:M45)&gt;0,SUM(M8:M45),"")</f>
        <v/>
      </c>
      <c r="N46" s="107" t="str">
        <f t="shared" si="4"/>
        <v/>
      </c>
      <c r="O46" s="108" t="str">
        <f t="shared" si="4"/>
        <v/>
      </c>
      <c r="P46" s="798"/>
      <c r="Q46" s="5"/>
      <c r="R46" s="5"/>
    </row>
    <row r="47" spans="1:18" ht="12.6" customHeight="1" thickBot="1" x14ac:dyDescent="0.25">
      <c r="A47" s="795" t="s">
        <v>42</v>
      </c>
      <c r="B47" s="796"/>
      <c r="C47" s="796"/>
      <c r="D47" s="796"/>
      <c r="E47" s="796"/>
      <c r="F47" s="797"/>
      <c r="G47" s="468"/>
      <c r="H47" s="468"/>
      <c r="I47" s="468"/>
      <c r="J47" s="468"/>
      <c r="K47" s="468"/>
      <c r="L47" s="468"/>
      <c r="M47" s="468"/>
      <c r="N47" s="468"/>
      <c r="O47" s="469"/>
      <c r="P47" s="799"/>
      <c r="Q47" s="5"/>
      <c r="R47" s="5"/>
    </row>
    <row r="48" spans="1:18" x14ac:dyDescent="0.2">
      <c r="A48" s="9"/>
      <c r="B48" s="28"/>
      <c r="C48" s="28"/>
      <c r="D48" s="9"/>
      <c r="E48" s="28"/>
      <c r="F48" s="9"/>
      <c r="G48" s="9"/>
      <c r="H48" s="10"/>
      <c r="I48" s="10"/>
      <c r="J48" s="10"/>
      <c r="K48" s="10"/>
      <c r="L48" s="10"/>
      <c r="M48" s="29"/>
      <c r="N48" s="10"/>
      <c r="O48" s="10"/>
      <c r="P48" s="9"/>
      <c r="Q48" s="5"/>
      <c r="R48" s="5"/>
    </row>
    <row r="49" spans="1:18" x14ac:dyDescent="0.2">
      <c r="A49" s="9"/>
      <c r="B49" s="28"/>
      <c r="C49" s="28"/>
      <c r="D49" s="9"/>
      <c r="E49" s="28"/>
      <c r="F49" s="9"/>
      <c r="G49" s="9"/>
      <c r="H49" s="10"/>
      <c r="I49" s="10"/>
      <c r="J49" s="10"/>
      <c r="K49" s="10"/>
      <c r="L49" s="10"/>
      <c r="M49" s="29"/>
      <c r="N49" s="10"/>
      <c r="O49" s="10"/>
      <c r="P49" s="9"/>
      <c r="Q49" s="5"/>
      <c r="R49" s="5"/>
    </row>
    <row r="50" spans="1:18" x14ac:dyDescent="0.2">
      <c r="A50" s="10"/>
      <c r="B50" s="29"/>
      <c r="C50" s="29"/>
      <c r="D50" s="10"/>
      <c r="E50" s="29"/>
      <c r="F50" s="10"/>
      <c r="G50" s="9"/>
      <c r="H50" s="10"/>
      <c r="I50" s="10"/>
      <c r="J50" s="10"/>
      <c r="K50" s="10"/>
      <c r="L50" s="10"/>
      <c r="M50" s="29"/>
      <c r="N50" s="10"/>
      <c r="O50" s="10"/>
      <c r="P50" s="9"/>
      <c r="Q50" s="5"/>
      <c r="R50" s="5"/>
    </row>
    <row r="51" spans="1:18" x14ac:dyDescent="0.2">
      <c r="A51" s="10"/>
      <c r="B51" s="29"/>
      <c r="C51" s="29"/>
      <c r="D51" s="10"/>
      <c r="E51" s="29"/>
      <c r="F51" s="10"/>
      <c r="G51" s="81" t="s">
        <v>46</v>
      </c>
      <c r="H51" s="7"/>
      <c r="I51" s="10"/>
      <c r="J51" s="10"/>
      <c r="K51" s="10"/>
      <c r="L51" s="10"/>
      <c r="M51" s="29"/>
      <c r="N51" s="10"/>
      <c r="O51" s="93"/>
      <c r="P51" s="97"/>
      <c r="Q51" s="5"/>
      <c r="R51" s="5"/>
    </row>
    <row r="52" spans="1:18" x14ac:dyDescent="0.2">
      <c r="A52" s="10"/>
      <c r="B52" s="29"/>
      <c r="C52" s="29"/>
      <c r="D52" s="10"/>
      <c r="E52" s="29"/>
      <c r="F52" s="10"/>
      <c r="G52" s="82"/>
      <c r="H52" s="8" t="s">
        <v>47</v>
      </c>
      <c r="I52" s="10"/>
      <c r="J52" s="10"/>
      <c r="K52" s="10"/>
      <c r="L52" s="10"/>
      <c r="M52" s="29"/>
      <c r="N52" s="10"/>
      <c r="O52" s="93"/>
      <c r="P52" s="97"/>
      <c r="Q52" s="5"/>
      <c r="R52" s="428" t="b">
        <v>0</v>
      </c>
    </row>
    <row r="53" spans="1:18" x14ac:dyDescent="0.2">
      <c r="A53" s="10"/>
      <c r="B53" s="29"/>
      <c r="C53" s="29"/>
      <c r="D53" s="10"/>
      <c r="E53" s="29"/>
      <c r="F53" s="10"/>
      <c r="G53" s="83"/>
      <c r="H53" s="8" t="s">
        <v>48</v>
      </c>
      <c r="I53" s="10"/>
      <c r="J53" s="10"/>
      <c r="K53" s="10"/>
      <c r="L53" s="10"/>
      <c r="M53" s="29"/>
      <c r="N53" s="10"/>
      <c r="O53" s="93"/>
      <c r="P53" s="97"/>
      <c r="Q53" s="5"/>
      <c r="R53" s="5"/>
    </row>
    <row r="54" spans="1:18" x14ac:dyDescent="0.2">
      <c r="A54" s="10"/>
      <c r="B54" s="29"/>
      <c r="C54" s="29"/>
      <c r="D54" s="10"/>
      <c r="E54" s="29"/>
      <c r="F54" s="10"/>
      <c r="G54" s="85"/>
      <c r="H54" s="8" t="s">
        <v>49</v>
      </c>
      <c r="I54" s="10"/>
      <c r="J54" s="10"/>
      <c r="K54" s="10"/>
      <c r="L54" s="10"/>
      <c r="M54" s="29"/>
      <c r="N54" s="10"/>
      <c r="O54" s="10"/>
      <c r="P54" s="9"/>
      <c r="Q54" s="5"/>
      <c r="R54" s="5"/>
    </row>
    <row r="55" spans="1:18" x14ac:dyDescent="0.2">
      <c r="A55" s="10"/>
      <c r="B55" s="29"/>
      <c r="C55" s="29"/>
      <c r="D55" s="10"/>
      <c r="E55" s="29"/>
      <c r="F55" s="10"/>
      <c r="G55" s="9"/>
      <c r="H55" s="10"/>
      <c r="I55" s="10"/>
      <c r="J55" s="10"/>
      <c r="K55" s="10"/>
      <c r="L55" s="10"/>
      <c r="M55" s="29"/>
      <c r="N55" s="10"/>
      <c r="O55" s="10"/>
      <c r="P55" s="9"/>
      <c r="Q55" s="5"/>
      <c r="R55" s="5"/>
    </row>
    <row r="56" spans="1:18" x14ac:dyDescent="0.2">
      <c r="A56" s="10"/>
      <c r="B56" s="29"/>
      <c r="C56" s="29"/>
      <c r="D56" s="10"/>
      <c r="E56" s="29"/>
      <c r="F56" s="10"/>
      <c r="G56" s="9"/>
      <c r="H56" s="10"/>
      <c r="I56" s="10"/>
      <c r="J56" s="10"/>
      <c r="K56" s="10"/>
      <c r="L56" s="10"/>
      <c r="M56" s="29"/>
      <c r="N56" s="10"/>
      <c r="O56" s="10"/>
      <c r="P56" s="10"/>
      <c r="Q56" s="5"/>
      <c r="R56" s="5"/>
    </row>
    <row r="57" spans="1:18" ht="22.5" x14ac:dyDescent="0.3">
      <c r="A57" s="9"/>
      <c r="B57" s="28"/>
      <c r="C57" s="28"/>
      <c r="D57" s="598" t="s">
        <v>6</v>
      </c>
      <c r="E57" s="598"/>
      <c r="F57" s="598"/>
      <c r="G57" s="598"/>
      <c r="H57" s="598"/>
      <c r="I57" s="598"/>
      <c r="J57" s="598"/>
      <c r="K57" s="598"/>
      <c r="L57" s="598"/>
      <c r="M57" s="598"/>
      <c r="N57" s="598"/>
      <c r="O57" s="598"/>
      <c r="P57" s="598"/>
      <c r="Q57" s="5"/>
      <c r="R57" s="5"/>
    </row>
    <row r="58" spans="1:18" s="26" customFormat="1" ht="39" customHeight="1" thickBot="1" x14ac:dyDescent="0.25">
      <c r="A58" s="600" t="s">
        <v>14</v>
      </c>
      <c r="B58" s="600"/>
      <c r="C58" s="600"/>
      <c r="D58" s="600"/>
      <c r="E58" s="600"/>
      <c r="F58" s="600"/>
      <c r="G58" s="600"/>
      <c r="H58" s="600"/>
      <c r="I58" s="600"/>
      <c r="J58" s="600"/>
      <c r="K58" s="600"/>
      <c r="L58" s="600"/>
      <c r="M58" s="600"/>
      <c r="N58" s="600"/>
      <c r="O58" s="600"/>
      <c r="P58" s="600"/>
      <c r="Q58" s="5"/>
      <c r="R58" s="5"/>
    </row>
    <row r="59" spans="1:18" s="26" customFormat="1" x14ac:dyDescent="0.2">
      <c r="A59" s="759" t="s">
        <v>12</v>
      </c>
      <c r="B59" s="770" t="s">
        <v>92</v>
      </c>
      <c r="C59" s="769" t="s">
        <v>99</v>
      </c>
      <c r="D59" s="674" t="str">
        <f>D3</f>
        <v>MILE TO MILE</v>
      </c>
      <c r="E59" s="806"/>
      <c r="F59" s="806"/>
      <c r="G59" s="344" t="str">
        <f>IF(G$3="","",G$3)</f>
        <v>Schedule A</v>
      </c>
      <c r="H59" s="344" t="str">
        <f t="shared" ref="H59:O59" si="6">IF(H$3="","",H$3)</f>
        <v>Schedule A</v>
      </c>
      <c r="I59" s="344" t="str">
        <f t="shared" si="6"/>
        <v>Schedule A</v>
      </c>
      <c r="J59" s="344" t="str">
        <f t="shared" si="6"/>
        <v>Schedule A</v>
      </c>
      <c r="K59" s="344" t="str">
        <f t="shared" si="6"/>
        <v>Schedule A</v>
      </c>
      <c r="L59" s="344" t="str">
        <f t="shared" si="6"/>
        <v>Schedule A</v>
      </c>
      <c r="M59" s="344" t="str">
        <f t="shared" si="6"/>
        <v>Schedule B</v>
      </c>
      <c r="N59" s="344" t="str">
        <f t="shared" si="6"/>
        <v>Schedule C</v>
      </c>
      <c r="O59" s="344" t="str">
        <f t="shared" si="6"/>
        <v>Schedule C</v>
      </c>
      <c r="P59" s="817" t="s">
        <v>5</v>
      </c>
      <c r="Q59" s="5"/>
      <c r="R59" s="65"/>
    </row>
    <row r="60" spans="1:18" s="26" customFormat="1" x14ac:dyDescent="0.2">
      <c r="A60" s="813"/>
      <c r="B60" s="815"/>
      <c r="C60" s="811"/>
      <c r="D60" s="807"/>
      <c r="E60" s="808"/>
      <c r="F60" s="808"/>
      <c r="G60" s="131" t="str">
        <f>IF(G$4="","",G$4)</f>
        <v>Pay Item</v>
      </c>
      <c r="H60" s="131" t="str">
        <f t="shared" ref="H60:O60" si="7">IF(H$4="","",H$4)</f>
        <v>Pay Item</v>
      </c>
      <c r="I60" s="131" t="str">
        <f t="shared" si="7"/>
        <v>Pay Item</v>
      </c>
      <c r="J60" s="131" t="str">
        <f t="shared" si="7"/>
        <v>Pay Item</v>
      </c>
      <c r="K60" s="131" t="str">
        <f t="shared" si="7"/>
        <v>Pay Item</v>
      </c>
      <c r="L60" s="131" t="str">
        <f t="shared" si="7"/>
        <v>Pay Item</v>
      </c>
      <c r="M60" s="131" t="str">
        <f t="shared" si="7"/>
        <v>Pay Item</v>
      </c>
      <c r="N60" s="131" t="str">
        <f t="shared" si="7"/>
        <v>No Pay</v>
      </c>
      <c r="O60" s="131" t="str">
        <f t="shared" si="7"/>
        <v>No Pay</v>
      </c>
      <c r="P60" s="818"/>
      <c r="Q60" s="5"/>
      <c r="R60" s="65"/>
    </row>
    <row r="61" spans="1:18" s="26" customFormat="1" x14ac:dyDescent="0.2">
      <c r="A61" s="813"/>
      <c r="B61" s="815"/>
      <c r="C61" s="811"/>
      <c r="D61" s="807"/>
      <c r="E61" s="808"/>
      <c r="F61" s="808"/>
      <c r="G61" s="131">
        <f>IF(G$5="","",G$5)</f>
        <v>204010000</v>
      </c>
      <c r="H61" s="350">
        <f t="shared" ref="H61:O61" si="8">IF(H$5="","",H$5)</f>
        <v>204410000</v>
      </c>
      <c r="I61" s="131">
        <f t="shared" si="8"/>
        <v>255010000</v>
      </c>
      <c r="J61" s="131">
        <f t="shared" si="8"/>
        <v>204200000</v>
      </c>
      <c r="K61" s="131">
        <f t="shared" si="8"/>
        <v>208010000</v>
      </c>
      <c r="L61" s="131">
        <f t="shared" si="8"/>
        <v>208030000</v>
      </c>
      <c r="M61" s="131">
        <f t="shared" si="8"/>
        <v>208030000</v>
      </c>
      <c r="N61" s="131">
        <f t="shared" si="8"/>
        <v>208030000</v>
      </c>
      <c r="O61" s="131">
        <f t="shared" si="8"/>
        <v>208030000</v>
      </c>
      <c r="P61" s="818"/>
      <c r="Q61" s="5"/>
      <c r="R61" s="65"/>
    </row>
    <row r="62" spans="1:18" s="26" customFormat="1" ht="50.1" customHeight="1" x14ac:dyDescent="0.2">
      <c r="A62" s="813"/>
      <c r="B62" s="815"/>
      <c r="C62" s="811"/>
      <c r="D62" s="807"/>
      <c r="E62" s="808"/>
      <c r="F62" s="808"/>
      <c r="G62" s="590" t="str">
        <f>IF(G$5&gt;0,(VLOOKUP(LEFT(G$5,5)&amp;"-"&amp;RIGHT(G$5,4),'[2]FP14 Pay Items'!$A$2:$E$6000,4,FALSE)),"")</f>
        <v>ROADWAY EXCAVATION</v>
      </c>
      <c r="H62" s="590" t="str">
        <f>IF(H$5&gt;0,(VLOOKUP(LEFT(H$5,5)&amp;"-"&amp;RIGHT(H$5,4),'[2]FP14 Pay Items'!$A$2:$E$6000,4,FALSE)),"")</f>
        <v>WASTE</v>
      </c>
      <c r="I62" s="590" t="str">
        <f>IF(I$5&gt;0,(VLOOKUP(LEFT(I$5,5)&amp;"-"&amp;RIGHT(I$5,4),'[2]FP14 Pay Items'!$A$2:$E$6000,4,FALSE)),"")</f>
        <v>MECHANICALLY STABILIZED EARTH WALL</v>
      </c>
      <c r="J62" s="590" t="str">
        <f>IF(J$5&gt;0,(VLOOKUP(LEFT(J$5,5)&amp;"-"&amp;RIGHT(J$5,4),'[2]FP14 Pay Items'!$A$2:$E$6000,4,FALSE)),"")</f>
        <v>EMBANKMENT CONSTRUCTION</v>
      </c>
      <c r="K62" s="590" t="str">
        <f>IF(K$5&gt;0,(VLOOKUP(LEFT(K$5,5)&amp;"-"&amp;RIGHT(K$5,4),'[2]FP14 Pay Items'!$A$2:$E$6000,4,FALSE)),"")</f>
        <v>STRUCTURE EXCAVATION</v>
      </c>
      <c r="L62" s="590" t="str">
        <f>IF(L$5&gt;0,(VLOOKUP(LEFT(L$5,5)&amp;"-"&amp;RIGHT(L$5,4),'[2]FP14 Pay Items'!$A$2:$E$6000,4,FALSE)),"")</f>
        <v>STRUCTURAL BACKFILL</v>
      </c>
      <c r="M62" s="590" t="str">
        <f>IF(M$5&gt;0,(VLOOKUP(LEFT(M$5,5)&amp;"-"&amp;RIGHT(M$5,4),'[2]FP14 Pay Items'!$A$2:$E$6000,4,FALSE)),"")</f>
        <v>STRUCTURAL BACKFILL</v>
      </c>
      <c r="N62" s="590" t="str">
        <f>IF(N$5&gt;0,(VLOOKUP(LEFT(N$5,5)&amp;"-"&amp;RIGHT(N$5,4),'[2]FP14 Pay Items'!$A$2:$E$6000,4,FALSE)),"")</f>
        <v>STRUCTURAL BACKFILL</v>
      </c>
      <c r="O62" s="590" t="str">
        <f>IF(O$5&gt;0,(VLOOKUP(LEFT(O$5,5)&amp;"-"&amp;RIGHT(O$5,4),'[2]FP14 Pay Items'!$A$2:$E$6000,4,FALSE)),"")</f>
        <v>STRUCTURAL BACKFILL</v>
      </c>
      <c r="P62" s="818"/>
      <c r="Q62" s="5"/>
      <c r="R62" s="5"/>
    </row>
    <row r="63" spans="1:18" s="26" customFormat="1" ht="13.5" thickBot="1" x14ac:dyDescent="0.25">
      <c r="A63" s="814"/>
      <c r="B63" s="816"/>
      <c r="C63" s="812"/>
      <c r="D63" s="809"/>
      <c r="E63" s="810"/>
      <c r="F63" s="810"/>
      <c r="G63" s="86" t="str">
        <f>IF(G$5&gt;0,(VLOOKUP(LEFT(G$5,5)&amp;"-"&amp;RIGHT(G$5,4),'[2]FP14 Pay Items'!$A$2:$E$4705,5,TRUE)),"")</f>
        <v>CUYD</v>
      </c>
      <c r="H63" s="86" t="str">
        <f>IF(H$5&gt;0,(VLOOKUP(LEFT(H$5,5)&amp;"-"&amp;RIGHT(H$5,4),'[2]FP14 Pay Items'!$A$2:$E$4705,5,TRUE)),"")</f>
        <v>CUYD</v>
      </c>
      <c r="I63" s="86" t="str">
        <f>IF(I$5&gt;0,(VLOOKUP(LEFT(I$5,5)&amp;"-"&amp;RIGHT(I$5,4),'[2]FP14 Pay Items'!$A$2:$E$4705,5,TRUE)),"")</f>
        <v>SQFT</v>
      </c>
      <c r="J63" s="86" t="str">
        <f>IF(J$5&gt;0,(VLOOKUP(LEFT(J$5,5)&amp;"-"&amp;RIGHT(J$5,4),'[2]FP14 Pay Items'!$A$2:$E$4705,5,TRUE)),"")</f>
        <v>CUYD</v>
      </c>
      <c r="K63" s="86" t="str">
        <f>IF(K$5&gt;0,(VLOOKUP(LEFT(K$5,5)&amp;"-"&amp;RIGHT(K$5,4),'[2]FP14 Pay Items'!$A$2:$E$4705,5,TRUE)),"")</f>
        <v>CUYD</v>
      </c>
      <c r="L63" s="86" t="str">
        <f>IF(L$5&gt;0,(VLOOKUP(LEFT(L$5,5)&amp;"-"&amp;RIGHT(L$5,4),'[2]FP14 Pay Items'!$A$2:$E$4705,5,TRUE)),"")</f>
        <v>CUYD</v>
      </c>
      <c r="M63" s="86" t="str">
        <f>IF(M$5&gt;0,(VLOOKUP(LEFT(M$5,5)&amp;"-"&amp;RIGHT(M$5,4),'[2]FP14 Pay Items'!$A$2:$E$4705,5,TRUE)),"")</f>
        <v>CUYD</v>
      </c>
      <c r="N63" s="86" t="str">
        <f>IF(N$5&gt;0,(VLOOKUP(LEFT(N$5,5)&amp;"-"&amp;RIGHT(N$5,4),'[2]FP14 Pay Items'!$A$2:$E$4705,5,TRUE)),"")</f>
        <v>CUYD</v>
      </c>
      <c r="O63" s="86" t="str">
        <f>IF(O$5&gt;0,(VLOOKUP(LEFT(O$5,5)&amp;"-"&amp;RIGHT(O$5,4),'[2]FP14 Pay Items'!$A$2:$E$4705,5,TRUE)),"")</f>
        <v>CUYD</v>
      </c>
      <c r="P63" s="819"/>
      <c r="Q63" s="5"/>
      <c r="R63" s="5"/>
    </row>
    <row r="64" spans="1:18" s="26" customFormat="1" ht="12.6" customHeight="1" thickTop="1" x14ac:dyDescent="0.2">
      <c r="A64" s="250"/>
      <c r="B64" s="260"/>
      <c r="C64" s="470" t="str">
        <f t="shared" ref="C64:C101" si="9">IFERROR(VLOOKUP($B64,Project_Info,2,FALSE),"")</f>
        <v/>
      </c>
      <c r="D64" s="55"/>
      <c r="E64" s="99" t="str">
        <f t="shared" ref="E64:E101" si="10">IF(F64&gt;0,"to","")</f>
        <v/>
      </c>
      <c r="F64" s="56"/>
      <c r="G64" s="145"/>
      <c r="H64" s="146"/>
      <c r="I64" s="147"/>
      <c r="J64" s="146"/>
      <c r="K64" s="146"/>
      <c r="L64" s="146"/>
      <c r="M64" s="146"/>
      <c r="N64" s="146"/>
      <c r="O64" s="145"/>
      <c r="P64" s="50"/>
      <c r="Q64" s="5"/>
    </row>
    <row r="65" spans="1:18" s="26" customFormat="1" ht="12.6" customHeight="1" x14ac:dyDescent="0.2">
      <c r="A65" s="251"/>
      <c r="B65" s="261"/>
      <c r="C65" s="471" t="str">
        <f t="shared" si="9"/>
        <v/>
      </c>
      <c r="D65" s="48"/>
      <c r="E65" s="100" t="str">
        <f t="shared" si="10"/>
        <v/>
      </c>
      <c r="F65" s="49"/>
      <c r="G65" s="148"/>
      <c r="H65" s="149"/>
      <c r="I65" s="150"/>
      <c r="J65" s="149"/>
      <c r="K65" s="149"/>
      <c r="L65" s="149"/>
      <c r="M65" s="149"/>
      <c r="N65" s="149"/>
      <c r="O65" s="148"/>
      <c r="P65" s="51"/>
      <c r="Q65" s="5"/>
      <c r="R65" s="137"/>
    </row>
    <row r="66" spans="1:18" s="26" customFormat="1" ht="12.6" customHeight="1" x14ac:dyDescent="0.2">
      <c r="A66" s="251"/>
      <c r="B66" s="261"/>
      <c r="C66" s="471" t="str">
        <f t="shared" si="9"/>
        <v/>
      </c>
      <c r="D66" s="48"/>
      <c r="E66" s="100" t="str">
        <f t="shared" si="10"/>
        <v/>
      </c>
      <c r="F66" s="49"/>
      <c r="G66" s="148"/>
      <c r="H66" s="149"/>
      <c r="I66" s="150"/>
      <c r="J66" s="149"/>
      <c r="K66" s="149"/>
      <c r="L66" s="149"/>
      <c r="M66" s="149"/>
      <c r="N66" s="149"/>
      <c r="O66" s="148"/>
      <c r="P66" s="51"/>
      <c r="Q66" s="5"/>
      <c r="R66" s="137"/>
    </row>
    <row r="67" spans="1:18" s="26" customFormat="1" ht="12.6" customHeight="1" x14ac:dyDescent="0.2">
      <c r="A67" s="251"/>
      <c r="B67" s="261"/>
      <c r="C67" s="471" t="str">
        <f t="shared" si="9"/>
        <v/>
      </c>
      <c r="D67" s="48"/>
      <c r="E67" s="100" t="str">
        <f t="shared" si="10"/>
        <v/>
      </c>
      <c r="F67" s="49"/>
      <c r="G67" s="148"/>
      <c r="H67" s="149"/>
      <c r="I67" s="150"/>
      <c r="J67" s="149"/>
      <c r="K67" s="149"/>
      <c r="L67" s="149"/>
      <c r="M67" s="149"/>
      <c r="N67" s="149"/>
      <c r="O67" s="148"/>
      <c r="P67" s="51"/>
      <c r="Q67" s="5"/>
      <c r="R67" s="137"/>
    </row>
    <row r="68" spans="1:18" s="26" customFormat="1" ht="12.6" customHeight="1" x14ac:dyDescent="0.2">
      <c r="A68" s="251"/>
      <c r="B68" s="261"/>
      <c r="C68" s="471" t="str">
        <f t="shared" si="9"/>
        <v/>
      </c>
      <c r="D68" s="48"/>
      <c r="E68" s="100" t="str">
        <f t="shared" si="10"/>
        <v/>
      </c>
      <c r="F68" s="49"/>
      <c r="G68" s="148"/>
      <c r="H68" s="149"/>
      <c r="I68" s="150"/>
      <c r="J68" s="149"/>
      <c r="K68" s="149"/>
      <c r="L68" s="149"/>
      <c r="M68" s="149"/>
      <c r="N68" s="149"/>
      <c r="O68" s="148"/>
      <c r="P68" s="51"/>
      <c r="Q68" s="5"/>
      <c r="R68" s="137"/>
    </row>
    <row r="69" spans="1:18" s="26" customFormat="1" ht="12.6" customHeight="1" x14ac:dyDescent="0.2">
      <c r="A69" s="251"/>
      <c r="B69" s="261"/>
      <c r="C69" s="471" t="str">
        <f t="shared" si="9"/>
        <v/>
      </c>
      <c r="D69" s="48"/>
      <c r="E69" s="100" t="str">
        <f t="shared" si="10"/>
        <v/>
      </c>
      <c r="F69" s="49"/>
      <c r="G69" s="148"/>
      <c r="H69" s="149"/>
      <c r="I69" s="150"/>
      <c r="J69" s="149"/>
      <c r="K69" s="149"/>
      <c r="L69" s="149"/>
      <c r="M69" s="149"/>
      <c r="N69" s="149"/>
      <c r="O69" s="148"/>
      <c r="P69" s="51"/>
      <c r="Q69" s="5"/>
      <c r="R69" s="137"/>
    </row>
    <row r="70" spans="1:18" s="26" customFormat="1" ht="12.6" customHeight="1" x14ac:dyDescent="0.2">
      <c r="A70" s="251"/>
      <c r="B70" s="261"/>
      <c r="C70" s="471" t="str">
        <f t="shared" si="9"/>
        <v/>
      </c>
      <c r="D70" s="48"/>
      <c r="E70" s="100" t="str">
        <f t="shared" si="10"/>
        <v/>
      </c>
      <c r="F70" s="49"/>
      <c r="G70" s="148"/>
      <c r="H70" s="149"/>
      <c r="I70" s="150"/>
      <c r="J70" s="149"/>
      <c r="K70" s="149"/>
      <c r="L70" s="149"/>
      <c r="M70" s="149"/>
      <c r="N70" s="149"/>
      <c r="O70" s="148"/>
      <c r="P70" s="51"/>
      <c r="Q70" s="5"/>
      <c r="R70" s="137"/>
    </row>
    <row r="71" spans="1:18" s="26" customFormat="1" ht="12.6" customHeight="1" x14ac:dyDescent="0.2">
      <c r="A71" s="251"/>
      <c r="B71" s="261"/>
      <c r="C71" s="471" t="str">
        <f t="shared" si="9"/>
        <v/>
      </c>
      <c r="D71" s="48"/>
      <c r="E71" s="100" t="str">
        <f t="shared" si="10"/>
        <v/>
      </c>
      <c r="F71" s="49"/>
      <c r="G71" s="148"/>
      <c r="H71" s="149"/>
      <c r="I71" s="150"/>
      <c r="J71" s="149"/>
      <c r="K71" s="149"/>
      <c r="L71" s="149"/>
      <c r="M71" s="149"/>
      <c r="N71" s="149"/>
      <c r="O71" s="148"/>
      <c r="P71" s="51"/>
      <c r="Q71" s="5"/>
      <c r="R71" s="137"/>
    </row>
    <row r="72" spans="1:18" s="26" customFormat="1" ht="12.6" customHeight="1" x14ac:dyDescent="0.2">
      <c r="A72" s="251"/>
      <c r="B72" s="261"/>
      <c r="C72" s="471" t="str">
        <f t="shared" si="9"/>
        <v/>
      </c>
      <c r="D72" s="48"/>
      <c r="E72" s="100" t="str">
        <f t="shared" si="10"/>
        <v/>
      </c>
      <c r="F72" s="49"/>
      <c r="G72" s="148"/>
      <c r="H72" s="149"/>
      <c r="I72" s="150"/>
      <c r="J72" s="149"/>
      <c r="K72" s="149"/>
      <c r="L72" s="149"/>
      <c r="M72" s="149"/>
      <c r="N72" s="149"/>
      <c r="O72" s="148"/>
      <c r="P72" s="51"/>
      <c r="Q72" s="5"/>
      <c r="R72" s="5"/>
    </row>
    <row r="73" spans="1:18" s="26" customFormat="1" ht="12.6" customHeight="1" x14ac:dyDescent="0.2">
      <c r="A73" s="251"/>
      <c r="B73" s="261"/>
      <c r="C73" s="471" t="str">
        <f t="shared" si="9"/>
        <v/>
      </c>
      <c r="D73" s="48"/>
      <c r="E73" s="100" t="str">
        <f t="shared" si="10"/>
        <v/>
      </c>
      <c r="F73" s="49"/>
      <c r="G73" s="148"/>
      <c r="H73" s="149"/>
      <c r="I73" s="150"/>
      <c r="J73" s="149"/>
      <c r="K73" s="149"/>
      <c r="L73" s="149"/>
      <c r="M73" s="149"/>
      <c r="N73" s="149"/>
      <c r="O73" s="148"/>
      <c r="P73" s="51"/>
      <c r="Q73" s="5"/>
      <c r="R73" s="5"/>
    </row>
    <row r="74" spans="1:18" s="26" customFormat="1" ht="12.6" customHeight="1" x14ac:dyDescent="0.2">
      <c r="A74" s="251"/>
      <c r="B74" s="261"/>
      <c r="C74" s="471" t="str">
        <f t="shared" si="9"/>
        <v/>
      </c>
      <c r="D74" s="48"/>
      <c r="E74" s="100" t="str">
        <f t="shared" si="10"/>
        <v/>
      </c>
      <c r="F74" s="49"/>
      <c r="G74" s="148"/>
      <c r="H74" s="149"/>
      <c r="I74" s="150"/>
      <c r="J74" s="149"/>
      <c r="K74" s="149"/>
      <c r="L74" s="149"/>
      <c r="M74" s="149"/>
      <c r="N74" s="149"/>
      <c r="O74" s="148"/>
      <c r="P74" s="51"/>
      <c r="Q74" s="5"/>
      <c r="R74" s="5"/>
    </row>
    <row r="75" spans="1:18" s="26" customFormat="1" ht="12.6" customHeight="1" x14ac:dyDescent="0.2">
      <c r="A75" s="251"/>
      <c r="B75" s="261"/>
      <c r="C75" s="471" t="str">
        <f t="shared" si="9"/>
        <v/>
      </c>
      <c r="D75" s="48"/>
      <c r="E75" s="100" t="str">
        <f t="shared" si="10"/>
        <v/>
      </c>
      <c r="F75" s="49"/>
      <c r="G75" s="148"/>
      <c r="H75" s="149"/>
      <c r="I75" s="150"/>
      <c r="J75" s="149"/>
      <c r="K75" s="149"/>
      <c r="L75" s="149"/>
      <c r="M75" s="149"/>
      <c r="N75" s="149"/>
      <c r="O75" s="148"/>
      <c r="P75" s="51"/>
      <c r="Q75" s="5"/>
      <c r="R75" s="5"/>
    </row>
    <row r="76" spans="1:18" s="26" customFormat="1" ht="12.6" customHeight="1" x14ac:dyDescent="0.2">
      <c r="A76" s="251"/>
      <c r="B76" s="261"/>
      <c r="C76" s="471" t="str">
        <f t="shared" si="9"/>
        <v/>
      </c>
      <c r="D76" s="48"/>
      <c r="E76" s="100" t="str">
        <f t="shared" si="10"/>
        <v/>
      </c>
      <c r="F76" s="49"/>
      <c r="G76" s="148"/>
      <c r="H76" s="149"/>
      <c r="I76" s="150"/>
      <c r="J76" s="149"/>
      <c r="K76" s="149"/>
      <c r="L76" s="149"/>
      <c r="M76" s="149"/>
      <c r="N76" s="149"/>
      <c r="O76" s="148"/>
      <c r="P76" s="51"/>
      <c r="Q76" s="5"/>
      <c r="R76" s="5"/>
    </row>
    <row r="77" spans="1:18" s="26" customFormat="1" ht="12.6" customHeight="1" x14ac:dyDescent="0.2">
      <c r="A77" s="251"/>
      <c r="B77" s="261"/>
      <c r="C77" s="471" t="str">
        <f t="shared" si="9"/>
        <v/>
      </c>
      <c r="D77" s="48"/>
      <c r="E77" s="100" t="str">
        <f t="shared" si="10"/>
        <v/>
      </c>
      <c r="F77" s="49"/>
      <c r="G77" s="148"/>
      <c r="H77" s="149"/>
      <c r="I77" s="150"/>
      <c r="J77" s="149"/>
      <c r="K77" s="149"/>
      <c r="L77" s="149"/>
      <c r="M77" s="149"/>
      <c r="N77" s="149"/>
      <c r="O77" s="148"/>
      <c r="P77" s="51"/>
      <c r="Q77" s="5"/>
      <c r="R77" s="5"/>
    </row>
    <row r="78" spans="1:18" s="26" customFormat="1" ht="12.6" customHeight="1" x14ac:dyDescent="0.2">
      <c r="A78" s="251"/>
      <c r="B78" s="261"/>
      <c r="C78" s="471" t="str">
        <f t="shared" si="9"/>
        <v/>
      </c>
      <c r="D78" s="48"/>
      <c r="E78" s="100" t="str">
        <f t="shared" si="10"/>
        <v/>
      </c>
      <c r="F78" s="49"/>
      <c r="G78" s="148"/>
      <c r="H78" s="149"/>
      <c r="I78" s="150"/>
      <c r="J78" s="149"/>
      <c r="K78" s="149"/>
      <c r="L78" s="149"/>
      <c r="M78" s="149"/>
      <c r="N78" s="149"/>
      <c r="O78" s="148"/>
      <c r="P78" s="51"/>
      <c r="Q78" s="5"/>
      <c r="R78" s="5"/>
    </row>
    <row r="79" spans="1:18" s="26" customFormat="1" ht="12.6" customHeight="1" x14ac:dyDescent="0.2">
      <c r="A79" s="251"/>
      <c r="B79" s="261"/>
      <c r="C79" s="471" t="str">
        <f t="shared" si="9"/>
        <v/>
      </c>
      <c r="D79" s="48"/>
      <c r="E79" s="100" t="str">
        <f t="shared" si="10"/>
        <v/>
      </c>
      <c r="F79" s="49"/>
      <c r="G79" s="148"/>
      <c r="H79" s="149"/>
      <c r="I79" s="150"/>
      <c r="J79" s="149"/>
      <c r="K79" s="149"/>
      <c r="L79" s="149"/>
      <c r="M79" s="149"/>
      <c r="N79" s="149"/>
      <c r="O79" s="148"/>
      <c r="P79" s="51"/>
      <c r="Q79" s="5"/>
      <c r="R79" s="5"/>
    </row>
    <row r="80" spans="1:18" s="26" customFormat="1" ht="12.6" customHeight="1" x14ac:dyDescent="0.2">
      <c r="A80" s="251"/>
      <c r="B80" s="261"/>
      <c r="C80" s="471" t="str">
        <f t="shared" si="9"/>
        <v/>
      </c>
      <c r="D80" s="48"/>
      <c r="E80" s="100" t="str">
        <f t="shared" si="10"/>
        <v/>
      </c>
      <c r="F80" s="49"/>
      <c r="G80" s="148"/>
      <c r="H80" s="149"/>
      <c r="I80" s="150"/>
      <c r="J80" s="149"/>
      <c r="K80" s="149"/>
      <c r="L80" s="149"/>
      <c r="M80" s="149"/>
      <c r="N80" s="149"/>
      <c r="O80" s="148"/>
      <c r="P80" s="51"/>
      <c r="Q80" s="5"/>
      <c r="R80" s="5"/>
    </row>
    <row r="81" spans="1:18" s="26" customFormat="1" ht="12.6" customHeight="1" x14ac:dyDescent="0.2">
      <c r="A81" s="251"/>
      <c r="B81" s="261"/>
      <c r="C81" s="471" t="str">
        <f t="shared" si="9"/>
        <v/>
      </c>
      <c r="D81" s="48"/>
      <c r="E81" s="100" t="str">
        <f t="shared" si="10"/>
        <v/>
      </c>
      <c r="F81" s="49"/>
      <c r="G81" s="148"/>
      <c r="H81" s="149"/>
      <c r="I81" s="150"/>
      <c r="J81" s="149"/>
      <c r="K81" s="149"/>
      <c r="L81" s="149"/>
      <c r="M81" s="149"/>
      <c r="N81" s="149"/>
      <c r="O81" s="148"/>
      <c r="P81" s="51"/>
      <c r="Q81" s="5"/>
      <c r="R81" s="5"/>
    </row>
    <row r="82" spans="1:18" s="26" customFormat="1" ht="12.6" customHeight="1" x14ac:dyDescent="0.2">
      <c r="A82" s="251"/>
      <c r="B82" s="261"/>
      <c r="C82" s="471" t="str">
        <f t="shared" si="9"/>
        <v/>
      </c>
      <c r="D82" s="48"/>
      <c r="E82" s="100" t="str">
        <f t="shared" si="10"/>
        <v/>
      </c>
      <c r="F82" s="49"/>
      <c r="G82" s="148"/>
      <c r="H82" s="149"/>
      <c r="I82" s="150"/>
      <c r="J82" s="149"/>
      <c r="K82" s="149"/>
      <c r="L82" s="149"/>
      <c r="M82" s="149"/>
      <c r="N82" s="149"/>
      <c r="O82" s="148"/>
      <c r="P82" s="51"/>
      <c r="Q82" s="5"/>
      <c r="R82" s="5"/>
    </row>
    <row r="83" spans="1:18" s="26" customFormat="1" ht="12.6" customHeight="1" x14ac:dyDescent="0.2">
      <c r="A83" s="251"/>
      <c r="B83" s="261"/>
      <c r="C83" s="471" t="str">
        <f t="shared" si="9"/>
        <v/>
      </c>
      <c r="D83" s="48"/>
      <c r="E83" s="100" t="str">
        <f t="shared" si="10"/>
        <v/>
      </c>
      <c r="F83" s="49"/>
      <c r="G83" s="148"/>
      <c r="H83" s="149"/>
      <c r="I83" s="150"/>
      <c r="J83" s="149"/>
      <c r="K83" s="149"/>
      <c r="L83" s="149"/>
      <c r="M83" s="149"/>
      <c r="N83" s="149"/>
      <c r="O83" s="148"/>
      <c r="P83" s="51"/>
      <c r="Q83" s="5"/>
      <c r="R83" s="5"/>
    </row>
    <row r="84" spans="1:18" s="26" customFormat="1" ht="12.6" customHeight="1" x14ac:dyDescent="0.2">
      <c r="A84" s="251"/>
      <c r="B84" s="261"/>
      <c r="C84" s="471" t="str">
        <f t="shared" si="9"/>
        <v/>
      </c>
      <c r="D84" s="48"/>
      <c r="E84" s="100" t="str">
        <f t="shared" si="10"/>
        <v/>
      </c>
      <c r="F84" s="49"/>
      <c r="G84" s="148"/>
      <c r="H84" s="149"/>
      <c r="I84" s="150"/>
      <c r="J84" s="149"/>
      <c r="K84" s="149"/>
      <c r="L84" s="149"/>
      <c r="M84" s="149"/>
      <c r="N84" s="149"/>
      <c r="O84" s="148"/>
      <c r="P84" s="51"/>
      <c r="Q84" s="5"/>
      <c r="R84" s="5"/>
    </row>
    <row r="85" spans="1:18" s="26" customFormat="1" ht="12.6" customHeight="1" x14ac:dyDescent="0.2">
      <c r="A85" s="251"/>
      <c r="B85" s="261"/>
      <c r="C85" s="471" t="str">
        <f t="shared" si="9"/>
        <v/>
      </c>
      <c r="D85" s="48"/>
      <c r="E85" s="100" t="str">
        <f t="shared" si="10"/>
        <v/>
      </c>
      <c r="F85" s="49"/>
      <c r="G85" s="148"/>
      <c r="H85" s="149"/>
      <c r="I85" s="150"/>
      <c r="J85" s="149"/>
      <c r="K85" s="149"/>
      <c r="L85" s="149"/>
      <c r="M85" s="149"/>
      <c r="N85" s="149"/>
      <c r="O85" s="148"/>
      <c r="P85" s="51"/>
      <c r="Q85" s="5"/>
      <c r="R85" s="5"/>
    </row>
    <row r="86" spans="1:18" s="26" customFormat="1" ht="12.6" customHeight="1" x14ac:dyDescent="0.2">
      <c r="A86" s="251"/>
      <c r="B86" s="261"/>
      <c r="C86" s="471" t="str">
        <f t="shared" si="9"/>
        <v/>
      </c>
      <c r="D86" s="48"/>
      <c r="E86" s="100" t="str">
        <f t="shared" si="10"/>
        <v/>
      </c>
      <c r="F86" s="49"/>
      <c r="G86" s="148"/>
      <c r="H86" s="149"/>
      <c r="I86" s="150"/>
      <c r="J86" s="149"/>
      <c r="K86" s="149"/>
      <c r="L86" s="149"/>
      <c r="M86" s="149"/>
      <c r="N86" s="149"/>
      <c r="O86" s="148"/>
      <c r="P86" s="51"/>
      <c r="Q86" s="5"/>
      <c r="R86" s="5"/>
    </row>
    <row r="87" spans="1:18" s="26" customFormat="1" ht="12.6" customHeight="1" x14ac:dyDescent="0.2">
      <c r="A87" s="251"/>
      <c r="B87" s="261"/>
      <c r="C87" s="471" t="str">
        <f t="shared" si="9"/>
        <v/>
      </c>
      <c r="D87" s="48"/>
      <c r="E87" s="100" t="str">
        <f t="shared" si="10"/>
        <v/>
      </c>
      <c r="F87" s="49"/>
      <c r="G87" s="148"/>
      <c r="H87" s="149"/>
      <c r="I87" s="150"/>
      <c r="J87" s="149"/>
      <c r="K87" s="149"/>
      <c r="L87" s="149"/>
      <c r="M87" s="149"/>
      <c r="N87" s="149"/>
      <c r="O87" s="148"/>
      <c r="P87" s="51"/>
      <c r="Q87" s="5"/>
      <c r="R87" s="5"/>
    </row>
    <row r="88" spans="1:18" s="26" customFormat="1" ht="12.6" customHeight="1" x14ac:dyDescent="0.2">
      <c r="A88" s="251"/>
      <c r="B88" s="261"/>
      <c r="C88" s="471" t="str">
        <f t="shared" si="9"/>
        <v/>
      </c>
      <c r="D88" s="48"/>
      <c r="E88" s="100" t="str">
        <f t="shared" si="10"/>
        <v/>
      </c>
      <c r="F88" s="49"/>
      <c r="G88" s="148"/>
      <c r="H88" s="149"/>
      <c r="I88" s="150"/>
      <c r="J88" s="149"/>
      <c r="K88" s="149"/>
      <c r="L88" s="149"/>
      <c r="M88" s="149"/>
      <c r="N88" s="149"/>
      <c r="O88" s="148"/>
      <c r="P88" s="51"/>
      <c r="Q88" s="5"/>
      <c r="R88" s="5"/>
    </row>
    <row r="89" spans="1:18" s="26" customFormat="1" ht="12.6" customHeight="1" x14ac:dyDescent="0.2">
      <c r="A89" s="251"/>
      <c r="B89" s="261"/>
      <c r="C89" s="471" t="str">
        <f t="shared" si="9"/>
        <v/>
      </c>
      <c r="D89" s="48"/>
      <c r="E89" s="100" t="str">
        <f t="shared" si="10"/>
        <v/>
      </c>
      <c r="F89" s="49"/>
      <c r="G89" s="148"/>
      <c r="H89" s="149"/>
      <c r="I89" s="150"/>
      <c r="J89" s="149"/>
      <c r="K89" s="149"/>
      <c r="L89" s="149"/>
      <c r="M89" s="149"/>
      <c r="N89" s="149"/>
      <c r="O89" s="148"/>
      <c r="P89" s="51"/>
      <c r="Q89" s="5"/>
      <c r="R89" s="5"/>
    </row>
    <row r="90" spans="1:18" s="26" customFormat="1" ht="12.6" customHeight="1" x14ac:dyDescent="0.2">
      <c r="A90" s="251"/>
      <c r="B90" s="261"/>
      <c r="C90" s="471" t="str">
        <f t="shared" si="9"/>
        <v/>
      </c>
      <c r="D90" s="48"/>
      <c r="E90" s="100" t="str">
        <f t="shared" si="10"/>
        <v/>
      </c>
      <c r="F90" s="49"/>
      <c r="G90" s="148"/>
      <c r="H90" s="149"/>
      <c r="I90" s="150"/>
      <c r="J90" s="149"/>
      <c r="K90" s="149"/>
      <c r="L90" s="149"/>
      <c r="M90" s="149"/>
      <c r="N90" s="149"/>
      <c r="O90" s="148"/>
      <c r="P90" s="51"/>
      <c r="Q90" s="5"/>
      <c r="R90" s="5"/>
    </row>
    <row r="91" spans="1:18" s="26" customFormat="1" ht="12.6" customHeight="1" x14ac:dyDescent="0.2">
      <c r="A91" s="251"/>
      <c r="B91" s="261"/>
      <c r="C91" s="471" t="str">
        <f t="shared" si="9"/>
        <v/>
      </c>
      <c r="D91" s="48"/>
      <c r="E91" s="100" t="str">
        <f t="shared" si="10"/>
        <v/>
      </c>
      <c r="F91" s="49"/>
      <c r="G91" s="148"/>
      <c r="H91" s="149"/>
      <c r="I91" s="150"/>
      <c r="J91" s="149"/>
      <c r="K91" s="149"/>
      <c r="L91" s="149"/>
      <c r="M91" s="149"/>
      <c r="N91" s="149"/>
      <c r="O91" s="148"/>
      <c r="P91" s="51"/>
      <c r="Q91" s="5"/>
      <c r="R91" s="5"/>
    </row>
    <row r="92" spans="1:18" s="26" customFormat="1" ht="12.6" customHeight="1" x14ac:dyDescent="0.2">
      <c r="A92" s="251"/>
      <c r="B92" s="261"/>
      <c r="C92" s="471" t="str">
        <f t="shared" si="9"/>
        <v/>
      </c>
      <c r="D92" s="48"/>
      <c r="E92" s="100" t="str">
        <f t="shared" si="10"/>
        <v/>
      </c>
      <c r="F92" s="49"/>
      <c r="G92" s="148"/>
      <c r="H92" s="149"/>
      <c r="I92" s="150"/>
      <c r="J92" s="149"/>
      <c r="K92" s="149"/>
      <c r="L92" s="149"/>
      <c r="M92" s="149"/>
      <c r="N92" s="149"/>
      <c r="O92" s="148"/>
      <c r="P92" s="51"/>
      <c r="Q92" s="5"/>
      <c r="R92" s="5"/>
    </row>
    <row r="93" spans="1:18" s="26" customFormat="1" ht="12.6" customHeight="1" x14ac:dyDescent="0.2">
      <c r="A93" s="251"/>
      <c r="B93" s="261"/>
      <c r="C93" s="471" t="str">
        <f t="shared" si="9"/>
        <v/>
      </c>
      <c r="D93" s="48"/>
      <c r="E93" s="100" t="str">
        <f t="shared" si="10"/>
        <v/>
      </c>
      <c r="F93" s="49"/>
      <c r="G93" s="148"/>
      <c r="H93" s="149"/>
      <c r="I93" s="150"/>
      <c r="J93" s="149"/>
      <c r="K93" s="149"/>
      <c r="L93" s="149"/>
      <c r="M93" s="149"/>
      <c r="N93" s="149"/>
      <c r="O93" s="148"/>
      <c r="P93" s="51"/>
      <c r="Q93" s="5"/>
      <c r="R93" s="5"/>
    </row>
    <row r="94" spans="1:18" s="26" customFormat="1" ht="12.6" customHeight="1" x14ac:dyDescent="0.2">
      <c r="A94" s="251"/>
      <c r="B94" s="261"/>
      <c r="C94" s="471" t="str">
        <f t="shared" si="9"/>
        <v/>
      </c>
      <c r="D94" s="48"/>
      <c r="E94" s="100" t="str">
        <f t="shared" si="10"/>
        <v/>
      </c>
      <c r="F94" s="49"/>
      <c r="G94" s="148"/>
      <c r="H94" s="149"/>
      <c r="I94" s="150"/>
      <c r="J94" s="149"/>
      <c r="K94" s="149"/>
      <c r="L94" s="149"/>
      <c r="M94" s="149"/>
      <c r="N94" s="149"/>
      <c r="O94" s="148"/>
      <c r="P94" s="51"/>
      <c r="Q94" s="5"/>
      <c r="R94" s="5"/>
    </row>
    <row r="95" spans="1:18" s="26" customFormat="1" ht="12.6" customHeight="1" x14ac:dyDescent="0.2">
      <c r="A95" s="251"/>
      <c r="B95" s="261"/>
      <c r="C95" s="471" t="str">
        <f t="shared" si="9"/>
        <v/>
      </c>
      <c r="D95" s="48"/>
      <c r="E95" s="100" t="str">
        <f t="shared" si="10"/>
        <v/>
      </c>
      <c r="F95" s="49"/>
      <c r="G95" s="148"/>
      <c r="H95" s="149"/>
      <c r="I95" s="150"/>
      <c r="J95" s="149"/>
      <c r="K95" s="149"/>
      <c r="L95" s="149"/>
      <c r="M95" s="149"/>
      <c r="N95" s="149"/>
      <c r="O95" s="148"/>
      <c r="P95" s="51"/>
      <c r="Q95" s="5"/>
      <c r="R95" s="5"/>
    </row>
    <row r="96" spans="1:18" s="26" customFormat="1" ht="12.6" customHeight="1" x14ac:dyDescent="0.2">
      <c r="A96" s="251"/>
      <c r="B96" s="261"/>
      <c r="C96" s="471" t="str">
        <f t="shared" si="9"/>
        <v/>
      </c>
      <c r="D96" s="48"/>
      <c r="E96" s="100" t="str">
        <f t="shared" si="10"/>
        <v/>
      </c>
      <c r="F96" s="49"/>
      <c r="G96" s="148"/>
      <c r="H96" s="149"/>
      <c r="I96" s="150"/>
      <c r="J96" s="149"/>
      <c r="K96" s="149"/>
      <c r="L96" s="149"/>
      <c r="M96" s="149"/>
      <c r="N96" s="149"/>
      <c r="O96" s="148"/>
      <c r="P96" s="51"/>
      <c r="Q96" s="5"/>
      <c r="R96" s="5"/>
    </row>
    <row r="97" spans="1:18" s="26" customFormat="1" ht="12.6" customHeight="1" x14ac:dyDescent="0.2">
      <c r="A97" s="251"/>
      <c r="B97" s="261"/>
      <c r="C97" s="471" t="str">
        <f t="shared" si="9"/>
        <v/>
      </c>
      <c r="D97" s="48"/>
      <c r="E97" s="100" t="str">
        <f t="shared" si="10"/>
        <v/>
      </c>
      <c r="F97" s="49"/>
      <c r="G97" s="148"/>
      <c r="H97" s="149"/>
      <c r="I97" s="150"/>
      <c r="J97" s="149"/>
      <c r="K97" s="149"/>
      <c r="L97" s="149"/>
      <c r="M97" s="149"/>
      <c r="N97" s="149"/>
      <c r="O97" s="148"/>
      <c r="P97" s="51"/>
      <c r="Q97" s="5"/>
      <c r="R97" s="5"/>
    </row>
    <row r="98" spans="1:18" s="26" customFormat="1" ht="12.6" customHeight="1" x14ac:dyDescent="0.2">
      <c r="A98" s="251"/>
      <c r="B98" s="261"/>
      <c r="C98" s="471" t="str">
        <f t="shared" si="9"/>
        <v/>
      </c>
      <c r="D98" s="48"/>
      <c r="E98" s="100" t="str">
        <f t="shared" si="10"/>
        <v/>
      </c>
      <c r="F98" s="49"/>
      <c r="G98" s="148"/>
      <c r="H98" s="149"/>
      <c r="I98" s="150"/>
      <c r="J98" s="149"/>
      <c r="K98" s="149"/>
      <c r="L98" s="149"/>
      <c r="M98" s="149"/>
      <c r="N98" s="149"/>
      <c r="O98" s="148"/>
      <c r="P98" s="51"/>
      <c r="Q98" s="5"/>
      <c r="R98" s="5"/>
    </row>
    <row r="99" spans="1:18" s="26" customFormat="1" ht="12.6" customHeight="1" x14ac:dyDescent="0.2">
      <c r="A99" s="251"/>
      <c r="B99" s="261"/>
      <c r="C99" s="471" t="str">
        <f t="shared" si="9"/>
        <v/>
      </c>
      <c r="D99" s="48"/>
      <c r="E99" s="100" t="str">
        <f t="shared" si="10"/>
        <v/>
      </c>
      <c r="F99" s="49"/>
      <c r="G99" s="148"/>
      <c r="H99" s="149"/>
      <c r="I99" s="150"/>
      <c r="J99" s="149"/>
      <c r="K99" s="149"/>
      <c r="L99" s="149"/>
      <c r="M99" s="149"/>
      <c r="N99" s="149"/>
      <c r="O99" s="148"/>
      <c r="P99" s="51"/>
      <c r="Q99" s="5"/>
      <c r="R99" s="5"/>
    </row>
    <row r="100" spans="1:18" s="26" customFormat="1" ht="12.6" customHeight="1" x14ac:dyDescent="0.2">
      <c r="A100" s="251"/>
      <c r="B100" s="261"/>
      <c r="C100" s="471" t="str">
        <f t="shared" si="9"/>
        <v/>
      </c>
      <c r="D100" s="48"/>
      <c r="E100" s="100" t="str">
        <f t="shared" si="10"/>
        <v/>
      </c>
      <c r="F100" s="49"/>
      <c r="G100" s="148"/>
      <c r="H100" s="149"/>
      <c r="I100" s="150"/>
      <c r="J100" s="149"/>
      <c r="K100" s="149"/>
      <c r="L100" s="149"/>
      <c r="M100" s="149"/>
      <c r="N100" s="149"/>
      <c r="O100" s="148"/>
      <c r="P100" s="51"/>
      <c r="Q100" s="5"/>
      <c r="R100" s="5"/>
    </row>
    <row r="101" spans="1:18" s="26" customFormat="1" ht="12.6" customHeight="1" thickBot="1" x14ac:dyDescent="0.25">
      <c r="A101" s="252"/>
      <c r="B101" s="262"/>
      <c r="C101" s="472" t="str">
        <f t="shared" si="9"/>
        <v/>
      </c>
      <c r="D101" s="52"/>
      <c r="E101" s="101" t="str">
        <f t="shared" si="10"/>
        <v/>
      </c>
      <c r="F101" s="53"/>
      <c r="G101" s="151"/>
      <c r="H101" s="152"/>
      <c r="I101" s="153"/>
      <c r="J101" s="152"/>
      <c r="K101" s="152"/>
      <c r="L101" s="152"/>
      <c r="M101" s="152"/>
      <c r="N101" s="152"/>
      <c r="O101" s="151"/>
      <c r="P101" s="42"/>
      <c r="Q101" s="5"/>
      <c r="R101" s="5"/>
    </row>
    <row r="102" spans="1:18" s="26" customFormat="1" ht="12.6" customHeight="1" thickTop="1" x14ac:dyDescent="0.2">
      <c r="A102" s="790" t="s">
        <v>41</v>
      </c>
      <c r="B102" s="791"/>
      <c r="C102" s="791"/>
      <c r="D102" s="791"/>
      <c r="E102" s="791"/>
      <c r="F102" s="792"/>
      <c r="G102" s="155" t="str">
        <f>IF(SUM(G64:G101)&gt;0,SUM(G64:G101),"")</f>
        <v/>
      </c>
      <c r="H102" s="107" t="str">
        <f t="shared" ref="H102:O102" si="11">IF(SUM(H64:H101)&gt;0,SUM(H64:H101),"")</f>
        <v/>
      </c>
      <c r="I102" s="107" t="str">
        <f t="shared" si="11"/>
        <v/>
      </c>
      <c r="J102" s="107" t="str">
        <f t="shared" si="11"/>
        <v/>
      </c>
      <c r="K102" s="107" t="str">
        <f t="shared" si="11"/>
        <v/>
      </c>
      <c r="L102" s="107" t="str">
        <f t="shared" si="11"/>
        <v/>
      </c>
      <c r="M102" s="107" t="str">
        <f t="shared" si="11"/>
        <v/>
      </c>
      <c r="N102" s="107" t="str">
        <f t="shared" si="11"/>
        <v/>
      </c>
      <c r="O102" s="108" t="str">
        <f t="shared" si="11"/>
        <v/>
      </c>
      <c r="P102" s="798"/>
      <c r="Q102" s="5"/>
      <c r="R102" s="5"/>
    </row>
    <row r="103" spans="1:18" s="26" customFormat="1" ht="12.6" customHeight="1" x14ac:dyDescent="0.2">
      <c r="A103" s="790" t="s">
        <v>40</v>
      </c>
      <c r="B103" s="791"/>
      <c r="C103" s="791"/>
      <c r="D103" s="791"/>
      <c r="E103" s="791"/>
      <c r="F103" s="792"/>
      <c r="G103" s="115" t="str">
        <f>G$46</f>
        <v/>
      </c>
      <c r="H103" s="115" t="str">
        <f t="shared" ref="H103:O103" si="12">H$46</f>
        <v/>
      </c>
      <c r="I103" s="115" t="str">
        <f t="shared" si="12"/>
        <v/>
      </c>
      <c r="J103" s="115" t="str">
        <f t="shared" si="12"/>
        <v/>
      </c>
      <c r="K103" s="115" t="str">
        <f t="shared" si="12"/>
        <v/>
      </c>
      <c r="L103" s="115" t="str">
        <f t="shared" si="12"/>
        <v/>
      </c>
      <c r="M103" s="115" t="str">
        <f t="shared" si="12"/>
        <v/>
      </c>
      <c r="N103" s="115" t="str">
        <f t="shared" si="12"/>
        <v/>
      </c>
      <c r="O103" s="121" t="str">
        <f t="shared" si="12"/>
        <v/>
      </c>
      <c r="P103" s="799"/>
      <c r="Q103" s="5"/>
      <c r="R103" s="5"/>
    </row>
    <row r="104" spans="1:18" s="26" customFormat="1" ht="12.6" customHeight="1" x14ac:dyDescent="0.2">
      <c r="A104" s="790" t="s">
        <v>37</v>
      </c>
      <c r="B104" s="791"/>
      <c r="C104" s="791"/>
      <c r="D104" s="791"/>
      <c r="E104" s="791"/>
      <c r="F104" s="792"/>
      <c r="G104" s="156" t="str">
        <f>IF(SUM(G102:G103)=0,"",SUM(G102:G103))</f>
        <v/>
      </c>
      <c r="H104" s="156" t="str">
        <f t="shared" ref="H104:O104" si="13">IF(SUM(H102:H103)=0,"",SUM(H102:H103))</f>
        <v/>
      </c>
      <c r="I104" s="156" t="str">
        <f t="shared" si="13"/>
        <v/>
      </c>
      <c r="J104" s="156" t="str">
        <f t="shared" si="13"/>
        <v/>
      </c>
      <c r="K104" s="156" t="str">
        <f t="shared" si="13"/>
        <v/>
      </c>
      <c r="L104" s="156" t="str">
        <f t="shared" si="13"/>
        <v/>
      </c>
      <c r="M104" s="156" t="str">
        <f t="shared" si="13"/>
        <v/>
      </c>
      <c r="N104" s="156" t="str">
        <f t="shared" si="13"/>
        <v/>
      </c>
      <c r="O104" s="157" t="str">
        <f t="shared" si="13"/>
        <v/>
      </c>
      <c r="P104" s="799"/>
      <c r="Q104" s="5"/>
      <c r="R104" s="5"/>
    </row>
    <row r="105" spans="1:18" s="26" customFormat="1" ht="12.6" customHeight="1" thickBot="1" x14ac:dyDescent="0.25">
      <c r="A105" s="795" t="s">
        <v>42</v>
      </c>
      <c r="B105" s="796"/>
      <c r="C105" s="796"/>
      <c r="D105" s="796"/>
      <c r="E105" s="796"/>
      <c r="F105" s="797"/>
      <c r="G105" s="142"/>
      <c r="H105" s="142"/>
      <c r="I105" s="142"/>
      <c r="J105" s="142"/>
      <c r="K105" s="142"/>
      <c r="L105" s="142"/>
      <c r="M105" s="142"/>
      <c r="N105" s="142"/>
      <c r="O105" s="143"/>
      <c r="P105" s="799"/>
      <c r="Q105" s="5"/>
      <c r="R105" s="5"/>
    </row>
    <row r="106" spans="1:18" s="26" customFormat="1" x14ac:dyDescent="0.2">
      <c r="A106" s="28"/>
      <c r="B106" s="28"/>
      <c r="C106" s="28"/>
      <c r="D106" s="28"/>
      <c r="E106" s="28"/>
      <c r="F106" s="28"/>
      <c r="G106" s="28"/>
      <c r="H106" s="29"/>
      <c r="I106" s="29"/>
      <c r="J106" s="29"/>
      <c r="K106" s="29"/>
      <c r="L106" s="29"/>
      <c r="M106" s="29"/>
      <c r="N106" s="29"/>
      <c r="O106" s="29"/>
      <c r="P106" s="28"/>
      <c r="Q106" s="5"/>
      <c r="R106" s="5"/>
    </row>
    <row r="107" spans="1:18" x14ac:dyDescent="0.2">
      <c r="A107" s="9"/>
      <c r="B107" s="28"/>
      <c r="C107" s="28"/>
      <c r="D107" s="9"/>
      <c r="E107" s="28"/>
      <c r="F107" s="9"/>
      <c r="G107" s="9"/>
      <c r="H107" s="10"/>
      <c r="I107" s="10"/>
      <c r="J107" s="10"/>
      <c r="K107" s="10"/>
      <c r="L107" s="10"/>
      <c r="M107" s="29"/>
      <c r="N107" s="10"/>
      <c r="O107" s="10"/>
      <c r="P107" s="10"/>
      <c r="Q107" s="5"/>
      <c r="R107" s="5"/>
    </row>
    <row r="108" spans="1:18" x14ac:dyDescent="0.2">
      <c r="A108" s="9"/>
      <c r="B108" s="28"/>
      <c r="C108" s="28"/>
      <c r="D108" s="9"/>
      <c r="E108" s="28"/>
      <c r="F108" s="9"/>
      <c r="G108" s="81" t="s">
        <v>46</v>
      </c>
      <c r="H108" s="7"/>
      <c r="I108" s="10"/>
      <c r="J108" s="10"/>
      <c r="K108" s="10"/>
      <c r="L108" s="10"/>
      <c r="M108" s="29"/>
      <c r="N108" s="10"/>
      <c r="O108" s="10"/>
      <c r="P108" s="10"/>
      <c r="Q108" s="5"/>
      <c r="R108" s="5"/>
    </row>
    <row r="109" spans="1:18" x14ac:dyDescent="0.2">
      <c r="A109" s="9"/>
      <c r="B109" s="28"/>
      <c r="C109" s="28"/>
      <c r="D109" s="9"/>
      <c r="E109" s="28"/>
      <c r="F109" s="9"/>
      <c r="G109" s="82"/>
      <c r="H109" s="8" t="s">
        <v>47</v>
      </c>
      <c r="I109" s="10"/>
      <c r="J109" s="10"/>
      <c r="K109" s="10"/>
      <c r="L109" s="10"/>
      <c r="M109" s="29"/>
      <c r="N109" s="10"/>
      <c r="O109" s="10"/>
      <c r="P109" s="10"/>
      <c r="Q109" s="5"/>
      <c r="R109" s="5"/>
    </row>
    <row r="110" spans="1:18" x14ac:dyDescent="0.2">
      <c r="A110" s="9"/>
      <c r="B110" s="28"/>
      <c r="C110" s="28"/>
      <c r="D110" s="9"/>
      <c r="E110" s="28"/>
      <c r="F110" s="9"/>
      <c r="G110" s="83"/>
      <c r="H110" s="8" t="s">
        <v>48</v>
      </c>
      <c r="I110" s="10"/>
      <c r="J110" s="10"/>
      <c r="K110" s="10"/>
      <c r="L110" s="10"/>
      <c r="M110" s="29"/>
      <c r="N110" s="10"/>
      <c r="O110" s="10"/>
      <c r="P110" s="10"/>
      <c r="Q110" s="5"/>
      <c r="R110" s="5"/>
    </row>
    <row r="111" spans="1:18" x14ac:dyDescent="0.2">
      <c r="A111" s="10"/>
      <c r="B111" s="29"/>
      <c r="C111" s="29"/>
      <c r="D111" s="10"/>
      <c r="E111" s="29"/>
      <c r="F111" s="10"/>
      <c r="G111" s="85"/>
      <c r="H111" s="8" t="s">
        <v>49</v>
      </c>
      <c r="I111" s="10"/>
      <c r="J111" s="10"/>
      <c r="K111" s="10"/>
      <c r="L111" s="10"/>
      <c r="M111" s="29"/>
      <c r="N111" s="10"/>
      <c r="O111" s="10"/>
      <c r="P111" s="10"/>
      <c r="Q111" s="5"/>
      <c r="R111" s="5"/>
    </row>
    <row r="112" spans="1:18" x14ac:dyDescent="0.2">
      <c r="A112" s="10"/>
      <c r="B112" s="29"/>
      <c r="C112" s="29"/>
      <c r="D112" s="10"/>
      <c r="E112" s="29"/>
      <c r="F112" s="10"/>
      <c r="G112" s="9"/>
      <c r="H112" s="10"/>
      <c r="I112" s="10"/>
      <c r="J112" s="10"/>
      <c r="K112" s="10"/>
      <c r="L112" s="10"/>
      <c r="M112" s="29"/>
      <c r="N112" s="10"/>
      <c r="O112" s="10"/>
      <c r="P112" s="10"/>
      <c r="Q112" s="5"/>
      <c r="R112" s="5"/>
    </row>
    <row r="113" spans="1:318" x14ac:dyDescent="0.2">
      <c r="A113" s="10"/>
      <c r="B113" s="29"/>
      <c r="C113" s="29"/>
      <c r="D113" s="10"/>
      <c r="E113" s="29"/>
      <c r="F113" s="10"/>
      <c r="G113" s="9"/>
      <c r="H113" s="10"/>
      <c r="I113" s="10"/>
      <c r="J113" s="10"/>
      <c r="K113" s="10"/>
      <c r="L113" s="10"/>
      <c r="M113" s="29"/>
      <c r="N113" s="10"/>
      <c r="O113" s="10"/>
      <c r="P113" s="10"/>
      <c r="Q113" s="5"/>
      <c r="R113" s="5"/>
    </row>
    <row r="114" spans="1:318" ht="22.5" x14ac:dyDescent="0.3">
      <c r="A114" s="598" t="s">
        <v>7</v>
      </c>
      <c r="B114" s="598"/>
      <c r="C114" s="598"/>
      <c r="D114" s="598"/>
      <c r="E114" s="598"/>
      <c r="F114" s="598"/>
      <c r="G114" s="598"/>
      <c r="H114" s="598"/>
      <c r="I114" s="598"/>
      <c r="J114" s="598"/>
      <c r="K114" s="598"/>
      <c r="L114" s="598"/>
      <c r="M114" s="598"/>
      <c r="N114" s="598"/>
      <c r="O114" s="598"/>
      <c r="P114" s="10"/>
      <c r="Q114" s="5"/>
      <c r="R114" s="5"/>
    </row>
    <row r="115" spans="1:318" s="26" customFormat="1" ht="15.75" thickBot="1" x14ac:dyDescent="0.25">
      <c r="A115" s="600" t="s">
        <v>14</v>
      </c>
      <c r="B115" s="600"/>
      <c r="C115" s="600"/>
      <c r="D115" s="600"/>
      <c r="E115" s="600"/>
      <c r="F115" s="600"/>
      <c r="G115" s="600"/>
      <c r="H115" s="600"/>
      <c r="I115" s="600"/>
      <c r="J115" s="600"/>
      <c r="K115" s="600"/>
      <c r="L115" s="600"/>
      <c r="M115" s="600"/>
      <c r="N115" s="600"/>
      <c r="O115" s="600"/>
      <c r="P115" s="600"/>
      <c r="Q115" s="803"/>
      <c r="R115" s="803"/>
      <c r="S115" s="803"/>
      <c r="T115" s="803"/>
      <c r="U115" s="803"/>
      <c r="V115" s="803"/>
      <c r="W115" s="803"/>
      <c r="X115" s="803"/>
      <c r="Y115" s="803"/>
      <c r="Z115" s="803"/>
      <c r="AA115" s="803"/>
      <c r="AB115" s="803"/>
      <c r="AC115" s="803"/>
      <c r="AD115" s="803"/>
      <c r="AE115" s="803"/>
      <c r="AF115" s="803"/>
      <c r="AG115" s="803"/>
      <c r="AH115" s="803"/>
      <c r="AI115" s="803"/>
      <c r="AJ115" s="803"/>
      <c r="AK115" s="803"/>
      <c r="AL115" s="803"/>
      <c r="AM115" s="803"/>
      <c r="AN115" s="803"/>
      <c r="AO115" s="803"/>
      <c r="AP115" s="803"/>
      <c r="AQ115" s="803"/>
      <c r="AR115" s="803"/>
      <c r="AS115" s="803"/>
      <c r="AT115" s="803"/>
      <c r="AU115" s="803"/>
      <c r="AV115" s="803"/>
      <c r="AW115" s="803"/>
      <c r="AX115" s="803"/>
      <c r="AY115" s="803"/>
      <c r="AZ115" s="803"/>
      <c r="BA115" s="803"/>
      <c r="BB115" s="803"/>
      <c r="BC115" s="803"/>
      <c r="BD115" s="803"/>
      <c r="BE115" s="803"/>
      <c r="BF115" s="803"/>
      <c r="BG115" s="803"/>
      <c r="BH115" s="803"/>
      <c r="BI115" s="803"/>
      <c r="BJ115" s="803"/>
      <c r="BK115" s="803"/>
      <c r="BL115" s="803"/>
      <c r="BM115" s="803"/>
      <c r="BN115" s="803"/>
      <c r="BO115" s="803"/>
      <c r="BP115" s="803"/>
      <c r="BQ115" s="803"/>
      <c r="BR115" s="803"/>
      <c r="BS115" s="803"/>
      <c r="BT115" s="803"/>
      <c r="BU115" s="803"/>
      <c r="BV115" s="803"/>
      <c r="BW115" s="803"/>
      <c r="BX115" s="803"/>
      <c r="BY115" s="803"/>
      <c r="BZ115" s="803"/>
      <c r="CA115" s="803"/>
      <c r="CB115" s="803"/>
      <c r="CC115" s="803"/>
      <c r="CD115" s="803"/>
      <c r="CE115" s="803"/>
      <c r="CF115" s="803"/>
      <c r="CG115" s="803"/>
      <c r="CH115" s="803"/>
      <c r="CI115" s="803"/>
      <c r="CJ115" s="803"/>
      <c r="CK115" s="803"/>
      <c r="CL115" s="803"/>
      <c r="CM115" s="803"/>
      <c r="CN115" s="803"/>
      <c r="CO115" s="803"/>
      <c r="CP115" s="803"/>
      <c r="CQ115" s="803"/>
      <c r="CR115" s="803"/>
      <c r="CS115" s="803"/>
      <c r="CT115" s="803"/>
      <c r="CU115" s="803"/>
      <c r="CV115" s="803"/>
      <c r="CW115" s="803"/>
      <c r="CX115" s="803"/>
      <c r="CY115" s="803"/>
      <c r="CZ115" s="803"/>
      <c r="DA115" s="803"/>
      <c r="DB115" s="803"/>
      <c r="DC115" s="803"/>
      <c r="DD115" s="803"/>
      <c r="DE115" s="803"/>
      <c r="DF115" s="803"/>
      <c r="DG115" s="803"/>
      <c r="DH115" s="803"/>
      <c r="DI115" s="803"/>
      <c r="DJ115" s="803"/>
      <c r="DK115" s="803"/>
      <c r="DL115" s="803"/>
      <c r="DM115" s="803"/>
      <c r="DN115" s="803"/>
      <c r="DO115" s="803"/>
      <c r="DP115" s="803"/>
      <c r="DQ115" s="803"/>
      <c r="DR115" s="803"/>
      <c r="DS115" s="803"/>
      <c r="DT115" s="803"/>
      <c r="DU115" s="803"/>
      <c r="DV115" s="803"/>
      <c r="DW115" s="803"/>
      <c r="DX115" s="803"/>
      <c r="DY115" s="803"/>
      <c r="DZ115" s="803"/>
      <c r="EA115" s="803"/>
      <c r="EB115" s="803"/>
      <c r="EC115" s="803"/>
      <c r="ED115" s="803"/>
      <c r="EE115" s="803"/>
      <c r="EF115" s="803"/>
      <c r="EG115" s="803"/>
      <c r="EH115" s="803"/>
      <c r="EI115" s="803"/>
      <c r="EJ115" s="803"/>
      <c r="EK115" s="803"/>
      <c r="EL115" s="803"/>
      <c r="EM115" s="803"/>
      <c r="EN115" s="803"/>
      <c r="EO115" s="803"/>
      <c r="EP115" s="803"/>
      <c r="EQ115" s="803"/>
      <c r="ER115" s="803"/>
      <c r="ES115" s="803"/>
      <c r="ET115" s="803"/>
      <c r="EU115" s="803"/>
      <c r="EV115" s="803"/>
      <c r="EW115" s="803"/>
      <c r="EX115" s="803"/>
      <c r="EY115" s="803"/>
      <c r="EZ115" s="803"/>
      <c r="FA115" s="803"/>
      <c r="FB115" s="803"/>
      <c r="FC115" s="803"/>
      <c r="FD115" s="803"/>
      <c r="FE115" s="803"/>
      <c r="FF115" s="803"/>
      <c r="FG115" s="803"/>
      <c r="FH115" s="803"/>
      <c r="FI115" s="803"/>
      <c r="FJ115" s="803"/>
      <c r="FK115" s="803"/>
      <c r="FL115" s="803"/>
      <c r="FM115" s="803"/>
      <c r="FN115" s="803"/>
      <c r="FO115" s="803"/>
      <c r="FP115" s="803"/>
      <c r="FQ115" s="803"/>
      <c r="FR115" s="803"/>
      <c r="FS115" s="803"/>
      <c r="FT115" s="803"/>
      <c r="FU115" s="803"/>
      <c r="FV115" s="803"/>
      <c r="FW115" s="803"/>
      <c r="FX115" s="803"/>
      <c r="FY115" s="803"/>
      <c r="FZ115" s="803"/>
      <c r="GA115" s="803"/>
      <c r="GB115" s="803"/>
      <c r="GC115" s="803"/>
      <c r="GD115" s="803"/>
      <c r="GE115" s="803"/>
      <c r="GF115" s="803"/>
      <c r="GG115" s="803"/>
      <c r="GH115" s="803"/>
      <c r="GI115" s="803"/>
      <c r="GJ115" s="803"/>
      <c r="GK115" s="803"/>
      <c r="GL115" s="803"/>
      <c r="GM115" s="803"/>
      <c r="GN115" s="803"/>
      <c r="GO115" s="803"/>
      <c r="GP115" s="803"/>
      <c r="GQ115" s="803"/>
      <c r="GR115" s="803"/>
      <c r="GS115" s="803"/>
      <c r="GT115" s="803"/>
      <c r="GU115" s="803"/>
      <c r="GV115" s="803"/>
      <c r="GW115" s="803"/>
      <c r="GX115" s="803"/>
      <c r="GY115" s="803"/>
      <c r="GZ115" s="803"/>
      <c r="HA115" s="803"/>
      <c r="HB115" s="803"/>
      <c r="HC115" s="803"/>
      <c r="HD115" s="803"/>
      <c r="HE115" s="803"/>
      <c r="HF115" s="803"/>
      <c r="HG115" s="803"/>
      <c r="HH115" s="803"/>
      <c r="HI115" s="803"/>
      <c r="HJ115" s="803"/>
      <c r="HK115" s="803"/>
      <c r="HL115" s="803"/>
      <c r="HM115" s="803"/>
      <c r="HN115" s="803"/>
      <c r="HO115" s="803"/>
      <c r="HP115" s="803"/>
      <c r="HQ115" s="803"/>
      <c r="HR115" s="803"/>
      <c r="HS115" s="803"/>
      <c r="HT115" s="803"/>
      <c r="HU115" s="803"/>
      <c r="HV115" s="803"/>
      <c r="HW115" s="803"/>
      <c r="HX115" s="803"/>
      <c r="HY115" s="803"/>
      <c r="HZ115" s="803"/>
      <c r="IA115" s="803"/>
      <c r="IB115" s="803"/>
      <c r="IC115" s="803"/>
      <c r="ID115" s="803"/>
      <c r="IE115" s="803"/>
      <c r="IF115" s="803"/>
      <c r="IG115" s="803"/>
      <c r="IH115" s="803"/>
      <c r="II115" s="803"/>
      <c r="IJ115" s="803"/>
      <c r="IK115" s="803"/>
      <c r="IL115" s="803"/>
      <c r="IM115" s="803"/>
      <c r="IN115" s="803"/>
      <c r="IO115" s="803"/>
      <c r="IP115" s="803"/>
      <c r="IQ115" s="803"/>
      <c r="IR115" s="803"/>
      <c r="IS115" s="803"/>
      <c r="IT115" s="803"/>
      <c r="IU115" s="803"/>
      <c r="IV115" s="803"/>
      <c r="IW115" s="803"/>
      <c r="IX115" s="803"/>
      <c r="IY115" s="803"/>
      <c r="IZ115" s="803"/>
      <c r="JA115" s="803"/>
      <c r="JB115" s="803"/>
      <c r="JC115" s="803"/>
      <c r="JD115" s="803"/>
      <c r="JE115" s="803"/>
      <c r="JF115" s="803"/>
      <c r="JG115" s="803"/>
      <c r="JH115" s="803"/>
      <c r="JI115" s="803"/>
      <c r="JJ115" s="803"/>
      <c r="JK115" s="803"/>
      <c r="JL115" s="803"/>
      <c r="JM115" s="803"/>
      <c r="JN115" s="803"/>
      <c r="JO115" s="803"/>
      <c r="JP115" s="803"/>
      <c r="JQ115" s="803"/>
      <c r="JR115" s="803"/>
      <c r="JS115" s="803"/>
      <c r="JT115" s="803"/>
      <c r="JU115" s="803"/>
      <c r="JV115" s="803"/>
      <c r="JW115" s="803"/>
      <c r="JX115" s="803"/>
      <c r="JY115" s="803"/>
      <c r="JZ115" s="803"/>
      <c r="KA115" s="803"/>
      <c r="KB115" s="803"/>
      <c r="KC115" s="803"/>
      <c r="KD115" s="803"/>
      <c r="KE115" s="803"/>
      <c r="KF115" s="803"/>
      <c r="KG115" s="803"/>
      <c r="KH115" s="803"/>
      <c r="KI115" s="803"/>
      <c r="KJ115" s="803"/>
      <c r="KK115" s="803"/>
      <c r="KL115" s="803"/>
      <c r="KM115" s="803"/>
      <c r="KN115" s="803"/>
      <c r="KO115" s="803"/>
      <c r="KP115" s="803"/>
      <c r="KQ115" s="803"/>
      <c r="KR115" s="803"/>
      <c r="KS115" s="803"/>
      <c r="KT115" s="803"/>
      <c r="KU115" s="803"/>
      <c r="KV115" s="803"/>
      <c r="KW115" s="803"/>
      <c r="KX115" s="803"/>
      <c r="KY115" s="803"/>
      <c r="KZ115" s="803"/>
      <c r="LA115" s="803"/>
      <c r="LB115" s="803"/>
      <c r="LC115" s="803"/>
      <c r="LD115" s="803"/>
      <c r="LE115" s="803"/>
      <c r="LF115" s="803"/>
    </row>
    <row r="116" spans="1:318" s="26" customFormat="1" x14ac:dyDescent="0.2">
      <c r="A116" s="759" t="s">
        <v>12</v>
      </c>
      <c r="B116" s="770" t="s">
        <v>92</v>
      </c>
      <c r="C116" s="769" t="s">
        <v>99</v>
      </c>
      <c r="D116" s="674" t="str">
        <f>D3</f>
        <v>MILE TO MILE</v>
      </c>
      <c r="E116" s="806"/>
      <c r="F116" s="806"/>
      <c r="G116" s="344" t="str">
        <f t="shared" ref="G116:O116" si="14">IF(G$3="","",G$3)</f>
        <v>Schedule A</v>
      </c>
      <c r="H116" s="344" t="str">
        <f t="shared" si="14"/>
        <v>Schedule A</v>
      </c>
      <c r="I116" s="344" t="str">
        <f t="shared" si="14"/>
        <v>Schedule A</v>
      </c>
      <c r="J116" s="344" t="str">
        <f t="shared" si="14"/>
        <v>Schedule A</v>
      </c>
      <c r="K116" s="344" t="str">
        <f t="shared" si="14"/>
        <v>Schedule A</v>
      </c>
      <c r="L116" s="344" t="str">
        <f t="shared" si="14"/>
        <v>Schedule A</v>
      </c>
      <c r="M116" s="344" t="str">
        <f t="shared" si="14"/>
        <v>Schedule B</v>
      </c>
      <c r="N116" s="344" t="str">
        <f t="shared" si="14"/>
        <v>Schedule C</v>
      </c>
      <c r="O116" s="344" t="str">
        <f t="shared" si="14"/>
        <v>Schedule C</v>
      </c>
      <c r="P116" s="756" t="s">
        <v>5</v>
      </c>
      <c r="Q116" s="801"/>
      <c r="R116" s="801"/>
      <c r="S116" s="800"/>
      <c r="T116" s="802"/>
      <c r="U116" s="802"/>
      <c r="V116" s="802"/>
      <c r="W116" s="351"/>
      <c r="X116" s="351"/>
      <c r="Y116" s="351"/>
      <c r="Z116" s="351"/>
      <c r="AA116" s="351"/>
      <c r="AB116" s="351"/>
      <c r="AC116" s="351"/>
      <c r="AD116" s="351"/>
      <c r="AE116" s="351"/>
      <c r="AF116" s="800"/>
      <c r="AG116" s="801"/>
      <c r="AH116" s="801"/>
      <c r="AI116" s="800"/>
      <c r="AJ116" s="802"/>
      <c r="AK116" s="802"/>
      <c r="AL116" s="802"/>
      <c r="AM116" s="351"/>
      <c r="AN116" s="351"/>
      <c r="AO116" s="351"/>
      <c r="AP116" s="351"/>
      <c r="AQ116" s="351"/>
      <c r="AR116" s="351"/>
      <c r="AS116" s="351"/>
      <c r="AT116" s="351"/>
      <c r="AU116" s="351"/>
      <c r="AV116" s="800"/>
      <c r="AW116" s="801"/>
      <c r="AX116" s="801"/>
      <c r="AY116" s="800"/>
      <c r="AZ116" s="802"/>
      <c r="BA116" s="802"/>
      <c r="BB116" s="802"/>
      <c r="BC116" s="351"/>
      <c r="BD116" s="351"/>
      <c r="BE116" s="351"/>
      <c r="BF116" s="351"/>
      <c r="BG116" s="351"/>
      <c r="BH116" s="351"/>
      <c r="BI116" s="351"/>
      <c r="BJ116" s="351"/>
      <c r="BK116" s="351"/>
      <c r="BL116" s="800"/>
      <c r="BM116" s="801"/>
      <c r="BN116" s="801"/>
      <c r="BO116" s="800"/>
      <c r="BP116" s="802"/>
      <c r="BQ116" s="802"/>
      <c r="BR116" s="802"/>
      <c r="BS116" s="351"/>
      <c r="BT116" s="351"/>
      <c r="BU116" s="351"/>
      <c r="BV116" s="351"/>
      <c r="BW116" s="351"/>
      <c r="BX116" s="351"/>
      <c r="BY116" s="351"/>
      <c r="BZ116" s="351"/>
      <c r="CA116" s="351"/>
      <c r="CB116" s="800"/>
      <c r="CC116" s="801"/>
      <c r="CD116" s="801"/>
      <c r="CE116" s="800"/>
      <c r="CF116" s="802"/>
      <c r="CG116" s="802"/>
      <c r="CH116" s="802"/>
      <c r="CI116" s="351"/>
      <c r="CJ116" s="351"/>
      <c r="CK116" s="351"/>
      <c r="CL116" s="351"/>
      <c r="CM116" s="351"/>
      <c r="CN116" s="351"/>
      <c r="CO116" s="351"/>
      <c r="CP116" s="351"/>
      <c r="CQ116" s="351"/>
      <c r="CR116" s="800"/>
      <c r="CS116" s="801"/>
      <c r="CT116" s="801"/>
      <c r="CU116" s="800"/>
      <c r="CV116" s="802"/>
      <c r="CW116" s="802"/>
      <c r="CX116" s="802"/>
      <c r="CY116" s="351"/>
      <c r="CZ116" s="351"/>
      <c r="DA116" s="351"/>
      <c r="DB116" s="351"/>
      <c r="DC116" s="351"/>
      <c r="DD116" s="351"/>
      <c r="DE116" s="351"/>
      <c r="DF116" s="351"/>
      <c r="DG116" s="351"/>
      <c r="DH116" s="800"/>
      <c r="DI116" s="801"/>
      <c r="DJ116" s="801"/>
      <c r="DK116" s="800"/>
      <c r="DL116" s="802"/>
      <c r="DM116" s="802"/>
      <c r="DN116" s="802"/>
      <c r="DO116" s="351"/>
      <c r="DP116" s="351"/>
      <c r="DQ116" s="351"/>
      <c r="DR116" s="351"/>
      <c r="DS116" s="351"/>
      <c r="DT116" s="351"/>
      <c r="DU116" s="351"/>
      <c r="DV116" s="351"/>
      <c r="DW116" s="351"/>
      <c r="DX116" s="800"/>
      <c r="DY116" s="801"/>
      <c r="DZ116" s="801"/>
      <c r="EA116" s="800"/>
      <c r="EB116" s="802"/>
      <c r="EC116" s="802"/>
      <c r="ED116" s="802"/>
      <c r="EE116" s="351"/>
      <c r="EF116" s="351"/>
      <c r="EG116" s="351"/>
      <c r="EH116" s="351"/>
      <c r="EI116" s="351"/>
      <c r="EJ116" s="351"/>
      <c r="EK116" s="351"/>
      <c r="EL116" s="351"/>
      <c r="EM116" s="351"/>
      <c r="EN116" s="800"/>
      <c r="EO116" s="801"/>
      <c r="EP116" s="801"/>
      <c r="EQ116" s="800"/>
      <c r="ER116" s="802"/>
      <c r="ES116" s="802"/>
      <c r="ET116" s="802"/>
      <c r="EU116" s="351"/>
      <c r="EV116" s="351"/>
      <c r="EW116" s="351"/>
      <c r="EX116" s="351"/>
      <c r="EY116" s="351"/>
      <c r="EZ116" s="351"/>
      <c r="FA116" s="351"/>
      <c r="FB116" s="351"/>
      <c r="FC116" s="351"/>
      <c r="FD116" s="800"/>
      <c r="FE116" s="801"/>
      <c r="FF116" s="801"/>
      <c r="FG116" s="800"/>
      <c r="FH116" s="802"/>
      <c r="FI116" s="802"/>
      <c r="FJ116" s="802"/>
      <c r="FK116" s="351"/>
      <c r="FL116" s="351"/>
      <c r="FM116" s="351"/>
      <c r="FN116" s="351"/>
      <c r="FO116" s="351"/>
      <c r="FP116" s="351"/>
      <c r="FQ116" s="351"/>
      <c r="FR116" s="351"/>
      <c r="FS116" s="351"/>
      <c r="FT116" s="800"/>
      <c r="FU116" s="801"/>
      <c r="FV116" s="801"/>
      <c r="FW116" s="800"/>
      <c r="FX116" s="802"/>
      <c r="FY116" s="802"/>
      <c r="FZ116" s="802"/>
      <c r="GA116" s="351"/>
      <c r="GB116" s="351"/>
      <c r="GC116" s="351"/>
      <c r="GD116" s="351"/>
      <c r="GE116" s="351"/>
      <c r="GF116" s="351"/>
      <c r="GG116" s="351"/>
      <c r="GH116" s="351"/>
      <c r="GI116" s="351"/>
      <c r="GJ116" s="800"/>
      <c r="GK116" s="801"/>
      <c r="GL116" s="801"/>
      <c r="GM116" s="800"/>
      <c r="GN116" s="802"/>
      <c r="GO116" s="802"/>
      <c r="GP116" s="802"/>
      <c r="GQ116" s="351"/>
      <c r="GR116" s="351"/>
      <c r="GS116" s="351"/>
      <c r="GT116" s="351"/>
      <c r="GU116" s="351"/>
      <c r="GV116" s="351"/>
      <c r="GW116" s="351"/>
      <c r="GX116" s="351"/>
      <c r="GY116" s="351"/>
      <c r="GZ116" s="800"/>
      <c r="HA116" s="801"/>
      <c r="HB116" s="801"/>
      <c r="HC116" s="800"/>
      <c r="HD116" s="802"/>
      <c r="HE116" s="802"/>
      <c r="HF116" s="802"/>
      <c r="HG116" s="351"/>
      <c r="HH116" s="351"/>
      <c r="HI116" s="351"/>
      <c r="HJ116" s="351"/>
      <c r="HK116" s="351"/>
      <c r="HL116" s="351"/>
      <c r="HM116" s="351"/>
      <c r="HN116" s="351"/>
      <c r="HO116" s="351"/>
      <c r="HP116" s="801"/>
      <c r="HQ116" s="801"/>
      <c r="HR116" s="800"/>
      <c r="HS116" s="802"/>
      <c r="HT116" s="802"/>
      <c r="HU116" s="802"/>
      <c r="HV116" s="351"/>
      <c r="HW116" s="351"/>
      <c r="HX116" s="351"/>
      <c r="HY116" s="351"/>
      <c r="HZ116" s="351"/>
      <c r="IA116" s="351"/>
      <c r="IB116" s="351"/>
      <c r="IC116" s="351"/>
      <c r="ID116" s="351"/>
      <c r="IE116" s="800"/>
      <c r="IF116" s="801"/>
      <c r="IG116" s="801"/>
      <c r="IH116" s="800"/>
      <c r="II116" s="802"/>
      <c r="IJ116" s="802"/>
      <c r="IK116" s="802"/>
      <c r="IL116" s="351"/>
      <c r="IM116" s="351"/>
      <c r="IN116" s="351"/>
      <c r="IO116" s="351"/>
      <c r="IP116" s="351"/>
      <c r="IQ116" s="351"/>
      <c r="IR116" s="351"/>
      <c r="IS116" s="351"/>
      <c r="IT116" s="351"/>
      <c r="IU116" s="800"/>
      <c r="IV116" s="801"/>
      <c r="IW116" s="801"/>
      <c r="IX116" s="800"/>
      <c r="IY116" s="802"/>
      <c r="IZ116" s="802"/>
      <c r="JA116" s="802"/>
      <c r="JB116" s="351"/>
      <c r="JC116" s="351"/>
      <c r="JD116" s="351"/>
      <c r="JE116" s="351"/>
      <c r="JF116" s="351"/>
      <c r="JG116" s="351"/>
      <c r="JH116" s="351"/>
      <c r="JI116" s="351"/>
      <c r="JJ116" s="351"/>
      <c r="JK116" s="800"/>
      <c r="JL116" s="801"/>
      <c r="JM116" s="801"/>
      <c r="JN116" s="800"/>
      <c r="JO116" s="802"/>
      <c r="JP116" s="802"/>
      <c r="JQ116" s="802"/>
      <c r="JR116" s="351"/>
      <c r="JS116" s="351"/>
      <c r="JT116" s="351"/>
      <c r="JU116" s="351"/>
      <c r="JV116" s="351"/>
      <c r="JW116" s="351"/>
      <c r="JX116" s="351"/>
      <c r="JY116" s="351"/>
      <c r="JZ116" s="351"/>
      <c r="KA116" s="800"/>
      <c r="KB116" s="801"/>
      <c r="KC116" s="801"/>
      <c r="KD116" s="800"/>
      <c r="KE116" s="802"/>
      <c r="KF116" s="802"/>
      <c r="KG116" s="802"/>
      <c r="KH116" s="351"/>
      <c r="KI116" s="351"/>
      <c r="KJ116" s="351"/>
      <c r="KK116" s="351"/>
      <c r="KL116" s="351"/>
      <c r="KM116" s="351"/>
      <c r="KN116" s="351"/>
      <c r="KO116" s="351"/>
      <c r="KP116" s="351"/>
      <c r="KQ116" s="800"/>
      <c r="KR116" s="801"/>
      <c r="KS116" s="801"/>
      <c r="KT116" s="800"/>
      <c r="KU116" s="802"/>
      <c r="KV116" s="802"/>
      <c r="KW116" s="802"/>
      <c r="KX116" s="351"/>
      <c r="KY116" s="351"/>
      <c r="KZ116" s="351"/>
      <c r="LA116" s="351"/>
      <c r="LB116" s="351"/>
      <c r="LC116" s="351"/>
      <c r="LD116" s="351"/>
      <c r="LE116" s="351"/>
      <c r="LF116" s="351"/>
    </row>
    <row r="117" spans="1:318" s="26" customFormat="1" x14ac:dyDescent="0.2">
      <c r="A117" s="813"/>
      <c r="B117" s="815"/>
      <c r="C117" s="811"/>
      <c r="D117" s="807"/>
      <c r="E117" s="808"/>
      <c r="F117" s="808"/>
      <c r="G117" s="131" t="str">
        <f t="shared" ref="G117:O117" si="15">IF(G$4="","",G$4)</f>
        <v>Pay Item</v>
      </c>
      <c r="H117" s="131" t="str">
        <f t="shared" si="15"/>
        <v>Pay Item</v>
      </c>
      <c r="I117" s="131" t="str">
        <f t="shared" si="15"/>
        <v>Pay Item</v>
      </c>
      <c r="J117" s="131" t="str">
        <f t="shared" si="15"/>
        <v>Pay Item</v>
      </c>
      <c r="K117" s="131" t="str">
        <f t="shared" si="15"/>
        <v>Pay Item</v>
      </c>
      <c r="L117" s="131" t="str">
        <f t="shared" si="15"/>
        <v>Pay Item</v>
      </c>
      <c r="M117" s="131" t="str">
        <f t="shared" si="15"/>
        <v>Pay Item</v>
      </c>
      <c r="N117" s="131" t="str">
        <f t="shared" si="15"/>
        <v>No Pay</v>
      </c>
      <c r="O117" s="131" t="str">
        <f t="shared" si="15"/>
        <v>No Pay</v>
      </c>
      <c r="P117" s="804"/>
      <c r="Q117" s="801"/>
      <c r="R117" s="801"/>
      <c r="S117" s="800"/>
      <c r="T117" s="802"/>
      <c r="U117" s="802"/>
      <c r="V117" s="802"/>
      <c r="W117" s="352"/>
      <c r="X117" s="352"/>
      <c r="Y117" s="352"/>
      <c r="Z117" s="352"/>
      <c r="AA117" s="352"/>
      <c r="AB117" s="352"/>
      <c r="AC117" s="352"/>
      <c r="AD117" s="352"/>
      <c r="AE117" s="352"/>
      <c r="AF117" s="800"/>
      <c r="AG117" s="801"/>
      <c r="AH117" s="801"/>
      <c r="AI117" s="800"/>
      <c r="AJ117" s="802"/>
      <c r="AK117" s="802"/>
      <c r="AL117" s="802"/>
      <c r="AM117" s="352"/>
      <c r="AN117" s="352"/>
      <c r="AO117" s="352"/>
      <c r="AP117" s="352"/>
      <c r="AQ117" s="352"/>
      <c r="AR117" s="352"/>
      <c r="AS117" s="352"/>
      <c r="AT117" s="352"/>
      <c r="AU117" s="352"/>
      <c r="AV117" s="800"/>
      <c r="AW117" s="801"/>
      <c r="AX117" s="801"/>
      <c r="AY117" s="800"/>
      <c r="AZ117" s="802"/>
      <c r="BA117" s="802"/>
      <c r="BB117" s="802"/>
      <c r="BC117" s="352"/>
      <c r="BD117" s="352"/>
      <c r="BE117" s="352"/>
      <c r="BF117" s="352"/>
      <c r="BG117" s="352"/>
      <c r="BH117" s="352"/>
      <c r="BI117" s="352"/>
      <c r="BJ117" s="352"/>
      <c r="BK117" s="352"/>
      <c r="BL117" s="800"/>
      <c r="BM117" s="801"/>
      <c r="BN117" s="801"/>
      <c r="BO117" s="800"/>
      <c r="BP117" s="802"/>
      <c r="BQ117" s="802"/>
      <c r="BR117" s="802"/>
      <c r="BS117" s="352"/>
      <c r="BT117" s="352"/>
      <c r="BU117" s="352"/>
      <c r="BV117" s="352"/>
      <c r="BW117" s="352"/>
      <c r="BX117" s="352"/>
      <c r="BY117" s="352"/>
      <c r="BZ117" s="352"/>
      <c r="CA117" s="352"/>
      <c r="CB117" s="800"/>
      <c r="CC117" s="801"/>
      <c r="CD117" s="801"/>
      <c r="CE117" s="800"/>
      <c r="CF117" s="802"/>
      <c r="CG117" s="802"/>
      <c r="CH117" s="802"/>
      <c r="CI117" s="352"/>
      <c r="CJ117" s="352"/>
      <c r="CK117" s="352"/>
      <c r="CL117" s="352"/>
      <c r="CM117" s="352"/>
      <c r="CN117" s="352"/>
      <c r="CO117" s="352"/>
      <c r="CP117" s="352"/>
      <c r="CQ117" s="352"/>
      <c r="CR117" s="800"/>
      <c r="CS117" s="801"/>
      <c r="CT117" s="801"/>
      <c r="CU117" s="800"/>
      <c r="CV117" s="802"/>
      <c r="CW117" s="802"/>
      <c r="CX117" s="802"/>
      <c r="CY117" s="352"/>
      <c r="CZ117" s="352"/>
      <c r="DA117" s="352"/>
      <c r="DB117" s="352"/>
      <c r="DC117" s="352"/>
      <c r="DD117" s="352"/>
      <c r="DE117" s="352"/>
      <c r="DF117" s="352"/>
      <c r="DG117" s="352"/>
      <c r="DH117" s="800"/>
      <c r="DI117" s="801"/>
      <c r="DJ117" s="801"/>
      <c r="DK117" s="800"/>
      <c r="DL117" s="802"/>
      <c r="DM117" s="802"/>
      <c r="DN117" s="802"/>
      <c r="DO117" s="352"/>
      <c r="DP117" s="352"/>
      <c r="DQ117" s="352"/>
      <c r="DR117" s="352"/>
      <c r="DS117" s="352"/>
      <c r="DT117" s="352"/>
      <c r="DU117" s="352"/>
      <c r="DV117" s="352"/>
      <c r="DW117" s="352"/>
      <c r="DX117" s="800"/>
      <c r="DY117" s="801"/>
      <c r="DZ117" s="801"/>
      <c r="EA117" s="800"/>
      <c r="EB117" s="802"/>
      <c r="EC117" s="802"/>
      <c r="ED117" s="802"/>
      <c r="EE117" s="352"/>
      <c r="EF117" s="352"/>
      <c r="EG117" s="352"/>
      <c r="EH117" s="352"/>
      <c r="EI117" s="352"/>
      <c r="EJ117" s="352"/>
      <c r="EK117" s="352"/>
      <c r="EL117" s="352"/>
      <c r="EM117" s="352"/>
      <c r="EN117" s="800"/>
      <c r="EO117" s="801"/>
      <c r="EP117" s="801"/>
      <c r="EQ117" s="800"/>
      <c r="ER117" s="802"/>
      <c r="ES117" s="802"/>
      <c r="ET117" s="802"/>
      <c r="EU117" s="352"/>
      <c r="EV117" s="352"/>
      <c r="EW117" s="352"/>
      <c r="EX117" s="352"/>
      <c r="EY117" s="352"/>
      <c r="EZ117" s="352"/>
      <c r="FA117" s="352"/>
      <c r="FB117" s="352"/>
      <c r="FC117" s="352"/>
      <c r="FD117" s="800"/>
      <c r="FE117" s="801"/>
      <c r="FF117" s="801"/>
      <c r="FG117" s="800"/>
      <c r="FH117" s="802"/>
      <c r="FI117" s="802"/>
      <c r="FJ117" s="802"/>
      <c r="FK117" s="352"/>
      <c r="FL117" s="352"/>
      <c r="FM117" s="352"/>
      <c r="FN117" s="352"/>
      <c r="FO117" s="352"/>
      <c r="FP117" s="352"/>
      <c r="FQ117" s="352"/>
      <c r="FR117" s="352"/>
      <c r="FS117" s="352"/>
      <c r="FT117" s="800"/>
      <c r="FU117" s="801"/>
      <c r="FV117" s="801"/>
      <c r="FW117" s="800"/>
      <c r="FX117" s="802"/>
      <c r="FY117" s="802"/>
      <c r="FZ117" s="802"/>
      <c r="GA117" s="352"/>
      <c r="GB117" s="352"/>
      <c r="GC117" s="352"/>
      <c r="GD117" s="352"/>
      <c r="GE117" s="352"/>
      <c r="GF117" s="352"/>
      <c r="GG117" s="352"/>
      <c r="GH117" s="352"/>
      <c r="GI117" s="352"/>
      <c r="GJ117" s="800"/>
      <c r="GK117" s="801"/>
      <c r="GL117" s="801"/>
      <c r="GM117" s="800"/>
      <c r="GN117" s="802"/>
      <c r="GO117" s="802"/>
      <c r="GP117" s="802"/>
      <c r="GQ117" s="352"/>
      <c r="GR117" s="352"/>
      <c r="GS117" s="352"/>
      <c r="GT117" s="352"/>
      <c r="GU117" s="352"/>
      <c r="GV117" s="352"/>
      <c r="GW117" s="352"/>
      <c r="GX117" s="352"/>
      <c r="GY117" s="352"/>
      <c r="GZ117" s="800"/>
      <c r="HA117" s="801"/>
      <c r="HB117" s="801"/>
      <c r="HC117" s="800"/>
      <c r="HD117" s="802"/>
      <c r="HE117" s="802"/>
      <c r="HF117" s="802"/>
      <c r="HG117" s="352"/>
      <c r="HH117" s="352"/>
      <c r="HI117" s="352"/>
      <c r="HJ117" s="352"/>
      <c r="HK117" s="352"/>
      <c r="HL117" s="352"/>
      <c r="HM117" s="352"/>
      <c r="HN117" s="352"/>
      <c r="HO117" s="352"/>
      <c r="HP117" s="801"/>
      <c r="HQ117" s="801"/>
      <c r="HR117" s="800"/>
      <c r="HS117" s="802"/>
      <c r="HT117" s="802"/>
      <c r="HU117" s="802"/>
      <c r="HV117" s="352"/>
      <c r="HW117" s="352"/>
      <c r="HX117" s="352"/>
      <c r="HY117" s="352"/>
      <c r="HZ117" s="352"/>
      <c r="IA117" s="352"/>
      <c r="IB117" s="352"/>
      <c r="IC117" s="352"/>
      <c r="ID117" s="352"/>
      <c r="IE117" s="800"/>
      <c r="IF117" s="801"/>
      <c r="IG117" s="801"/>
      <c r="IH117" s="800"/>
      <c r="II117" s="802"/>
      <c r="IJ117" s="802"/>
      <c r="IK117" s="802"/>
      <c r="IL117" s="352"/>
      <c r="IM117" s="352"/>
      <c r="IN117" s="352"/>
      <c r="IO117" s="352"/>
      <c r="IP117" s="352"/>
      <c r="IQ117" s="352"/>
      <c r="IR117" s="352"/>
      <c r="IS117" s="352"/>
      <c r="IT117" s="352"/>
      <c r="IU117" s="800"/>
      <c r="IV117" s="801"/>
      <c r="IW117" s="801"/>
      <c r="IX117" s="800"/>
      <c r="IY117" s="802"/>
      <c r="IZ117" s="802"/>
      <c r="JA117" s="802"/>
      <c r="JB117" s="352"/>
      <c r="JC117" s="352"/>
      <c r="JD117" s="352"/>
      <c r="JE117" s="352"/>
      <c r="JF117" s="352"/>
      <c r="JG117" s="352"/>
      <c r="JH117" s="352"/>
      <c r="JI117" s="352"/>
      <c r="JJ117" s="352"/>
      <c r="JK117" s="800"/>
      <c r="JL117" s="801"/>
      <c r="JM117" s="801"/>
      <c r="JN117" s="800"/>
      <c r="JO117" s="802"/>
      <c r="JP117" s="802"/>
      <c r="JQ117" s="802"/>
      <c r="JR117" s="352"/>
      <c r="JS117" s="352"/>
      <c r="JT117" s="352"/>
      <c r="JU117" s="352"/>
      <c r="JV117" s="352"/>
      <c r="JW117" s="352"/>
      <c r="JX117" s="352"/>
      <c r="JY117" s="352"/>
      <c r="JZ117" s="352"/>
      <c r="KA117" s="800"/>
      <c r="KB117" s="801"/>
      <c r="KC117" s="801"/>
      <c r="KD117" s="800"/>
      <c r="KE117" s="802"/>
      <c r="KF117" s="802"/>
      <c r="KG117" s="802"/>
      <c r="KH117" s="352"/>
      <c r="KI117" s="352"/>
      <c r="KJ117" s="352"/>
      <c r="KK117" s="352"/>
      <c r="KL117" s="352"/>
      <c r="KM117" s="352"/>
      <c r="KN117" s="352"/>
      <c r="KO117" s="352"/>
      <c r="KP117" s="352"/>
      <c r="KQ117" s="800"/>
      <c r="KR117" s="801"/>
      <c r="KS117" s="801"/>
      <c r="KT117" s="800"/>
      <c r="KU117" s="802"/>
      <c r="KV117" s="802"/>
      <c r="KW117" s="802"/>
      <c r="KX117" s="352"/>
      <c r="KY117" s="352"/>
      <c r="KZ117" s="352"/>
      <c r="LA117" s="352"/>
      <c r="LB117" s="352"/>
      <c r="LC117" s="352"/>
      <c r="LD117" s="352"/>
      <c r="LE117" s="352"/>
      <c r="LF117" s="352"/>
    </row>
    <row r="118" spans="1:318" s="26" customFormat="1" x14ac:dyDescent="0.2">
      <c r="A118" s="813"/>
      <c r="B118" s="815"/>
      <c r="C118" s="811"/>
      <c r="D118" s="807"/>
      <c r="E118" s="808"/>
      <c r="F118" s="808"/>
      <c r="G118" s="131">
        <f t="shared" ref="G118:O118" si="16">IF(G$5="","",G$5)</f>
        <v>204010000</v>
      </c>
      <c r="H118" s="350">
        <f t="shared" si="16"/>
        <v>204410000</v>
      </c>
      <c r="I118" s="131">
        <f t="shared" si="16"/>
        <v>255010000</v>
      </c>
      <c r="J118" s="131">
        <f t="shared" si="16"/>
        <v>204200000</v>
      </c>
      <c r="K118" s="131">
        <f t="shared" si="16"/>
        <v>208010000</v>
      </c>
      <c r="L118" s="131">
        <f t="shared" si="16"/>
        <v>208030000</v>
      </c>
      <c r="M118" s="131">
        <f t="shared" si="16"/>
        <v>208030000</v>
      </c>
      <c r="N118" s="131">
        <f t="shared" si="16"/>
        <v>208030000</v>
      </c>
      <c r="O118" s="131">
        <f t="shared" si="16"/>
        <v>208030000</v>
      </c>
      <c r="P118" s="804"/>
      <c r="Q118" s="801"/>
      <c r="R118" s="801"/>
      <c r="S118" s="800"/>
      <c r="T118" s="802"/>
      <c r="U118" s="802"/>
      <c r="V118" s="802"/>
      <c r="W118" s="352"/>
      <c r="X118" s="352"/>
      <c r="Y118" s="352"/>
      <c r="Z118" s="352"/>
      <c r="AA118" s="352"/>
      <c r="AB118" s="352"/>
      <c r="AC118" s="352"/>
      <c r="AD118" s="352"/>
      <c r="AE118" s="352"/>
      <c r="AF118" s="800"/>
      <c r="AG118" s="801"/>
      <c r="AH118" s="801"/>
      <c r="AI118" s="800"/>
      <c r="AJ118" s="802"/>
      <c r="AK118" s="802"/>
      <c r="AL118" s="802"/>
      <c r="AM118" s="352"/>
      <c r="AN118" s="352"/>
      <c r="AO118" s="352"/>
      <c r="AP118" s="352"/>
      <c r="AQ118" s="352"/>
      <c r="AR118" s="352"/>
      <c r="AS118" s="352"/>
      <c r="AT118" s="352"/>
      <c r="AU118" s="352"/>
      <c r="AV118" s="800"/>
      <c r="AW118" s="801"/>
      <c r="AX118" s="801"/>
      <c r="AY118" s="800"/>
      <c r="AZ118" s="802"/>
      <c r="BA118" s="802"/>
      <c r="BB118" s="802"/>
      <c r="BC118" s="352"/>
      <c r="BD118" s="352"/>
      <c r="BE118" s="352"/>
      <c r="BF118" s="352"/>
      <c r="BG118" s="352"/>
      <c r="BH118" s="352"/>
      <c r="BI118" s="352"/>
      <c r="BJ118" s="352"/>
      <c r="BK118" s="352"/>
      <c r="BL118" s="800"/>
      <c r="BM118" s="801"/>
      <c r="BN118" s="801"/>
      <c r="BO118" s="800"/>
      <c r="BP118" s="802"/>
      <c r="BQ118" s="802"/>
      <c r="BR118" s="802"/>
      <c r="BS118" s="352"/>
      <c r="BT118" s="352"/>
      <c r="BU118" s="352"/>
      <c r="BV118" s="352"/>
      <c r="BW118" s="352"/>
      <c r="BX118" s="352"/>
      <c r="BY118" s="352"/>
      <c r="BZ118" s="352"/>
      <c r="CA118" s="352"/>
      <c r="CB118" s="800"/>
      <c r="CC118" s="801"/>
      <c r="CD118" s="801"/>
      <c r="CE118" s="800"/>
      <c r="CF118" s="802"/>
      <c r="CG118" s="802"/>
      <c r="CH118" s="802"/>
      <c r="CI118" s="352"/>
      <c r="CJ118" s="352"/>
      <c r="CK118" s="352"/>
      <c r="CL118" s="352"/>
      <c r="CM118" s="352"/>
      <c r="CN118" s="352"/>
      <c r="CO118" s="352"/>
      <c r="CP118" s="352"/>
      <c r="CQ118" s="352"/>
      <c r="CR118" s="800"/>
      <c r="CS118" s="801"/>
      <c r="CT118" s="801"/>
      <c r="CU118" s="800"/>
      <c r="CV118" s="802"/>
      <c r="CW118" s="802"/>
      <c r="CX118" s="802"/>
      <c r="CY118" s="352"/>
      <c r="CZ118" s="352"/>
      <c r="DA118" s="352"/>
      <c r="DB118" s="352"/>
      <c r="DC118" s="352"/>
      <c r="DD118" s="352"/>
      <c r="DE118" s="352"/>
      <c r="DF118" s="352"/>
      <c r="DG118" s="352"/>
      <c r="DH118" s="800"/>
      <c r="DI118" s="801"/>
      <c r="DJ118" s="801"/>
      <c r="DK118" s="800"/>
      <c r="DL118" s="802"/>
      <c r="DM118" s="802"/>
      <c r="DN118" s="802"/>
      <c r="DO118" s="352"/>
      <c r="DP118" s="352"/>
      <c r="DQ118" s="352"/>
      <c r="DR118" s="352"/>
      <c r="DS118" s="352"/>
      <c r="DT118" s="352"/>
      <c r="DU118" s="352"/>
      <c r="DV118" s="352"/>
      <c r="DW118" s="352"/>
      <c r="DX118" s="800"/>
      <c r="DY118" s="801"/>
      <c r="DZ118" s="801"/>
      <c r="EA118" s="800"/>
      <c r="EB118" s="802"/>
      <c r="EC118" s="802"/>
      <c r="ED118" s="802"/>
      <c r="EE118" s="352"/>
      <c r="EF118" s="352"/>
      <c r="EG118" s="352"/>
      <c r="EH118" s="352"/>
      <c r="EI118" s="352"/>
      <c r="EJ118" s="352"/>
      <c r="EK118" s="352"/>
      <c r="EL118" s="352"/>
      <c r="EM118" s="352"/>
      <c r="EN118" s="800"/>
      <c r="EO118" s="801"/>
      <c r="EP118" s="801"/>
      <c r="EQ118" s="800"/>
      <c r="ER118" s="802"/>
      <c r="ES118" s="802"/>
      <c r="ET118" s="802"/>
      <c r="EU118" s="352"/>
      <c r="EV118" s="352"/>
      <c r="EW118" s="352"/>
      <c r="EX118" s="352"/>
      <c r="EY118" s="352"/>
      <c r="EZ118" s="352"/>
      <c r="FA118" s="352"/>
      <c r="FB118" s="352"/>
      <c r="FC118" s="352"/>
      <c r="FD118" s="800"/>
      <c r="FE118" s="801"/>
      <c r="FF118" s="801"/>
      <c r="FG118" s="800"/>
      <c r="FH118" s="802"/>
      <c r="FI118" s="802"/>
      <c r="FJ118" s="802"/>
      <c r="FK118" s="352"/>
      <c r="FL118" s="352"/>
      <c r="FM118" s="352"/>
      <c r="FN118" s="352"/>
      <c r="FO118" s="352"/>
      <c r="FP118" s="352"/>
      <c r="FQ118" s="352"/>
      <c r="FR118" s="352"/>
      <c r="FS118" s="352"/>
      <c r="FT118" s="800"/>
      <c r="FU118" s="801"/>
      <c r="FV118" s="801"/>
      <c r="FW118" s="800"/>
      <c r="FX118" s="802"/>
      <c r="FY118" s="802"/>
      <c r="FZ118" s="802"/>
      <c r="GA118" s="352"/>
      <c r="GB118" s="352"/>
      <c r="GC118" s="352"/>
      <c r="GD118" s="352"/>
      <c r="GE118" s="352"/>
      <c r="GF118" s="352"/>
      <c r="GG118" s="352"/>
      <c r="GH118" s="352"/>
      <c r="GI118" s="352"/>
      <c r="GJ118" s="800"/>
      <c r="GK118" s="801"/>
      <c r="GL118" s="801"/>
      <c r="GM118" s="800"/>
      <c r="GN118" s="802"/>
      <c r="GO118" s="802"/>
      <c r="GP118" s="802"/>
      <c r="GQ118" s="352"/>
      <c r="GR118" s="352"/>
      <c r="GS118" s="352"/>
      <c r="GT118" s="352"/>
      <c r="GU118" s="352"/>
      <c r="GV118" s="352"/>
      <c r="GW118" s="352"/>
      <c r="GX118" s="352"/>
      <c r="GY118" s="352"/>
      <c r="GZ118" s="800"/>
      <c r="HA118" s="801"/>
      <c r="HB118" s="801"/>
      <c r="HC118" s="800"/>
      <c r="HD118" s="802"/>
      <c r="HE118" s="802"/>
      <c r="HF118" s="802"/>
      <c r="HG118" s="352"/>
      <c r="HH118" s="352"/>
      <c r="HI118" s="352"/>
      <c r="HJ118" s="352"/>
      <c r="HK118" s="352"/>
      <c r="HL118" s="352"/>
      <c r="HM118" s="352"/>
      <c r="HN118" s="352"/>
      <c r="HO118" s="352"/>
      <c r="HP118" s="801"/>
      <c r="HQ118" s="801"/>
      <c r="HR118" s="800"/>
      <c r="HS118" s="802"/>
      <c r="HT118" s="802"/>
      <c r="HU118" s="802"/>
      <c r="HV118" s="352"/>
      <c r="HW118" s="352"/>
      <c r="HX118" s="352"/>
      <c r="HY118" s="352"/>
      <c r="HZ118" s="352"/>
      <c r="IA118" s="352"/>
      <c r="IB118" s="352"/>
      <c r="IC118" s="352"/>
      <c r="ID118" s="352"/>
      <c r="IE118" s="800"/>
      <c r="IF118" s="801"/>
      <c r="IG118" s="801"/>
      <c r="IH118" s="800"/>
      <c r="II118" s="802"/>
      <c r="IJ118" s="802"/>
      <c r="IK118" s="802"/>
      <c r="IL118" s="352"/>
      <c r="IM118" s="352"/>
      <c r="IN118" s="352"/>
      <c r="IO118" s="352"/>
      <c r="IP118" s="352"/>
      <c r="IQ118" s="352"/>
      <c r="IR118" s="352"/>
      <c r="IS118" s="352"/>
      <c r="IT118" s="352"/>
      <c r="IU118" s="800"/>
      <c r="IV118" s="801"/>
      <c r="IW118" s="801"/>
      <c r="IX118" s="800"/>
      <c r="IY118" s="802"/>
      <c r="IZ118" s="802"/>
      <c r="JA118" s="802"/>
      <c r="JB118" s="352"/>
      <c r="JC118" s="352"/>
      <c r="JD118" s="352"/>
      <c r="JE118" s="352"/>
      <c r="JF118" s="352"/>
      <c r="JG118" s="352"/>
      <c r="JH118" s="352"/>
      <c r="JI118" s="352"/>
      <c r="JJ118" s="352"/>
      <c r="JK118" s="800"/>
      <c r="JL118" s="801"/>
      <c r="JM118" s="801"/>
      <c r="JN118" s="800"/>
      <c r="JO118" s="802"/>
      <c r="JP118" s="802"/>
      <c r="JQ118" s="802"/>
      <c r="JR118" s="352"/>
      <c r="JS118" s="352"/>
      <c r="JT118" s="352"/>
      <c r="JU118" s="352"/>
      <c r="JV118" s="352"/>
      <c r="JW118" s="352"/>
      <c r="JX118" s="352"/>
      <c r="JY118" s="352"/>
      <c r="JZ118" s="352"/>
      <c r="KA118" s="800"/>
      <c r="KB118" s="801"/>
      <c r="KC118" s="801"/>
      <c r="KD118" s="800"/>
      <c r="KE118" s="802"/>
      <c r="KF118" s="802"/>
      <c r="KG118" s="802"/>
      <c r="KH118" s="352"/>
      <c r="KI118" s="352"/>
      <c r="KJ118" s="352"/>
      <c r="KK118" s="352"/>
      <c r="KL118" s="352"/>
      <c r="KM118" s="352"/>
      <c r="KN118" s="352"/>
      <c r="KO118" s="352"/>
      <c r="KP118" s="352"/>
      <c r="KQ118" s="800"/>
      <c r="KR118" s="801"/>
      <c r="KS118" s="801"/>
      <c r="KT118" s="800"/>
      <c r="KU118" s="802"/>
      <c r="KV118" s="802"/>
      <c r="KW118" s="802"/>
      <c r="KX118" s="352"/>
      <c r="KY118" s="352"/>
      <c r="KZ118" s="352"/>
      <c r="LA118" s="352"/>
      <c r="LB118" s="352"/>
      <c r="LC118" s="352"/>
      <c r="LD118" s="352"/>
      <c r="LE118" s="352"/>
      <c r="LF118" s="352"/>
    </row>
    <row r="119" spans="1:318" s="26" customFormat="1" ht="50.1" customHeight="1" x14ac:dyDescent="0.2">
      <c r="A119" s="813"/>
      <c r="B119" s="815"/>
      <c r="C119" s="811"/>
      <c r="D119" s="807"/>
      <c r="E119" s="808"/>
      <c r="F119" s="808"/>
      <c r="G119" s="590" t="str">
        <f>IF(G$5&gt;0,(VLOOKUP(LEFT(G$5,5)&amp;"-"&amp;RIGHT(G$5,4),'[2]FP14 Pay Items'!$A$2:$E$6000,4,FALSE)),"")</f>
        <v>ROADWAY EXCAVATION</v>
      </c>
      <c r="H119" s="590" t="str">
        <f>IF(H$5&gt;0,(VLOOKUP(LEFT(H$5,5)&amp;"-"&amp;RIGHT(H$5,4),'[2]FP14 Pay Items'!$A$2:$E$6000,4,FALSE)),"")</f>
        <v>WASTE</v>
      </c>
      <c r="I119" s="590" t="str">
        <f>IF(I$5&gt;0,(VLOOKUP(LEFT(I$5,5)&amp;"-"&amp;RIGHT(I$5,4),'[2]FP14 Pay Items'!$A$2:$E$6000,4,FALSE)),"")</f>
        <v>MECHANICALLY STABILIZED EARTH WALL</v>
      </c>
      <c r="J119" s="590" t="str">
        <f>IF(J$5&gt;0,(VLOOKUP(LEFT(J$5,5)&amp;"-"&amp;RIGHT(J$5,4),'[2]FP14 Pay Items'!$A$2:$E$6000,4,FALSE)),"")</f>
        <v>EMBANKMENT CONSTRUCTION</v>
      </c>
      <c r="K119" s="590" t="str">
        <f>IF(K$5&gt;0,(VLOOKUP(LEFT(K$5,5)&amp;"-"&amp;RIGHT(K$5,4),'[2]FP14 Pay Items'!$A$2:$E$6000,4,FALSE)),"")</f>
        <v>STRUCTURE EXCAVATION</v>
      </c>
      <c r="L119" s="590" t="str">
        <f>IF(L$5&gt;0,(VLOOKUP(LEFT(L$5,5)&amp;"-"&amp;RIGHT(L$5,4),'[2]FP14 Pay Items'!$A$2:$E$6000,4,FALSE)),"")</f>
        <v>STRUCTURAL BACKFILL</v>
      </c>
      <c r="M119" s="590" t="str">
        <f>IF(M$5&gt;0,(VLOOKUP(LEFT(M$5,5)&amp;"-"&amp;RIGHT(M$5,4),'[2]FP14 Pay Items'!$A$2:$E$6000,4,FALSE)),"")</f>
        <v>STRUCTURAL BACKFILL</v>
      </c>
      <c r="N119" s="590" t="str">
        <f>IF(N$5&gt;0,(VLOOKUP(LEFT(N$5,5)&amp;"-"&amp;RIGHT(N$5,4),'[2]FP14 Pay Items'!$A$2:$E$6000,4,FALSE)),"")</f>
        <v>STRUCTURAL BACKFILL</v>
      </c>
      <c r="O119" s="590" t="str">
        <f>IF(O$5&gt;0,(VLOOKUP(LEFT(O$5,5)&amp;"-"&amp;RIGHT(O$5,4),'[2]FP14 Pay Items'!$A$2:$E$6000,4,FALSE)),"")</f>
        <v>STRUCTURAL BACKFILL</v>
      </c>
      <c r="P119" s="804"/>
      <c r="Q119" s="801"/>
      <c r="R119" s="801"/>
      <c r="S119" s="800"/>
      <c r="T119" s="802"/>
      <c r="U119" s="802"/>
      <c r="V119" s="802"/>
      <c r="W119" s="353"/>
      <c r="X119" s="353"/>
      <c r="Y119" s="353"/>
      <c r="Z119" s="353"/>
      <c r="AA119" s="353"/>
      <c r="AB119" s="353"/>
      <c r="AC119" s="353"/>
      <c r="AD119" s="354"/>
      <c r="AE119" s="354"/>
      <c r="AF119" s="800"/>
      <c r="AG119" s="801"/>
      <c r="AH119" s="801"/>
      <c r="AI119" s="800"/>
      <c r="AJ119" s="802"/>
      <c r="AK119" s="802"/>
      <c r="AL119" s="802"/>
      <c r="AM119" s="353"/>
      <c r="AN119" s="353"/>
      <c r="AO119" s="353"/>
      <c r="AP119" s="353"/>
      <c r="AQ119" s="353"/>
      <c r="AR119" s="353"/>
      <c r="AS119" s="353"/>
      <c r="AT119" s="354"/>
      <c r="AU119" s="354"/>
      <c r="AV119" s="800"/>
      <c r="AW119" s="801"/>
      <c r="AX119" s="801"/>
      <c r="AY119" s="800"/>
      <c r="AZ119" s="802"/>
      <c r="BA119" s="802"/>
      <c r="BB119" s="802"/>
      <c r="BC119" s="353"/>
      <c r="BD119" s="353"/>
      <c r="BE119" s="353"/>
      <c r="BF119" s="353"/>
      <c r="BG119" s="353"/>
      <c r="BH119" s="353"/>
      <c r="BI119" s="353"/>
      <c r="BJ119" s="354"/>
      <c r="BK119" s="354"/>
      <c r="BL119" s="800"/>
      <c r="BM119" s="801"/>
      <c r="BN119" s="801"/>
      <c r="BO119" s="800"/>
      <c r="BP119" s="802"/>
      <c r="BQ119" s="802"/>
      <c r="BR119" s="802"/>
      <c r="BS119" s="353"/>
      <c r="BT119" s="353"/>
      <c r="BU119" s="353"/>
      <c r="BV119" s="353"/>
      <c r="BW119" s="353"/>
      <c r="BX119" s="353"/>
      <c r="BY119" s="353"/>
      <c r="BZ119" s="354"/>
      <c r="CA119" s="354"/>
      <c r="CB119" s="800"/>
      <c r="CC119" s="801"/>
      <c r="CD119" s="801"/>
      <c r="CE119" s="800"/>
      <c r="CF119" s="802"/>
      <c r="CG119" s="802"/>
      <c r="CH119" s="802"/>
      <c r="CI119" s="353"/>
      <c r="CJ119" s="353"/>
      <c r="CK119" s="353"/>
      <c r="CL119" s="353"/>
      <c r="CM119" s="353"/>
      <c r="CN119" s="353"/>
      <c r="CO119" s="353"/>
      <c r="CP119" s="354"/>
      <c r="CQ119" s="354"/>
      <c r="CR119" s="800"/>
      <c r="CS119" s="801"/>
      <c r="CT119" s="801"/>
      <c r="CU119" s="800"/>
      <c r="CV119" s="802"/>
      <c r="CW119" s="802"/>
      <c r="CX119" s="802"/>
      <c r="CY119" s="353"/>
      <c r="CZ119" s="353"/>
      <c r="DA119" s="353"/>
      <c r="DB119" s="353"/>
      <c r="DC119" s="353"/>
      <c r="DD119" s="353"/>
      <c r="DE119" s="353"/>
      <c r="DF119" s="354"/>
      <c r="DG119" s="354"/>
      <c r="DH119" s="800"/>
      <c r="DI119" s="801"/>
      <c r="DJ119" s="801"/>
      <c r="DK119" s="800"/>
      <c r="DL119" s="802"/>
      <c r="DM119" s="802"/>
      <c r="DN119" s="802"/>
      <c r="DO119" s="353"/>
      <c r="DP119" s="353"/>
      <c r="DQ119" s="353"/>
      <c r="DR119" s="353"/>
      <c r="DS119" s="353"/>
      <c r="DT119" s="353"/>
      <c r="DU119" s="353"/>
      <c r="DV119" s="354"/>
      <c r="DW119" s="354"/>
      <c r="DX119" s="800"/>
      <c r="DY119" s="801"/>
      <c r="DZ119" s="801"/>
      <c r="EA119" s="800"/>
      <c r="EB119" s="802"/>
      <c r="EC119" s="802"/>
      <c r="ED119" s="802"/>
      <c r="EE119" s="353"/>
      <c r="EF119" s="353"/>
      <c r="EG119" s="353"/>
      <c r="EH119" s="353"/>
      <c r="EI119" s="353"/>
      <c r="EJ119" s="353"/>
      <c r="EK119" s="353"/>
      <c r="EL119" s="354"/>
      <c r="EM119" s="354"/>
      <c r="EN119" s="800"/>
      <c r="EO119" s="801"/>
      <c r="EP119" s="801"/>
      <c r="EQ119" s="800"/>
      <c r="ER119" s="802"/>
      <c r="ES119" s="802"/>
      <c r="ET119" s="802"/>
      <c r="EU119" s="353"/>
      <c r="EV119" s="353"/>
      <c r="EW119" s="353"/>
      <c r="EX119" s="353"/>
      <c r="EY119" s="353"/>
      <c r="EZ119" s="353"/>
      <c r="FA119" s="353"/>
      <c r="FB119" s="354"/>
      <c r="FC119" s="354"/>
      <c r="FD119" s="800"/>
      <c r="FE119" s="801"/>
      <c r="FF119" s="801"/>
      <c r="FG119" s="800"/>
      <c r="FH119" s="802"/>
      <c r="FI119" s="802"/>
      <c r="FJ119" s="802"/>
      <c r="FK119" s="353"/>
      <c r="FL119" s="353"/>
      <c r="FM119" s="353"/>
      <c r="FN119" s="353"/>
      <c r="FO119" s="353"/>
      <c r="FP119" s="353"/>
      <c r="FQ119" s="353"/>
      <c r="FR119" s="354"/>
      <c r="FS119" s="354"/>
      <c r="FT119" s="800"/>
      <c r="FU119" s="801"/>
      <c r="FV119" s="801"/>
      <c r="FW119" s="800"/>
      <c r="FX119" s="802"/>
      <c r="FY119" s="802"/>
      <c r="FZ119" s="802"/>
      <c r="GA119" s="353"/>
      <c r="GB119" s="353"/>
      <c r="GC119" s="353"/>
      <c r="GD119" s="353"/>
      <c r="GE119" s="353"/>
      <c r="GF119" s="353"/>
      <c r="GG119" s="353"/>
      <c r="GH119" s="354"/>
      <c r="GI119" s="354"/>
      <c r="GJ119" s="800"/>
      <c r="GK119" s="801"/>
      <c r="GL119" s="801"/>
      <c r="GM119" s="800"/>
      <c r="GN119" s="802"/>
      <c r="GO119" s="802"/>
      <c r="GP119" s="802"/>
      <c r="GQ119" s="353"/>
      <c r="GR119" s="353"/>
      <c r="GS119" s="353"/>
      <c r="GT119" s="353"/>
      <c r="GU119" s="353"/>
      <c r="GV119" s="353"/>
      <c r="GW119" s="353"/>
      <c r="GX119" s="354"/>
      <c r="GY119" s="354"/>
      <c r="GZ119" s="800"/>
      <c r="HA119" s="801"/>
      <c r="HB119" s="801"/>
      <c r="HC119" s="800"/>
      <c r="HD119" s="802"/>
      <c r="HE119" s="802"/>
      <c r="HF119" s="802"/>
      <c r="HG119" s="353"/>
      <c r="HH119" s="353"/>
      <c r="HI119" s="353"/>
      <c r="HJ119" s="353"/>
      <c r="HK119" s="353"/>
      <c r="HL119" s="353"/>
      <c r="HM119" s="353"/>
      <c r="HN119" s="354"/>
      <c r="HO119" s="354"/>
      <c r="HP119" s="801"/>
      <c r="HQ119" s="801"/>
      <c r="HR119" s="800"/>
      <c r="HS119" s="802"/>
      <c r="HT119" s="802"/>
      <c r="HU119" s="802"/>
      <c r="HV119" s="353"/>
      <c r="HW119" s="353"/>
      <c r="HX119" s="353"/>
      <c r="HY119" s="353"/>
      <c r="HZ119" s="353"/>
      <c r="IA119" s="353"/>
      <c r="IB119" s="353"/>
      <c r="IC119" s="354"/>
      <c r="ID119" s="354"/>
      <c r="IE119" s="800"/>
      <c r="IF119" s="801"/>
      <c r="IG119" s="801"/>
      <c r="IH119" s="800"/>
      <c r="II119" s="802"/>
      <c r="IJ119" s="802"/>
      <c r="IK119" s="802"/>
      <c r="IL119" s="353"/>
      <c r="IM119" s="353"/>
      <c r="IN119" s="353"/>
      <c r="IO119" s="353"/>
      <c r="IP119" s="353"/>
      <c r="IQ119" s="353"/>
      <c r="IR119" s="353"/>
      <c r="IS119" s="354"/>
      <c r="IT119" s="354"/>
      <c r="IU119" s="800"/>
      <c r="IV119" s="801"/>
      <c r="IW119" s="801"/>
      <c r="IX119" s="800"/>
      <c r="IY119" s="802"/>
      <c r="IZ119" s="802"/>
      <c r="JA119" s="802"/>
      <c r="JB119" s="353"/>
      <c r="JC119" s="353"/>
      <c r="JD119" s="353"/>
      <c r="JE119" s="353"/>
      <c r="JF119" s="353"/>
      <c r="JG119" s="353"/>
      <c r="JH119" s="353"/>
      <c r="JI119" s="354"/>
      <c r="JJ119" s="354"/>
      <c r="JK119" s="800"/>
      <c r="JL119" s="801"/>
      <c r="JM119" s="801"/>
      <c r="JN119" s="800"/>
      <c r="JO119" s="802"/>
      <c r="JP119" s="802"/>
      <c r="JQ119" s="802"/>
      <c r="JR119" s="353"/>
      <c r="JS119" s="353"/>
      <c r="JT119" s="353"/>
      <c r="JU119" s="353"/>
      <c r="JV119" s="353"/>
      <c r="JW119" s="353"/>
      <c r="JX119" s="353"/>
      <c r="JY119" s="354"/>
      <c r="JZ119" s="354"/>
      <c r="KA119" s="800"/>
      <c r="KB119" s="801"/>
      <c r="KC119" s="801"/>
      <c r="KD119" s="800"/>
      <c r="KE119" s="802"/>
      <c r="KF119" s="802"/>
      <c r="KG119" s="802"/>
      <c r="KH119" s="353"/>
      <c r="KI119" s="353"/>
      <c r="KJ119" s="353"/>
      <c r="KK119" s="353"/>
      <c r="KL119" s="353"/>
      <c r="KM119" s="353"/>
      <c r="KN119" s="353"/>
      <c r="KO119" s="354"/>
      <c r="KP119" s="354"/>
      <c r="KQ119" s="800"/>
      <c r="KR119" s="801"/>
      <c r="KS119" s="801"/>
      <c r="KT119" s="800"/>
      <c r="KU119" s="802"/>
      <c r="KV119" s="802"/>
      <c r="KW119" s="802"/>
      <c r="KX119" s="353"/>
      <c r="KY119" s="353"/>
      <c r="KZ119" s="353"/>
      <c r="LA119" s="353"/>
      <c r="LB119" s="353"/>
      <c r="LC119" s="353"/>
      <c r="LD119" s="353"/>
      <c r="LE119" s="354"/>
      <c r="LF119" s="354"/>
    </row>
    <row r="120" spans="1:318" s="26" customFormat="1" ht="13.5" thickBot="1" x14ac:dyDescent="0.25">
      <c r="A120" s="814"/>
      <c r="B120" s="816"/>
      <c r="C120" s="812"/>
      <c r="D120" s="809"/>
      <c r="E120" s="810"/>
      <c r="F120" s="810"/>
      <c r="G120" s="86" t="str">
        <f>IF(G$5&gt;0,(VLOOKUP(LEFT(G$5,5)&amp;"-"&amp;RIGHT(G$5,4),'[2]FP14 Pay Items'!$A$2:$E$4705,5,TRUE)),"")</f>
        <v>CUYD</v>
      </c>
      <c r="H120" s="86" t="str">
        <f>IF(H$5&gt;0,(VLOOKUP(LEFT(H$5,5)&amp;"-"&amp;RIGHT(H$5,4),'[2]FP14 Pay Items'!$A$2:$E$4705,5,TRUE)),"")</f>
        <v>CUYD</v>
      </c>
      <c r="I120" s="86" t="str">
        <f>IF(I$5&gt;0,(VLOOKUP(LEFT(I$5,5)&amp;"-"&amp;RIGHT(I$5,4),'[2]FP14 Pay Items'!$A$2:$E$4705,5,TRUE)),"")</f>
        <v>SQFT</v>
      </c>
      <c r="J120" s="86" t="str">
        <f>IF(J$5&gt;0,(VLOOKUP(LEFT(J$5,5)&amp;"-"&amp;RIGHT(J$5,4),'[2]FP14 Pay Items'!$A$2:$E$4705,5,TRUE)),"")</f>
        <v>CUYD</v>
      </c>
      <c r="K120" s="86" t="str">
        <f>IF(K$5&gt;0,(VLOOKUP(LEFT(K$5,5)&amp;"-"&amp;RIGHT(K$5,4),'[2]FP14 Pay Items'!$A$2:$E$4705,5,TRUE)),"")</f>
        <v>CUYD</v>
      </c>
      <c r="L120" s="86" t="str">
        <f>IF(L$5&gt;0,(VLOOKUP(LEFT(L$5,5)&amp;"-"&amp;RIGHT(L$5,4),'[2]FP14 Pay Items'!$A$2:$E$4705,5,TRUE)),"")</f>
        <v>CUYD</v>
      </c>
      <c r="M120" s="86" t="str">
        <f>IF(M$5&gt;0,(VLOOKUP(LEFT(M$5,5)&amp;"-"&amp;RIGHT(M$5,4),'[2]FP14 Pay Items'!$A$2:$E$4705,5,TRUE)),"")</f>
        <v>CUYD</v>
      </c>
      <c r="N120" s="86" t="str">
        <f>IF(N$5&gt;0,(VLOOKUP(LEFT(N$5,5)&amp;"-"&amp;RIGHT(N$5,4),'[2]FP14 Pay Items'!$A$2:$E$4705,5,TRUE)),"")</f>
        <v>CUYD</v>
      </c>
      <c r="O120" s="86" t="str">
        <f>IF(O$5&gt;0,(VLOOKUP(LEFT(O$5,5)&amp;"-"&amp;RIGHT(O$5,4),'[2]FP14 Pay Items'!$A$2:$E$4705,5,TRUE)),"")</f>
        <v>CUYD</v>
      </c>
      <c r="P120" s="805"/>
      <c r="Q120" s="801"/>
      <c r="R120" s="801"/>
      <c r="S120" s="800"/>
      <c r="T120" s="802"/>
      <c r="U120" s="802"/>
      <c r="V120" s="802"/>
      <c r="W120" s="355"/>
      <c r="X120" s="355"/>
      <c r="Y120" s="355"/>
      <c r="Z120" s="355"/>
      <c r="AA120" s="355"/>
      <c r="AB120" s="355"/>
      <c r="AC120" s="355"/>
      <c r="AD120" s="355"/>
      <c r="AE120" s="355"/>
      <c r="AF120" s="800"/>
      <c r="AG120" s="801"/>
      <c r="AH120" s="801"/>
      <c r="AI120" s="800"/>
      <c r="AJ120" s="802"/>
      <c r="AK120" s="802"/>
      <c r="AL120" s="802"/>
      <c r="AM120" s="355"/>
      <c r="AN120" s="355"/>
      <c r="AO120" s="355"/>
      <c r="AP120" s="355"/>
      <c r="AQ120" s="355"/>
      <c r="AR120" s="355"/>
      <c r="AS120" s="355"/>
      <c r="AT120" s="355"/>
      <c r="AU120" s="355"/>
      <c r="AV120" s="800"/>
      <c r="AW120" s="801"/>
      <c r="AX120" s="801"/>
      <c r="AY120" s="800"/>
      <c r="AZ120" s="802"/>
      <c r="BA120" s="802"/>
      <c r="BB120" s="802"/>
      <c r="BC120" s="355"/>
      <c r="BD120" s="355"/>
      <c r="BE120" s="355"/>
      <c r="BF120" s="355"/>
      <c r="BG120" s="355"/>
      <c r="BH120" s="355"/>
      <c r="BI120" s="355"/>
      <c r="BJ120" s="355"/>
      <c r="BK120" s="355"/>
      <c r="BL120" s="800"/>
      <c r="BM120" s="801"/>
      <c r="BN120" s="801"/>
      <c r="BO120" s="800"/>
      <c r="BP120" s="802"/>
      <c r="BQ120" s="802"/>
      <c r="BR120" s="802"/>
      <c r="BS120" s="355"/>
      <c r="BT120" s="355"/>
      <c r="BU120" s="355"/>
      <c r="BV120" s="355"/>
      <c r="BW120" s="355"/>
      <c r="BX120" s="355"/>
      <c r="BY120" s="355"/>
      <c r="BZ120" s="355"/>
      <c r="CA120" s="355"/>
      <c r="CB120" s="800"/>
      <c r="CC120" s="801"/>
      <c r="CD120" s="801"/>
      <c r="CE120" s="800"/>
      <c r="CF120" s="802"/>
      <c r="CG120" s="802"/>
      <c r="CH120" s="802"/>
      <c r="CI120" s="355"/>
      <c r="CJ120" s="355"/>
      <c r="CK120" s="355"/>
      <c r="CL120" s="355"/>
      <c r="CM120" s="355"/>
      <c r="CN120" s="355"/>
      <c r="CO120" s="355"/>
      <c r="CP120" s="355"/>
      <c r="CQ120" s="355"/>
      <c r="CR120" s="800"/>
      <c r="CS120" s="801"/>
      <c r="CT120" s="801"/>
      <c r="CU120" s="800"/>
      <c r="CV120" s="802"/>
      <c r="CW120" s="802"/>
      <c r="CX120" s="802"/>
      <c r="CY120" s="355"/>
      <c r="CZ120" s="355"/>
      <c r="DA120" s="355"/>
      <c r="DB120" s="355"/>
      <c r="DC120" s="355"/>
      <c r="DD120" s="355"/>
      <c r="DE120" s="355"/>
      <c r="DF120" s="355"/>
      <c r="DG120" s="355"/>
      <c r="DH120" s="800"/>
      <c r="DI120" s="801"/>
      <c r="DJ120" s="801"/>
      <c r="DK120" s="800"/>
      <c r="DL120" s="802"/>
      <c r="DM120" s="802"/>
      <c r="DN120" s="802"/>
      <c r="DO120" s="355"/>
      <c r="DP120" s="355"/>
      <c r="DQ120" s="355"/>
      <c r="DR120" s="355"/>
      <c r="DS120" s="355"/>
      <c r="DT120" s="355"/>
      <c r="DU120" s="355"/>
      <c r="DV120" s="355"/>
      <c r="DW120" s="355"/>
      <c r="DX120" s="800"/>
      <c r="DY120" s="801"/>
      <c r="DZ120" s="801"/>
      <c r="EA120" s="800"/>
      <c r="EB120" s="802"/>
      <c r="EC120" s="802"/>
      <c r="ED120" s="802"/>
      <c r="EE120" s="355"/>
      <c r="EF120" s="355"/>
      <c r="EG120" s="355"/>
      <c r="EH120" s="355"/>
      <c r="EI120" s="355"/>
      <c r="EJ120" s="355"/>
      <c r="EK120" s="355"/>
      <c r="EL120" s="355"/>
      <c r="EM120" s="355"/>
      <c r="EN120" s="800"/>
      <c r="EO120" s="801"/>
      <c r="EP120" s="801"/>
      <c r="EQ120" s="800"/>
      <c r="ER120" s="802"/>
      <c r="ES120" s="802"/>
      <c r="ET120" s="802"/>
      <c r="EU120" s="355"/>
      <c r="EV120" s="355"/>
      <c r="EW120" s="355"/>
      <c r="EX120" s="355"/>
      <c r="EY120" s="355"/>
      <c r="EZ120" s="355"/>
      <c r="FA120" s="355"/>
      <c r="FB120" s="355"/>
      <c r="FC120" s="355"/>
      <c r="FD120" s="800"/>
      <c r="FE120" s="801"/>
      <c r="FF120" s="801"/>
      <c r="FG120" s="800"/>
      <c r="FH120" s="802"/>
      <c r="FI120" s="802"/>
      <c r="FJ120" s="802"/>
      <c r="FK120" s="355"/>
      <c r="FL120" s="355"/>
      <c r="FM120" s="355"/>
      <c r="FN120" s="355"/>
      <c r="FO120" s="355"/>
      <c r="FP120" s="355"/>
      <c r="FQ120" s="355"/>
      <c r="FR120" s="355"/>
      <c r="FS120" s="355"/>
      <c r="FT120" s="800"/>
      <c r="FU120" s="801"/>
      <c r="FV120" s="801"/>
      <c r="FW120" s="800"/>
      <c r="FX120" s="802"/>
      <c r="FY120" s="802"/>
      <c r="FZ120" s="802"/>
      <c r="GA120" s="355"/>
      <c r="GB120" s="355"/>
      <c r="GC120" s="355"/>
      <c r="GD120" s="355"/>
      <c r="GE120" s="355"/>
      <c r="GF120" s="355"/>
      <c r="GG120" s="355"/>
      <c r="GH120" s="355"/>
      <c r="GI120" s="355"/>
      <c r="GJ120" s="800"/>
      <c r="GK120" s="801"/>
      <c r="GL120" s="801"/>
      <c r="GM120" s="800"/>
      <c r="GN120" s="802"/>
      <c r="GO120" s="802"/>
      <c r="GP120" s="802"/>
      <c r="GQ120" s="355"/>
      <c r="GR120" s="355"/>
      <c r="GS120" s="355"/>
      <c r="GT120" s="355"/>
      <c r="GU120" s="355"/>
      <c r="GV120" s="355"/>
      <c r="GW120" s="355"/>
      <c r="GX120" s="355"/>
      <c r="GY120" s="355"/>
      <c r="GZ120" s="800"/>
      <c r="HA120" s="801"/>
      <c r="HB120" s="801"/>
      <c r="HC120" s="800"/>
      <c r="HD120" s="802"/>
      <c r="HE120" s="802"/>
      <c r="HF120" s="802"/>
      <c r="HG120" s="355"/>
      <c r="HH120" s="355"/>
      <c r="HI120" s="355"/>
      <c r="HJ120" s="355"/>
      <c r="HK120" s="355"/>
      <c r="HL120" s="355"/>
      <c r="HM120" s="355"/>
      <c r="HN120" s="355"/>
      <c r="HO120" s="355"/>
      <c r="HP120" s="801"/>
      <c r="HQ120" s="801"/>
      <c r="HR120" s="800"/>
      <c r="HS120" s="802"/>
      <c r="HT120" s="802"/>
      <c r="HU120" s="802"/>
      <c r="HV120" s="355"/>
      <c r="HW120" s="355"/>
      <c r="HX120" s="355"/>
      <c r="HY120" s="355"/>
      <c r="HZ120" s="355"/>
      <c r="IA120" s="355"/>
      <c r="IB120" s="355"/>
      <c r="IC120" s="355"/>
      <c r="ID120" s="355"/>
      <c r="IE120" s="800"/>
      <c r="IF120" s="801"/>
      <c r="IG120" s="801"/>
      <c r="IH120" s="800"/>
      <c r="II120" s="802"/>
      <c r="IJ120" s="802"/>
      <c r="IK120" s="802"/>
      <c r="IL120" s="355"/>
      <c r="IM120" s="355"/>
      <c r="IN120" s="355"/>
      <c r="IO120" s="355"/>
      <c r="IP120" s="355"/>
      <c r="IQ120" s="355"/>
      <c r="IR120" s="355"/>
      <c r="IS120" s="355"/>
      <c r="IT120" s="355"/>
      <c r="IU120" s="800"/>
      <c r="IV120" s="801"/>
      <c r="IW120" s="801"/>
      <c r="IX120" s="800"/>
      <c r="IY120" s="802"/>
      <c r="IZ120" s="802"/>
      <c r="JA120" s="802"/>
      <c r="JB120" s="355"/>
      <c r="JC120" s="355"/>
      <c r="JD120" s="355"/>
      <c r="JE120" s="355"/>
      <c r="JF120" s="355"/>
      <c r="JG120" s="355"/>
      <c r="JH120" s="355"/>
      <c r="JI120" s="355"/>
      <c r="JJ120" s="355"/>
      <c r="JK120" s="800"/>
      <c r="JL120" s="801"/>
      <c r="JM120" s="801"/>
      <c r="JN120" s="800"/>
      <c r="JO120" s="802"/>
      <c r="JP120" s="802"/>
      <c r="JQ120" s="802"/>
      <c r="JR120" s="355"/>
      <c r="JS120" s="355"/>
      <c r="JT120" s="355"/>
      <c r="JU120" s="355"/>
      <c r="JV120" s="355"/>
      <c r="JW120" s="355"/>
      <c r="JX120" s="355"/>
      <c r="JY120" s="355"/>
      <c r="JZ120" s="355"/>
      <c r="KA120" s="800"/>
      <c r="KB120" s="801"/>
      <c r="KC120" s="801"/>
      <c r="KD120" s="800"/>
      <c r="KE120" s="802"/>
      <c r="KF120" s="802"/>
      <c r="KG120" s="802"/>
      <c r="KH120" s="355"/>
      <c r="KI120" s="355"/>
      <c r="KJ120" s="355"/>
      <c r="KK120" s="355"/>
      <c r="KL120" s="355"/>
      <c r="KM120" s="355"/>
      <c r="KN120" s="355"/>
      <c r="KO120" s="355"/>
      <c r="KP120" s="355"/>
      <c r="KQ120" s="800"/>
      <c r="KR120" s="801"/>
      <c r="KS120" s="801"/>
      <c r="KT120" s="800"/>
      <c r="KU120" s="802"/>
      <c r="KV120" s="802"/>
      <c r="KW120" s="802"/>
      <c r="KX120" s="355"/>
      <c r="KY120" s="355"/>
      <c r="KZ120" s="355"/>
      <c r="LA120" s="355"/>
      <c r="LB120" s="355"/>
      <c r="LC120" s="355"/>
      <c r="LD120" s="355"/>
      <c r="LE120" s="355"/>
      <c r="LF120" s="355"/>
    </row>
    <row r="121" spans="1:318" s="26" customFormat="1" ht="13.5" thickTop="1" x14ac:dyDescent="0.2">
      <c r="A121" s="250"/>
      <c r="B121" s="260"/>
      <c r="C121" s="470" t="str">
        <f t="shared" ref="C121:C158" si="17">IFERROR(VLOOKUP($B121,Project_Info,2,FALSE),"")</f>
        <v/>
      </c>
      <c r="D121" s="55"/>
      <c r="E121" s="99" t="str">
        <f t="shared" ref="E121:E158" si="18">IF(F121&gt;0,"to","")</f>
        <v/>
      </c>
      <c r="F121" s="56"/>
      <c r="G121" s="145"/>
      <c r="H121" s="146"/>
      <c r="I121" s="147"/>
      <c r="J121" s="146"/>
      <c r="K121" s="146"/>
      <c r="L121" s="146"/>
      <c r="M121" s="146"/>
      <c r="N121" s="146"/>
      <c r="O121" s="145"/>
      <c r="P121" s="50"/>
      <c r="Q121" s="356"/>
      <c r="R121" s="356"/>
      <c r="S121" s="356"/>
      <c r="T121" s="357"/>
      <c r="U121" s="358"/>
      <c r="V121" s="357"/>
      <c r="W121" s="359"/>
      <c r="X121" s="359"/>
      <c r="Y121" s="359"/>
      <c r="Z121" s="359"/>
      <c r="AA121" s="359"/>
      <c r="AB121" s="359"/>
      <c r="AC121" s="359"/>
      <c r="AD121" s="359"/>
      <c r="AE121" s="359"/>
      <c r="AF121" s="360"/>
      <c r="AG121" s="356"/>
      <c r="AH121" s="356"/>
      <c r="AI121" s="356"/>
      <c r="AJ121" s="357"/>
      <c r="AK121" s="358"/>
      <c r="AL121" s="357"/>
      <c r="AM121" s="359"/>
      <c r="AN121" s="359"/>
      <c r="AO121" s="359"/>
      <c r="AP121" s="359"/>
      <c r="AQ121" s="359"/>
      <c r="AR121" s="359"/>
      <c r="AS121" s="359"/>
      <c r="AT121" s="359"/>
      <c r="AU121" s="359"/>
      <c r="AV121" s="360"/>
      <c r="AW121" s="356"/>
      <c r="AX121" s="356"/>
      <c r="AY121" s="356"/>
      <c r="AZ121" s="357"/>
      <c r="BA121" s="358"/>
      <c r="BB121" s="357"/>
      <c r="BC121" s="359"/>
      <c r="BD121" s="359"/>
      <c r="BE121" s="359"/>
      <c r="BF121" s="359"/>
      <c r="BG121" s="359"/>
      <c r="BH121" s="359"/>
      <c r="BI121" s="359"/>
      <c r="BJ121" s="359"/>
      <c r="BK121" s="359"/>
      <c r="BL121" s="360"/>
      <c r="BM121" s="356"/>
      <c r="BN121" s="356"/>
      <c r="BO121" s="356"/>
      <c r="BP121" s="357"/>
      <c r="BQ121" s="358"/>
      <c r="BR121" s="357"/>
      <c r="BS121" s="359"/>
      <c r="BT121" s="359"/>
      <c r="BU121" s="359"/>
      <c r="BV121" s="359"/>
      <c r="BW121" s="359"/>
      <c r="BX121" s="359"/>
      <c r="BY121" s="359"/>
      <c r="BZ121" s="359"/>
      <c r="CA121" s="359"/>
      <c r="CB121" s="360"/>
      <c r="CC121" s="356"/>
      <c r="CD121" s="356"/>
      <c r="CE121" s="356"/>
      <c r="CF121" s="357"/>
      <c r="CG121" s="358"/>
      <c r="CH121" s="357"/>
      <c r="CI121" s="359"/>
      <c r="CJ121" s="359"/>
      <c r="CK121" s="359"/>
      <c r="CL121" s="359"/>
      <c r="CM121" s="359"/>
      <c r="CN121" s="359"/>
      <c r="CO121" s="359"/>
      <c r="CP121" s="359"/>
      <c r="CQ121" s="359"/>
      <c r="CR121" s="360"/>
      <c r="CS121" s="356"/>
      <c r="CT121" s="356"/>
      <c r="CU121" s="356"/>
      <c r="CV121" s="357"/>
      <c r="CW121" s="358"/>
      <c r="CX121" s="357"/>
      <c r="CY121" s="359"/>
      <c r="CZ121" s="359"/>
      <c r="DA121" s="359"/>
      <c r="DB121" s="359"/>
      <c r="DC121" s="359"/>
      <c r="DD121" s="359"/>
      <c r="DE121" s="359"/>
      <c r="DF121" s="359"/>
      <c r="DG121" s="359"/>
      <c r="DH121" s="360"/>
      <c r="DI121" s="356"/>
      <c r="DJ121" s="356"/>
      <c r="DK121" s="356"/>
      <c r="DL121" s="357"/>
      <c r="DM121" s="358"/>
      <c r="DN121" s="357"/>
      <c r="DO121" s="359"/>
      <c r="DP121" s="359"/>
      <c r="DQ121" s="359"/>
      <c r="DR121" s="359"/>
      <c r="DS121" s="359"/>
      <c r="DT121" s="359"/>
      <c r="DU121" s="359"/>
      <c r="DV121" s="359"/>
      <c r="DW121" s="359"/>
      <c r="DX121" s="360"/>
      <c r="DY121" s="356"/>
      <c r="DZ121" s="356"/>
      <c r="EA121" s="356"/>
      <c r="EB121" s="357"/>
      <c r="EC121" s="358"/>
      <c r="ED121" s="357"/>
      <c r="EE121" s="359"/>
      <c r="EF121" s="359"/>
      <c r="EG121" s="359"/>
      <c r="EH121" s="359"/>
      <c r="EI121" s="359"/>
      <c r="EJ121" s="359"/>
      <c r="EK121" s="359"/>
      <c r="EL121" s="359"/>
      <c r="EM121" s="359"/>
      <c r="EN121" s="360"/>
      <c r="EO121" s="356"/>
      <c r="EP121" s="356"/>
      <c r="EQ121" s="356"/>
      <c r="ER121" s="357"/>
      <c r="ES121" s="358"/>
      <c r="ET121" s="357"/>
      <c r="EU121" s="359"/>
      <c r="EV121" s="359"/>
      <c r="EW121" s="359"/>
      <c r="EX121" s="359"/>
      <c r="EY121" s="359"/>
      <c r="EZ121" s="359"/>
      <c r="FA121" s="359"/>
      <c r="FB121" s="359"/>
      <c r="FC121" s="359"/>
      <c r="FD121" s="360"/>
      <c r="FE121" s="356"/>
      <c r="FF121" s="356"/>
      <c r="FG121" s="356"/>
      <c r="FH121" s="357"/>
      <c r="FI121" s="358"/>
      <c r="FJ121" s="357"/>
      <c r="FK121" s="359"/>
      <c r="FL121" s="359"/>
      <c r="FM121" s="359"/>
      <c r="FN121" s="359"/>
      <c r="FO121" s="359"/>
      <c r="FP121" s="359"/>
      <c r="FQ121" s="359"/>
      <c r="FR121" s="359"/>
      <c r="FS121" s="359"/>
      <c r="FT121" s="360"/>
      <c r="FU121" s="356"/>
      <c r="FV121" s="356"/>
      <c r="FW121" s="356"/>
      <c r="FX121" s="357"/>
      <c r="FY121" s="358"/>
      <c r="FZ121" s="357"/>
      <c r="GA121" s="359"/>
      <c r="GB121" s="359"/>
      <c r="GC121" s="359"/>
      <c r="GD121" s="359"/>
      <c r="GE121" s="359"/>
      <c r="GF121" s="359"/>
      <c r="GG121" s="359"/>
      <c r="GH121" s="359"/>
      <c r="GI121" s="359"/>
      <c r="GJ121" s="360"/>
      <c r="GK121" s="356"/>
      <c r="GL121" s="356"/>
      <c r="GM121" s="356"/>
      <c r="GN121" s="357"/>
      <c r="GO121" s="358"/>
      <c r="GP121" s="357"/>
      <c r="GQ121" s="359"/>
      <c r="GR121" s="359"/>
      <c r="GS121" s="359"/>
      <c r="GT121" s="359"/>
      <c r="GU121" s="359"/>
      <c r="GV121" s="359"/>
      <c r="GW121" s="359"/>
      <c r="GX121" s="359"/>
      <c r="GY121" s="359"/>
      <c r="GZ121" s="360"/>
      <c r="HA121" s="356"/>
      <c r="HB121" s="356"/>
      <c r="HC121" s="356"/>
      <c r="HD121" s="357"/>
      <c r="HE121" s="358"/>
      <c r="HF121" s="357"/>
      <c r="HG121" s="359"/>
      <c r="HH121" s="359"/>
      <c r="HI121" s="359"/>
      <c r="HJ121" s="359"/>
      <c r="HK121" s="359"/>
      <c r="HL121" s="359"/>
      <c r="HM121" s="359"/>
      <c r="HN121" s="359"/>
      <c r="HO121" s="359"/>
      <c r="HP121" s="356"/>
      <c r="HQ121" s="356"/>
      <c r="HR121" s="356"/>
      <c r="HS121" s="357"/>
      <c r="HT121" s="358"/>
      <c r="HU121" s="357"/>
      <c r="HV121" s="359"/>
      <c r="HW121" s="359"/>
      <c r="HX121" s="359"/>
      <c r="HY121" s="359"/>
      <c r="HZ121" s="359"/>
      <c r="IA121" s="359"/>
      <c r="IB121" s="359"/>
      <c r="IC121" s="359"/>
      <c r="ID121" s="359"/>
      <c r="IE121" s="360"/>
      <c r="IF121" s="356"/>
      <c r="IG121" s="356"/>
      <c r="IH121" s="356"/>
      <c r="II121" s="357"/>
      <c r="IJ121" s="358"/>
      <c r="IK121" s="357"/>
      <c r="IL121" s="359"/>
      <c r="IM121" s="359"/>
      <c r="IN121" s="359"/>
      <c r="IO121" s="359"/>
      <c r="IP121" s="359"/>
      <c r="IQ121" s="359"/>
      <c r="IR121" s="359"/>
      <c r="IS121" s="359"/>
      <c r="IT121" s="359"/>
      <c r="IU121" s="360"/>
      <c r="IV121" s="356"/>
      <c r="IW121" s="356"/>
      <c r="IX121" s="356"/>
      <c r="IY121" s="357"/>
      <c r="IZ121" s="358"/>
      <c r="JA121" s="357"/>
      <c r="JB121" s="359"/>
      <c r="JC121" s="359"/>
      <c r="JD121" s="359"/>
      <c r="JE121" s="359"/>
      <c r="JF121" s="359"/>
      <c r="JG121" s="359"/>
      <c r="JH121" s="359"/>
      <c r="JI121" s="359"/>
      <c r="JJ121" s="359"/>
      <c r="JK121" s="360"/>
      <c r="JL121" s="356"/>
      <c r="JM121" s="356"/>
      <c r="JN121" s="356"/>
      <c r="JO121" s="357"/>
      <c r="JP121" s="358"/>
      <c r="JQ121" s="357"/>
      <c r="JR121" s="359"/>
      <c r="JS121" s="359"/>
      <c r="JT121" s="359"/>
      <c r="JU121" s="359"/>
      <c r="JV121" s="359"/>
      <c r="JW121" s="359"/>
      <c r="JX121" s="359"/>
      <c r="JY121" s="359"/>
      <c r="JZ121" s="359"/>
      <c r="KA121" s="360"/>
      <c r="KB121" s="356"/>
      <c r="KC121" s="356"/>
      <c r="KD121" s="356"/>
      <c r="KE121" s="357"/>
      <c r="KF121" s="358"/>
      <c r="KG121" s="357"/>
      <c r="KH121" s="359"/>
      <c r="KI121" s="359"/>
      <c r="KJ121" s="359"/>
      <c r="KK121" s="359"/>
      <c r="KL121" s="359"/>
      <c r="KM121" s="359"/>
      <c r="KN121" s="359"/>
      <c r="KO121" s="359"/>
      <c r="KP121" s="359"/>
      <c r="KQ121" s="360"/>
      <c r="KR121" s="356"/>
      <c r="KS121" s="356"/>
      <c r="KT121" s="356"/>
      <c r="KU121" s="357"/>
      <c r="KV121" s="358"/>
      <c r="KW121" s="357"/>
      <c r="KX121" s="359"/>
      <c r="KY121" s="359"/>
      <c r="KZ121" s="359"/>
      <c r="LA121" s="359"/>
      <c r="LB121" s="359"/>
      <c r="LC121" s="359"/>
      <c r="LD121" s="359"/>
      <c r="LE121" s="359"/>
      <c r="LF121" s="359"/>
    </row>
    <row r="122" spans="1:318" s="26" customFormat="1" x14ac:dyDescent="0.2">
      <c r="A122" s="251"/>
      <c r="B122" s="261"/>
      <c r="C122" s="471" t="str">
        <f t="shared" si="17"/>
        <v/>
      </c>
      <c r="D122" s="48"/>
      <c r="E122" s="100" t="str">
        <f t="shared" si="18"/>
        <v/>
      </c>
      <c r="F122" s="49"/>
      <c r="G122" s="148"/>
      <c r="H122" s="149"/>
      <c r="I122" s="150"/>
      <c r="J122" s="149"/>
      <c r="K122" s="149"/>
      <c r="L122" s="149"/>
      <c r="M122" s="149"/>
      <c r="N122" s="149"/>
      <c r="O122" s="148"/>
      <c r="P122" s="51"/>
      <c r="Q122" s="356"/>
      <c r="R122" s="356"/>
      <c r="S122" s="356"/>
      <c r="T122" s="357"/>
      <c r="U122" s="358"/>
      <c r="V122" s="357"/>
      <c r="W122" s="359"/>
      <c r="X122" s="359"/>
      <c r="Y122" s="359"/>
      <c r="Z122" s="359"/>
      <c r="AA122" s="359"/>
      <c r="AB122" s="359"/>
      <c r="AC122" s="359"/>
      <c r="AD122" s="359"/>
      <c r="AE122" s="359"/>
      <c r="AF122" s="360"/>
      <c r="AG122" s="356"/>
      <c r="AH122" s="356"/>
      <c r="AI122" s="356"/>
      <c r="AJ122" s="357"/>
      <c r="AK122" s="358"/>
      <c r="AL122" s="357"/>
      <c r="AM122" s="359"/>
      <c r="AN122" s="359"/>
      <c r="AO122" s="359"/>
      <c r="AP122" s="359"/>
      <c r="AQ122" s="359"/>
      <c r="AR122" s="359"/>
      <c r="AS122" s="359"/>
      <c r="AT122" s="359"/>
      <c r="AU122" s="359"/>
      <c r="AV122" s="360"/>
      <c r="AW122" s="356"/>
      <c r="AX122" s="356"/>
      <c r="AY122" s="356"/>
      <c r="AZ122" s="357"/>
      <c r="BA122" s="358"/>
      <c r="BB122" s="357"/>
      <c r="BC122" s="359"/>
      <c r="BD122" s="359"/>
      <c r="BE122" s="359"/>
      <c r="BF122" s="359"/>
      <c r="BG122" s="359"/>
      <c r="BH122" s="359"/>
      <c r="BI122" s="359"/>
      <c r="BJ122" s="359"/>
      <c r="BK122" s="359"/>
      <c r="BL122" s="360"/>
      <c r="BM122" s="356"/>
      <c r="BN122" s="356"/>
      <c r="BO122" s="356"/>
      <c r="BP122" s="357"/>
      <c r="BQ122" s="358"/>
      <c r="BR122" s="357"/>
      <c r="BS122" s="359"/>
      <c r="BT122" s="359"/>
      <c r="BU122" s="359"/>
      <c r="BV122" s="359"/>
      <c r="BW122" s="359"/>
      <c r="BX122" s="359"/>
      <c r="BY122" s="359"/>
      <c r="BZ122" s="359"/>
      <c r="CA122" s="359"/>
      <c r="CB122" s="360"/>
      <c r="CC122" s="356"/>
      <c r="CD122" s="356"/>
      <c r="CE122" s="356"/>
      <c r="CF122" s="357"/>
      <c r="CG122" s="358"/>
      <c r="CH122" s="357"/>
      <c r="CI122" s="359"/>
      <c r="CJ122" s="359"/>
      <c r="CK122" s="359"/>
      <c r="CL122" s="359"/>
      <c r="CM122" s="359"/>
      <c r="CN122" s="359"/>
      <c r="CO122" s="359"/>
      <c r="CP122" s="359"/>
      <c r="CQ122" s="359"/>
      <c r="CR122" s="360"/>
      <c r="CS122" s="356"/>
      <c r="CT122" s="356"/>
      <c r="CU122" s="356"/>
      <c r="CV122" s="357"/>
      <c r="CW122" s="358"/>
      <c r="CX122" s="357"/>
      <c r="CY122" s="359"/>
      <c r="CZ122" s="359"/>
      <c r="DA122" s="359"/>
      <c r="DB122" s="359"/>
      <c r="DC122" s="359"/>
      <c r="DD122" s="359"/>
      <c r="DE122" s="359"/>
      <c r="DF122" s="359"/>
      <c r="DG122" s="359"/>
      <c r="DH122" s="360"/>
      <c r="DI122" s="356"/>
      <c r="DJ122" s="356"/>
      <c r="DK122" s="356"/>
      <c r="DL122" s="357"/>
      <c r="DM122" s="358"/>
      <c r="DN122" s="357"/>
      <c r="DO122" s="359"/>
      <c r="DP122" s="359"/>
      <c r="DQ122" s="359"/>
      <c r="DR122" s="359"/>
      <c r="DS122" s="359"/>
      <c r="DT122" s="359"/>
      <c r="DU122" s="359"/>
      <c r="DV122" s="359"/>
      <c r="DW122" s="359"/>
      <c r="DX122" s="360"/>
      <c r="DY122" s="356"/>
      <c r="DZ122" s="356"/>
      <c r="EA122" s="356"/>
      <c r="EB122" s="357"/>
      <c r="EC122" s="358"/>
      <c r="ED122" s="357"/>
      <c r="EE122" s="359"/>
      <c r="EF122" s="359"/>
      <c r="EG122" s="359"/>
      <c r="EH122" s="359"/>
      <c r="EI122" s="359"/>
      <c r="EJ122" s="359"/>
      <c r="EK122" s="359"/>
      <c r="EL122" s="359"/>
      <c r="EM122" s="359"/>
      <c r="EN122" s="360"/>
      <c r="EO122" s="356"/>
      <c r="EP122" s="356"/>
      <c r="EQ122" s="356"/>
      <c r="ER122" s="357"/>
      <c r="ES122" s="358"/>
      <c r="ET122" s="357"/>
      <c r="EU122" s="359"/>
      <c r="EV122" s="359"/>
      <c r="EW122" s="359"/>
      <c r="EX122" s="359"/>
      <c r="EY122" s="359"/>
      <c r="EZ122" s="359"/>
      <c r="FA122" s="359"/>
      <c r="FB122" s="359"/>
      <c r="FC122" s="359"/>
      <c r="FD122" s="360"/>
      <c r="FE122" s="356"/>
      <c r="FF122" s="356"/>
      <c r="FG122" s="356"/>
      <c r="FH122" s="357"/>
      <c r="FI122" s="358"/>
      <c r="FJ122" s="357"/>
      <c r="FK122" s="359"/>
      <c r="FL122" s="359"/>
      <c r="FM122" s="359"/>
      <c r="FN122" s="359"/>
      <c r="FO122" s="359"/>
      <c r="FP122" s="359"/>
      <c r="FQ122" s="359"/>
      <c r="FR122" s="359"/>
      <c r="FS122" s="359"/>
      <c r="FT122" s="360"/>
      <c r="FU122" s="356"/>
      <c r="FV122" s="356"/>
      <c r="FW122" s="356"/>
      <c r="FX122" s="357"/>
      <c r="FY122" s="358"/>
      <c r="FZ122" s="357"/>
      <c r="GA122" s="359"/>
      <c r="GB122" s="359"/>
      <c r="GC122" s="359"/>
      <c r="GD122" s="359"/>
      <c r="GE122" s="359"/>
      <c r="GF122" s="359"/>
      <c r="GG122" s="359"/>
      <c r="GH122" s="359"/>
      <c r="GI122" s="359"/>
      <c r="GJ122" s="360"/>
      <c r="GK122" s="356"/>
      <c r="GL122" s="356"/>
      <c r="GM122" s="356"/>
      <c r="GN122" s="357"/>
      <c r="GO122" s="358"/>
      <c r="GP122" s="357"/>
      <c r="GQ122" s="359"/>
      <c r="GR122" s="359"/>
      <c r="GS122" s="359"/>
      <c r="GT122" s="359"/>
      <c r="GU122" s="359"/>
      <c r="GV122" s="359"/>
      <c r="GW122" s="359"/>
      <c r="GX122" s="359"/>
      <c r="GY122" s="359"/>
      <c r="GZ122" s="360"/>
      <c r="HA122" s="356"/>
      <c r="HB122" s="356"/>
      <c r="HC122" s="356"/>
      <c r="HD122" s="357"/>
      <c r="HE122" s="358"/>
      <c r="HF122" s="357"/>
      <c r="HG122" s="359"/>
      <c r="HH122" s="359"/>
      <c r="HI122" s="359"/>
      <c r="HJ122" s="359"/>
      <c r="HK122" s="359"/>
      <c r="HL122" s="359"/>
      <c r="HM122" s="359"/>
      <c r="HN122" s="359"/>
      <c r="HO122" s="359"/>
      <c r="HP122" s="356"/>
      <c r="HQ122" s="356"/>
      <c r="HR122" s="356"/>
      <c r="HS122" s="357"/>
      <c r="HT122" s="358"/>
      <c r="HU122" s="357"/>
      <c r="HV122" s="359"/>
      <c r="HW122" s="359"/>
      <c r="HX122" s="359"/>
      <c r="HY122" s="359"/>
      <c r="HZ122" s="359"/>
      <c r="IA122" s="359"/>
      <c r="IB122" s="359"/>
      <c r="IC122" s="359"/>
      <c r="ID122" s="359"/>
      <c r="IE122" s="360"/>
      <c r="IF122" s="356"/>
      <c r="IG122" s="356"/>
      <c r="IH122" s="356"/>
      <c r="II122" s="357"/>
      <c r="IJ122" s="358"/>
      <c r="IK122" s="357"/>
      <c r="IL122" s="359"/>
      <c r="IM122" s="359"/>
      <c r="IN122" s="359"/>
      <c r="IO122" s="359"/>
      <c r="IP122" s="359"/>
      <c r="IQ122" s="359"/>
      <c r="IR122" s="359"/>
      <c r="IS122" s="359"/>
      <c r="IT122" s="359"/>
      <c r="IU122" s="360"/>
      <c r="IV122" s="356"/>
      <c r="IW122" s="356"/>
      <c r="IX122" s="356"/>
      <c r="IY122" s="357"/>
      <c r="IZ122" s="358"/>
      <c r="JA122" s="357"/>
      <c r="JB122" s="359"/>
      <c r="JC122" s="359"/>
      <c r="JD122" s="359"/>
      <c r="JE122" s="359"/>
      <c r="JF122" s="359"/>
      <c r="JG122" s="359"/>
      <c r="JH122" s="359"/>
      <c r="JI122" s="359"/>
      <c r="JJ122" s="359"/>
      <c r="JK122" s="360"/>
      <c r="JL122" s="356"/>
      <c r="JM122" s="356"/>
      <c r="JN122" s="356"/>
      <c r="JO122" s="357"/>
      <c r="JP122" s="358"/>
      <c r="JQ122" s="357"/>
      <c r="JR122" s="359"/>
      <c r="JS122" s="359"/>
      <c r="JT122" s="359"/>
      <c r="JU122" s="359"/>
      <c r="JV122" s="359"/>
      <c r="JW122" s="359"/>
      <c r="JX122" s="359"/>
      <c r="JY122" s="359"/>
      <c r="JZ122" s="359"/>
      <c r="KA122" s="360"/>
      <c r="KB122" s="356"/>
      <c r="KC122" s="356"/>
      <c r="KD122" s="356"/>
      <c r="KE122" s="357"/>
      <c r="KF122" s="358"/>
      <c r="KG122" s="357"/>
      <c r="KH122" s="359"/>
      <c r="KI122" s="359"/>
      <c r="KJ122" s="359"/>
      <c r="KK122" s="359"/>
      <c r="KL122" s="359"/>
      <c r="KM122" s="359"/>
      <c r="KN122" s="359"/>
      <c r="KO122" s="359"/>
      <c r="KP122" s="359"/>
      <c r="KQ122" s="360"/>
      <c r="KR122" s="356"/>
      <c r="KS122" s="356"/>
      <c r="KT122" s="356"/>
      <c r="KU122" s="357"/>
      <c r="KV122" s="358"/>
      <c r="KW122" s="357"/>
      <c r="KX122" s="359"/>
      <c r="KY122" s="359"/>
      <c r="KZ122" s="359"/>
      <c r="LA122" s="359"/>
      <c r="LB122" s="359"/>
      <c r="LC122" s="359"/>
      <c r="LD122" s="359"/>
      <c r="LE122" s="359"/>
      <c r="LF122" s="359"/>
    </row>
    <row r="123" spans="1:318" s="26" customFormat="1" x14ac:dyDescent="0.2">
      <c r="A123" s="251"/>
      <c r="B123" s="261"/>
      <c r="C123" s="471" t="str">
        <f t="shared" si="17"/>
        <v/>
      </c>
      <c r="D123" s="48"/>
      <c r="E123" s="100" t="str">
        <f t="shared" si="18"/>
        <v/>
      </c>
      <c r="F123" s="49"/>
      <c r="G123" s="148"/>
      <c r="H123" s="149"/>
      <c r="I123" s="150"/>
      <c r="J123" s="149"/>
      <c r="K123" s="149"/>
      <c r="L123" s="149"/>
      <c r="M123" s="149"/>
      <c r="N123" s="149"/>
      <c r="O123" s="148"/>
      <c r="P123" s="51"/>
      <c r="Q123" s="356"/>
      <c r="R123" s="356"/>
      <c r="S123" s="356"/>
      <c r="T123" s="357"/>
      <c r="U123" s="358"/>
      <c r="V123" s="357"/>
      <c r="W123" s="359"/>
      <c r="X123" s="359"/>
      <c r="Y123" s="359"/>
      <c r="Z123" s="359"/>
      <c r="AA123" s="359"/>
      <c r="AB123" s="359"/>
      <c r="AC123" s="359"/>
      <c r="AD123" s="359"/>
      <c r="AE123" s="359"/>
      <c r="AF123" s="360"/>
      <c r="AG123" s="356"/>
      <c r="AH123" s="356"/>
      <c r="AI123" s="356"/>
      <c r="AJ123" s="357"/>
      <c r="AK123" s="358"/>
      <c r="AL123" s="357"/>
      <c r="AM123" s="359"/>
      <c r="AN123" s="359"/>
      <c r="AO123" s="359"/>
      <c r="AP123" s="359"/>
      <c r="AQ123" s="359"/>
      <c r="AR123" s="359"/>
      <c r="AS123" s="359"/>
      <c r="AT123" s="359"/>
      <c r="AU123" s="359"/>
      <c r="AV123" s="360"/>
      <c r="AW123" s="356"/>
      <c r="AX123" s="356"/>
      <c r="AY123" s="356"/>
      <c r="AZ123" s="357"/>
      <c r="BA123" s="358"/>
      <c r="BB123" s="357"/>
      <c r="BC123" s="359"/>
      <c r="BD123" s="359"/>
      <c r="BE123" s="359"/>
      <c r="BF123" s="359"/>
      <c r="BG123" s="359"/>
      <c r="BH123" s="359"/>
      <c r="BI123" s="359"/>
      <c r="BJ123" s="359"/>
      <c r="BK123" s="359"/>
      <c r="BL123" s="360"/>
      <c r="BM123" s="356"/>
      <c r="BN123" s="356"/>
      <c r="BO123" s="356"/>
      <c r="BP123" s="357"/>
      <c r="BQ123" s="358"/>
      <c r="BR123" s="357"/>
      <c r="BS123" s="359"/>
      <c r="BT123" s="359"/>
      <c r="BU123" s="359"/>
      <c r="BV123" s="359"/>
      <c r="BW123" s="359"/>
      <c r="BX123" s="359"/>
      <c r="BY123" s="359"/>
      <c r="BZ123" s="359"/>
      <c r="CA123" s="359"/>
      <c r="CB123" s="360"/>
      <c r="CC123" s="356"/>
      <c r="CD123" s="356"/>
      <c r="CE123" s="356"/>
      <c r="CF123" s="357"/>
      <c r="CG123" s="358"/>
      <c r="CH123" s="357"/>
      <c r="CI123" s="359"/>
      <c r="CJ123" s="359"/>
      <c r="CK123" s="359"/>
      <c r="CL123" s="359"/>
      <c r="CM123" s="359"/>
      <c r="CN123" s="359"/>
      <c r="CO123" s="359"/>
      <c r="CP123" s="359"/>
      <c r="CQ123" s="359"/>
      <c r="CR123" s="360"/>
      <c r="CS123" s="356"/>
      <c r="CT123" s="356"/>
      <c r="CU123" s="356"/>
      <c r="CV123" s="357"/>
      <c r="CW123" s="358"/>
      <c r="CX123" s="357"/>
      <c r="CY123" s="359"/>
      <c r="CZ123" s="359"/>
      <c r="DA123" s="359"/>
      <c r="DB123" s="359"/>
      <c r="DC123" s="359"/>
      <c r="DD123" s="359"/>
      <c r="DE123" s="359"/>
      <c r="DF123" s="359"/>
      <c r="DG123" s="359"/>
      <c r="DH123" s="360"/>
      <c r="DI123" s="356"/>
      <c r="DJ123" s="356"/>
      <c r="DK123" s="356"/>
      <c r="DL123" s="357"/>
      <c r="DM123" s="358"/>
      <c r="DN123" s="357"/>
      <c r="DO123" s="359"/>
      <c r="DP123" s="359"/>
      <c r="DQ123" s="359"/>
      <c r="DR123" s="359"/>
      <c r="DS123" s="359"/>
      <c r="DT123" s="359"/>
      <c r="DU123" s="359"/>
      <c r="DV123" s="359"/>
      <c r="DW123" s="359"/>
      <c r="DX123" s="360"/>
      <c r="DY123" s="356"/>
      <c r="DZ123" s="356"/>
      <c r="EA123" s="356"/>
      <c r="EB123" s="357"/>
      <c r="EC123" s="358"/>
      <c r="ED123" s="357"/>
      <c r="EE123" s="359"/>
      <c r="EF123" s="359"/>
      <c r="EG123" s="359"/>
      <c r="EH123" s="359"/>
      <c r="EI123" s="359"/>
      <c r="EJ123" s="359"/>
      <c r="EK123" s="359"/>
      <c r="EL123" s="359"/>
      <c r="EM123" s="359"/>
      <c r="EN123" s="360"/>
      <c r="EO123" s="356"/>
      <c r="EP123" s="356"/>
      <c r="EQ123" s="356"/>
      <c r="ER123" s="357"/>
      <c r="ES123" s="358"/>
      <c r="ET123" s="357"/>
      <c r="EU123" s="359"/>
      <c r="EV123" s="359"/>
      <c r="EW123" s="359"/>
      <c r="EX123" s="359"/>
      <c r="EY123" s="359"/>
      <c r="EZ123" s="359"/>
      <c r="FA123" s="359"/>
      <c r="FB123" s="359"/>
      <c r="FC123" s="359"/>
      <c r="FD123" s="360"/>
      <c r="FE123" s="356"/>
      <c r="FF123" s="356"/>
      <c r="FG123" s="356"/>
      <c r="FH123" s="357"/>
      <c r="FI123" s="358"/>
      <c r="FJ123" s="357"/>
      <c r="FK123" s="359"/>
      <c r="FL123" s="359"/>
      <c r="FM123" s="359"/>
      <c r="FN123" s="359"/>
      <c r="FO123" s="359"/>
      <c r="FP123" s="359"/>
      <c r="FQ123" s="359"/>
      <c r="FR123" s="359"/>
      <c r="FS123" s="359"/>
      <c r="FT123" s="360"/>
      <c r="FU123" s="356"/>
      <c r="FV123" s="356"/>
      <c r="FW123" s="356"/>
      <c r="FX123" s="357"/>
      <c r="FY123" s="358"/>
      <c r="FZ123" s="357"/>
      <c r="GA123" s="359"/>
      <c r="GB123" s="359"/>
      <c r="GC123" s="359"/>
      <c r="GD123" s="359"/>
      <c r="GE123" s="359"/>
      <c r="GF123" s="359"/>
      <c r="GG123" s="359"/>
      <c r="GH123" s="359"/>
      <c r="GI123" s="359"/>
      <c r="GJ123" s="360"/>
      <c r="GK123" s="356"/>
      <c r="GL123" s="356"/>
      <c r="GM123" s="356"/>
      <c r="GN123" s="357"/>
      <c r="GO123" s="358"/>
      <c r="GP123" s="357"/>
      <c r="GQ123" s="359"/>
      <c r="GR123" s="359"/>
      <c r="GS123" s="359"/>
      <c r="GT123" s="359"/>
      <c r="GU123" s="359"/>
      <c r="GV123" s="359"/>
      <c r="GW123" s="359"/>
      <c r="GX123" s="359"/>
      <c r="GY123" s="359"/>
      <c r="GZ123" s="360"/>
      <c r="HA123" s="356"/>
      <c r="HB123" s="356"/>
      <c r="HC123" s="356"/>
      <c r="HD123" s="357"/>
      <c r="HE123" s="358"/>
      <c r="HF123" s="357"/>
      <c r="HG123" s="359"/>
      <c r="HH123" s="359"/>
      <c r="HI123" s="359"/>
      <c r="HJ123" s="359"/>
      <c r="HK123" s="359"/>
      <c r="HL123" s="359"/>
      <c r="HM123" s="359"/>
      <c r="HN123" s="359"/>
      <c r="HO123" s="359"/>
      <c r="HP123" s="356"/>
      <c r="HQ123" s="356"/>
      <c r="HR123" s="356"/>
      <c r="HS123" s="357"/>
      <c r="HT123" s="358"/>
      <c r="HU123" s="357"/>
      <c r="HV123" s="359"/>
      <c r="HW123" s="359"/>
      <c r="HX123" s="359"/>
      <c r="HY123" s="359"/>
      <c r="HZ123" s="359"/>
      <c r="IA123" s="359"/>
      <c r="IB123" s="359"/>
      <c r="IC123" s="359"/>
      <c r="ID123" s="359"/>
      <c r="IE123" s="360"/>
      <c r="IF123" s="356"/>
      <c r="IG123" s="356"/>
      <c r="IH123" s="356"/>
      <c r="II123" s="357"/>
      <c r="IJ123" s="358"/>
      <c r="IK123" s="357"/>
      <c r="IL123" s="359"/>
      <c r="IM123" s="359"/>
      <c r="IN123" s="359"/>
      <c r="IO123" s="359"/>
      <c r="IP123" s="359"/>
      <c r="IQ123" s="359"/>
      <c r="IR123" s="359"/>
      <c r="IS123" s="359"/>
      <c r="IT123" s="359"/>
      <c r="IU123" s="360"/>
      <c r="IV123" s="356"/>
      <c r="IW123" s="356"/>
      <c r="IX123" s="356"/>
      <c r="IY123" s="357"/>
      <c r="IZ123" s="358"/>
      <c r="JA123" s="357"/>
      <c r="JB123" s="359"/>
      <c r="JC123" s="359"/>
      <c r="JD123" s="359"/>
      <c r="JE123" s="359"/>
      <c r="JF123" s="359"/>
      <c r="JG123" s="359"/>
      <c r="JH123" s="359"/>
      <c r="JI123" s="359"/>
      <c r="JJ123" s="359"/>
      <c r="JK123" s="360"/>
      <c r="JL123" s="356"/>
      <c r="JM123" s="356"/>
      <c r="JN123" s="356"/>
      <c r="JO123" s="357"/>
      <c r="JP123" s="358"/>
      <c r="JQ123" s="357"/>
      <c r="JR123" s="359"/>
      <c r="JS123" s="359"/>
      <c r="JT123" s="359"/>
      <c r="JU123" s="359"/>
      <c r="JV123" s="359"/>
      <c r="JW123" s="359"/>
      <c r="JX123" s="359"/>
      <c r="JY123" s="359"/>
      <c r="JZ123" s="359"/>
      <c r="KA123" s="360"/>
      <c r="KB123" s="356"/>
      <c r="KC123" s="356"/>
      <c r="KD123" s="356"/>
      <c r="KE123" s="357"/>
      <c r="KF123" s="358"/>
      <c r="KG123" s="357"/>
      <c r="KH123" s="359"/>
      <c r="KI123" s="359"/>
      <c r="KJ123" s="359"/>
      <c r="KK123" s="359"/>
      <c r="KL123" s="359"/>
      <c r="KM123" s="359"/>
      <c r="KN123" s="359"/>
      <c r="KO123" s="359"/>
      <c r="KP123" s="359"/>
      <c r="KQ123" s="360"/>
      <c r="KR123" s="356"/>
      <c r="KS123" s="356"/>
      <c r="KT123" s="356"/>
      <c r="KU123" s="357"/>
      <c r="KV123" s="358"/>
      <c r="KW123" s="357"/>
      <c r="KX123" s="359"/>
      <c r="KY123" s="359"/>
      <c r="KZ123" s="359"/>
      <c r="LA123" s="359"/>
      <c r="LB123" s="359"/>
      <c r="LC123" s="359"/>
      <c r="LD123" s="359"/>
      <c r="LE123" s="359"/>
      <c r="LF123" s="359"/>
    </row>
    <row r="124" spans="1:318" s="26" customFormat="1" x14ac:dyDescent="0.2">
      <c r="A124" s="251"/>
      <c r="B124" s="261"/>
      <c r="C124" s="471" t="str">
        <f t="shared" si="17"/>
        <v/>
      </c>
      <c r="D124" s="48"/>
      <c r="E124" s="100" t="str">
        <f t="shared" si="18"/>
        <v/>
      </c>
      <c r="F124" s="49"/>
      <c r="G124" s="148"/>
      <c r="H124" s="149"/>
      <c r="I124" s="150"/>
      <c r="J124" s="149"/>
      <c r="K124" s="149"/>
      <c r="L124" s="149"/>
      <c r="M124" s="149"/>
      <c r="N124" s="149"/>
      <c r="O124" s="148"/>
      <c r="P124" s="51"/>
      <c r="Q124" s="356"/>
      <c r="R124" s="356"/>
      <c r="S124" s="356"/>
      <c r="T124" s="357"/>
      <c r="U124" s="358"/>
      <c r="V124" s="357"/>
      <c r="W124" s="359"/>
      <c r="X124" s="359"/>
      <c r="Y124" s="359"/>
      <c r="Z124" s="359"/>
      <c r="AA124" s="359"/>
      <c r="AB124" s="359"/>
      <c r="AC124" s="359"/>
      <c r="AD124" s="359"/>
      <c r="AE124" s="359"/>
      <c r="AF124" s="360"/>
      <c r="AG124" s="356"/>
      <c r="AH124" s="356"/>
      <c r="AI124" s="356"/>
      <c r="AJ124" s="357"/>
      <c r="AK124" s="358"/>
      <c r="AL124" s="357"/>
      <c r="AM124" s="359"/>
      <c r="AN124" s="359"/>
      <c r="AO124" s="359"/>
      <c r="AP124" s="359"/>
      <c r="AQ124" s="359"/>
      <c r="AR124" s="359"/>
      <c r="AS124" s="359"/>
      <c r="AT124" s="359"/>
      <c r="AU124" s="359"/>
      <c r="AV124" s="360"/>
      <c r="AW124" s="356"/>
      <c r="AX124" s="356"/>
      <c r="AY124" s="356"/>
      <c r="AZ124" s="357"/>
      <c r="BA124" s="358"/>
      <c r="BB124" s="357"/>
      <c r="BC124" s="359"/>
      <c r="BD124" s="359"/>
      <c r="BE124" s="359"/>
      <c r="BF124" s="359"/>
      <c r="BG124" s="359"/>
      <c r="BH124" s="359"/>
      <c r="BI124" s="359"/>
      <c r="BJ124" s="359"/>
      <c r="BK124" s="359"/>
      <c r="BL124" s="360"/>
      <c r="BM124" s="356"/>
      <c r="BN124" s="356"/>
      <c r="BO124" s="356"/>
      <c r="BP124" s="357"/>
      <c r="BQ124" s="358"/>
      <c r="BR124" s="357"/>
      <c r="BS124" s="359"/>
      <c r="BT124" s="359"/>
      <c r="BU124" s="359"/>
      <c r="BV124" s="359"/>
      <c r="BW124" s="359"/>
      <c r="BX124" s="359"/>
      <c r="BY124" s="359"/>
      <c r="BZ124" s="359"/>
      <c r="CA124" s="359"/>
      <c r="CB124" s="360"/>
      <c r="CC124" s="356"/>
      <c r="CD124" s="356"/>
      <c r="CE124" s="356"/>
      <c r="CF124" s="357"/>
      <c r="CG124" s="358"/>
      <c r="CH124" s="357"/>
      <c r="CI124" s="359"/>
      <c r="CJ124" s="359"/>
      <c r="CK124" s="359"/>
      <c r="CL124" s="359"/>
      <c r="CM124" s="359"/>
      <c r="CN124" s="359"/>
      <c r="CO124" s="359"/>
      <c r="CP124" s="359"/>
      <c r="CQ124" s="359"/>
      <c r="CR124" s="360"/>
      <c r="CS124" s="356"/>
      <c r="CT124" s="356"/>
      <c r="CU124" s="356"/>
      <c r="CV124" s="357"/>
      <c r="CW124" s="358"/>
      <c r="CX124" s="357"/>
      <c r="CY124" s="359"/>
      <c r="CZ124" s="359"/>
      <c r="DA124" s="359"/>
      <c r="DB124" s="359"/>
      <c r="DC124" s="359"/>
      <c r="DD124" s="359"/>
      <c r="DE124" s="359"/>
      <c r="DF124" s="359"/>
      <c r="DG124" s="359"/>
      <c r="DH124" s="360"/>
      <c r="DI124" s="356"/>
      <c r="DJ124" s="356"/>
      <c r="DK124" s="356"/>
      <c r="DL124" s="357"/>
      <c r="DM124" s="358"/>
      <c r="DN124" s="357"/>
      <c r="DO124" s="359"/>
      <c r="DP124" s="359"/>
      <c r="DQ124" s="359"/>
      <c r="DR124" s="359"/>
      <c r="DS124" s="359"/>
      <c r="DT124" s="359"/>
      <c r="DU124" s="359"/>
      <c r="DV124" s="359"/>
      <c r="DW124" s="359"/>
      <c r="DX124" s="360"/>
      <c r="DY124" s="356"/>
      <c r="DZ124" s="356"/>
      <c r="EA124" s="356"/>
      <c r="EB124" s="357"/>
      <c r="EC124" s="358"/>
      <c r="ED124" s="357"/>
      <c r="EE124" s="359"/>
      <c r="EF124" s="359"/>
      <c r="EG124" s="359"/>
      <c r="EH124" s="359"/>
      <c r="EI124" s="359"/>
      <c r="EJ124" s="359"/>
      <c r="EK124" s="359"/>
      <c r="EL124" s="359"/>
      <c r="EM124" s="359"/>
      <c r="EN124" s="360"/>
      <c r="EO124" s="356"/>
      <c r="EP124" s="356"/>
      <c r="EQ124" s="356"/>
      <c r="ER124" s="357"/>
      <c r="ES124" s="358"/>
      <c r="ET124" s="357"/>
      <c r="EU124" s="359"/>
      <c r="EV124" s="359"/>
      <c r="EW124" s="359"/>
      <c r="EX124" s="359"/>
      <c r="EY124" s="359"/>
      <c r="EZ124" s="359"/>
      <c r="FA124" s="359"/>
      <c r="FB124" s="359"/>
      <c r="FC124" s="359"/>
      <c r="FD124" s="360"/>
      <c r="FE124" s="356"/>
      <c r="FF124" s="356"/>
      <c r="FG124" s="356"/>
      <c r="FH124" s="357"/>
      <c r="FI124" s="358"/>
      <c r="FJ124" s="357"/>
      <c r="FK124" s="359"/>
      <c r="FL124" s="359"/>
      <c r="FM124" s="359"/>
      <c r="FN124" s="359"/>
      <c r="FO124" s="359"/>
      <c r="FP124" s="359"/>
      <c r="FQ124" s="359"/>
      <c r="FR124" s="359"/>
      <c r="FS124" s="359"/>
      <c r="FT124" s="360"/>
      <c r="FU124" s="356"/>
      <c r="FV124" s="356"/>
      <c r="FW124" s="356"/>
      <c r="FX124" s="357"/>
      <c r="FY124" s="358"/>
      <c r="FZ124" s="357"/>
      <c r="GA124" s="359"/>
      <c r="GB124" s="359"/>
      <c r="GC124" s="359"/>
      <c r="GD124" s="359"/>
      <c r="GE124" s="359"/>
      <c r="GF124" s="359"/>
      <c r="GG124" s="359"/>
      <c r="GH124" s="359"/>
      <c r="GI124" s="359"/>
      <c r="GJ124" s="360"/>
      <c r="GK124" s="356"/>
      <c r="GL124" s="356"/>
      <c r="GM124" s="356"/>
      <c r="GN124" s="357"/>
      <c r="GO124" s="358"/>
      <c r="GP124" s="357"/>
      <c r="GQ124" s="359"/>
      <c r="GR124" s="359"/>
      <c r="GS124" s="359"/>
      <c r="GT124" s="359"/>
      <c r="GU124" s="359"/>
      <c r="GV124" s="359"/>
      <c r="GW124" s="359"/>
      <c r="GX124" s="359"/>
      <c r="GY124" s="359"/>
      <c r="GZ124" s="360"/>
      <c r="HA124" s="356"/>
      <c r="HB124" s="356"/>
      <c r="HC124" s="356"/>
      <c r="HD124" s="357"/>
      <c r="HE124" s="358"/>
      <c r="HF124" s="357"/>
      <c r="HG124" s="359"/>
      <c r="HH124" s="359"/>
      <c r="HI124" s="359"/>
      <c r="HJ124" s="359"/>
      <c r="HK124" s="359"/>
      <c r="HL124" s="359"/>
      <c r="HM124" s="359"/>
      <c r="HN124" s="359"/>
      <c r="HO124" s="359"/>
      <c r="HP124" s="356"/>
      <c r="HQ124" s="356"/>
      <c r="HR124" s="356"/>
      <c r="HS124" s="357"/>
      <c r="HT124" s="358"/>
      <c r="HU124" s="357"/>
      <c r="HV124" s="359"/>
      <c r="HW124" s="359"/>
      <c r="HX124" s="359"/>
      <c r="HY124" s="359"/>
      <c r="HZ124" s="359"/>
      <c r="IA124" s="359"/>
      <c r="IB124" s="359"/>
      <c r="IC124" s="359"/>
      <c r="ID124" s="359"/>
      <c r="IE124" s="360"/>
      <c r="IF124" s="356"/>
      <c r="IG124" s="356"/>
      <c r="IH124" s="356"/>
      <c r="II124" s="357"/>
      <c r="IJ124" s="358"/>
      <c r="IK124" s="357"/>
      <c r="IL124" s="359"/>
      <c r="IM124" s="359"/>
      <c r="IN124" s="359"/>
      <c r="IO124" s="359"/>
      <c r="IP124" s="359"/>
      <c r="IQ124" s="359"/>
      <c r="IR124" s="359"/>
      <c r="IS124" s="359"/>
      <c r="IT124" s="359"/>
      <c r="IU124" s="360"/>
      <c r="IV124" s="356"/>
      <c r="IW124" s="356"/>
      <c r="IX124" s="356"/>
      <c r="IY124" s="357"/>
      <c r="IZ124" s="358"/>
      <c r="JA124" s="357"/>
      <c r="JB124" s="359"/>
      <c r="JC124" s="359"/>
      <c r="JD124" s="359"/>
      <c r="JE124" s="359"/>
      <c r="JF124" s="359"/>
      <c r="JG124" s="359"/>
      <c r="JH124" s="359"/>
      <c r="JI124" s="359"/>
      <c r="JJ124" s="359"/>
      <c r="JK124" s="360"/>
      <c r="JL124" s="356"/>
      <c r="JM124" s="356"/>
      <c r="JN124" s="356"/>
      <c r="JO124" s="357"/>
      <c r="JP124" s="358"/>
      <c r="JQ124" s="357"/>
      <c r="JR124" s="359"/>
      <c r="JS124" s="359"/>
      <c r="JT124" s="359"/>
      <c r="JU124" s="359"/>
      <c r="JV124" s="359"/>
      <c r="JW124" s="359"/>
      <c r="JX124" s="359"/>
      <c r="JY124" s="359"/>
      <c r="JZ124" s="359"/>
      <c r="KA124" s="360"/>
      <c r="KB124" s="356"/>
      <c r="KC124" s="356"/>
      <c r="KD124" s="356"/>
      <c r="KE124" s="357"/>
      <c r="KF124" s="358"/>
      <c r="KG124" s="357"/>
      <c r="KH124" s="359"/>
      <c r="KI124" s="359"/>
      <c r="KJ124" s="359"/>
      <c r="KK124" s="359"/>
      <c r="KL124" s="359"/>
      <c r="KM124" s="359"/>
      <c r="KN124" s="359"/>
      <c r="KO124" s="359"/>
      <c r="KP124" s="359"/>
      <c r="KQ124" s="360"/>
      <c r="KR124" s="356"/>
      <c r="KS124" s="356"/>
      <c r="KT124" s="356"/>
      <c r="KU124" s="357"/>
      <c r="KV124" s="358"/>
      <c r="KW124" s="357"/>
      <c r="KX124" s="359"/>
      <c r="KY124" s="359"/>
      <c r="KZ124" s="359"/>
      <c r="LA124" s="359"/>
      <c r="LB124" s="359"/>
      <c r="LC124" s="359"/>
      <c r="LD124" s="359"/>
      <c r="LE124" s="359"/>
      <c r="LF124" s="359"/>
    </row>
    <row r="125" spans="1:318" s="26" customFormat="1" x14ac:dyDescent="0.2">
      <c r="A125" s="251"/>
      <c r="B125" s="261"/>
      <c r="C125" s="471" t="str">
        <f t="shared" si="17"/>
        <v/>
      </c>
      <c r="D125" s="48"/>
      <c r="E125" s="100" t="str">
        <f t="shared" si="18"/>
        <v/>
      </c>
      <c r="F125" s="49"/>
      <c r="G125" s="148"/>
      <c r="H125" s="149"/>
      <c r="I125" s="150"/>
      <c r="J125" s="149"/>
      <c r="K125" s="149"/>
      <c r="L125" s="149"/>
      <c r="M125" s="149"/>
      <c r="N125" s="149"/>
      <c r="O125" s="148"/>
      <c r="P125" s="51"/>
      <c r="Q125" s="356"/>
      <c r="R125" s="356"/>
      <c r="S125" s="356"/>
      <c r="T125" s="357"/>
      <c r="U125" s="358"/>
      <c r="V125" s="357"/>
      <c r="W125" s="359"/>
      <c r="X125" s="359"/>
      <c r="Y125" s="359"/>
      <c r="Z125" s="359"/>
      <c r="AA125" s="359"/>
      <c r="AB125" s="359"/>
      <c r="AC125" s="359"/>
      <c r="AD125" s="359"/>
      <c r="AE125" s="359"/>
      <c r="AF125" s="360"/>
      <c r="AG125" s="356"/>
      <c r="AH125" s="356"/>
      <c r="AI125" s="356"/>
      <c r="AJ125" s="357"/>
      <c r="AK125" s="358"/>
      <c r="AL125" s="357"/>
      <c r="AM125" s="359"/>
      <c r="AN125" s="359"/>
      <c r="AO125" s="359"/>
      <c r="AP125" s="359"/>
      <c r="AQ125" s="359"/>
      <c r="AR125" s="359"/>
      <c r="AS125" s="359"/>
      <c r="AT125" s="359"/>
      <c r="AU125" s="359"/>
      <c r="AV125" s="360"/>
      <c r="AW125" s="356"/>
      <c r="AX125" s="356"/>
      <c r="AY125" s="356"/>
      <c r="AZ125" s="357"/>
      <c r="BA125" s="358"/>
      <c r="BB125" s="357"/>
      <c r="BC125" s="359"/>
      <c r="BD125" s="359"/>
      <c r="BE125" s="359"/>
      <c r="BF125" s="359"/>
      <c r="BG125" s="359"/>
      <c r="BH125" s="359"/>
      <c r="BI125" s="359"/>
      <c r="BJ125" s="359"/>
      <c r="BK125" s="359"/>
      <c r="BL125" s="360"/>
      <c r="BM125" s="356"/>
      <c r="BN125" s="356"/>
      <c r="BO125" s="356"/>
      <c r="BP125" s="357"/>
      <c r="BQ125" s="358"/>
      <c r="BR125" s="357"/>
      <c r="BS125" s="359"/>
      <c r="BT125" s="359"/>
      <c r="BU125" s="359"/>
      <c r="BV125" s="359"/>
      <c r="BW125" s="359"/>
      <c r="BX125" s="359"/>
      <c r="BY125" s="359"/>
      <c r="BZ125" s="359"/>
      <c r="CA125" s="359"/>
      <c r="CB125" s="360"/>
      <c r="CC125" s="356"/>
      <c r="CD125" s="356"/>
      <c r="CE125" s="356"/>
      <c r="CF125" s="357"/>
      <c r="CG125" s="358"/>
      <c r="CH125" s="357"/>
      <c r="CI125" s="359"/>
      <c r="CJ125" s="359"/>
      <c r="CK125" s="359"/>
      <c r="CL125" s="359"/>
      <c r="CM125" s="359"/>
      <c r="CN125" s="359"/>
      <c r="CO125" s="359"/>
      <c r="CP125" s="359"/>
      <c r="CQ125" s="359"/>
      <c r="CR125" s="360"/>
      <c r="CS125" s="356"/>
      <c r="CT125" s="356"/>
      <c r="CU125" s="356"/>
      <c r="CV125" s="357"/>
      <c r="CW125" s="358"/>
      <c r="CX125" s="357"/>
      <c r="CY125" s="359"/>
      <c r="CZ125" s="359"/>
      <c r="DA125" s="359"/>
      <c r="DB125" s="359"/>
      <c r="DC125" s="359"/>
      <c r="DD125" s="359"/>
      <c r="DE125" s="359"/>
      <c r="DF125" s="359"/>
      <c r="DG125" s="359"/>
      <c r="DH125" s="360"/>
      <c r="DI125" s="356"/>
      <c r="DJ125" s="356"/>
      <c r="DK125" s="356"/>
      <c r="DL125" s="357"/>
      <c r="DM125" s="358"/>
      <c r="DN125" s="357"/>
      <c r="DO125" s="359"/>
      <c r="DP125" s="359"/>
      <c r="DQ125" s="359"/>
      <c r="DR125" s="359"/>
      <c r="DS125" s="359"/>
      <c r="DT125" s="359"/>
      <c r="DU125" s="359"/>
      <c r="DV125" s="359"/>
      <c r="DW125" s="359"/>
      <c r="DX125" s="360"/>
      <c r="DY125" s="356"/>
      <c r="DZ125" s="356"/>
      <c r="EA125" s="356"/>
      <c r="EB125" s="357"/>
      <c r="EC125" s="358"/>
      <c r="ED125" s="357"/>
      <c r="EE125" s="359"/>
      <c r="EF125" s="359"/>
      <c r="EG125" s="359"/>
      <c r="EH125" s="359"/>
      <c r="EI125" s="359"/>
      <c r="EJ125" s="359"/>
      <c r="EK125" s="359"/>
      <c r="EL125" s="359"/>
      <c r="EM125" s="359"/>
      <c r="EN125" s="360"/>
      <c r="EO125" s="356"/>
      <c r="EP125" s="356"/>
      <c r="EQ125" s="356"/>
      <c r="ER125" s="357"/>
      <c r="ES125" s="358"/>
      <c r="ET125" s="357"/>
      <c r="EU125" s="359"/>
      <c r="EV125" s="359"/>
      <c r="EW125" s="359"/>
      <c r="EX125" s="359"/>
      <c r="EY125" s="359"/>
      <c r="EZ125" s="359"/>
      <c r="FA125" s="359"/>
      <c r="FB125" s="359"/>
      <c r="FC125" s="359"/>
      <c r="FD125" s="360"/>
      <c r="FE125" s="356"/>
      <c r="FF125" s="356"/>
      <c r="FG125" s="356"/>
      <c r="FH125" s="357"/>
      <c r="FI125" s="358"/>
      <c r="FJ125" s="357"/>
      <c r="FK125" s="359"/>
      <c r="FL125" s="359"/>
      <c r="FM125" s="359"/>
      <c r="FN125" s="359"/>
      <c r="FO125" s="359"/>
      <c r="FP125" s="359"/>
      <c r="FQ125" s="359"/>
      <c r="FR125" s="359"/>
      <c r="FS125" s="359"/>
      <c r="FT125" s="360"/>
      <c r="FU125" s="356"/>
      <c r="FV125" s="356"/>
      <c r="FW125" s="356"/>
      <c r="FX125" s="357"/>
      <c r="FY125" s="358"/>
      <c r="FZ125" s="357"/>
      <c r="GA125" s="359"/>
      <c r="GB125" s="359"/>
      <c r="GC125" s="359"/>
      <c r="GD125" s="359"/>
      <c r="GE125" s="359"/>
      <c r="GF125" s="359"/>
      <c r="GG125" s="359"/>
      <c r="GH125" s="359"/>
      <c r="GI125" s="359"/>
      <c r="GJ125" s="360"/>
      <c r="GK125" s="356"/>
      <c r="GL125" s="356"/>
      <c r="GM125" s="356"/>
      <c r="GN125" s="357"/>
      <c r="GO125" s="358"/>
      <c r="GP125" s="357"/>
      <c r="GQ125" s="359"/>
      <c r="GR125" s="359"/>
      <c r="GS125" s="359"/>
      <c r="GT125" s="359"/>
      <c r="GU125" s="359"/>
      <c r="GV125" s="359"/>
      <c r="GW125" s="359"/>
      <c r="GX125" s="359"/>
      <c r="GY125" s="359"/>
      <c r="GZ125" s="360"/>
      <c r="HA125" s="356"/>
      <c r="HB125" s="356"/>
      <c r="HC125" s="356"/>
      <c r="HD125" s="357"/>
      <c r="HE125" s="358"/>
      <c r="HF125" s="357"/>
      <c r="HG125" s="359"/>
      <c r="HH125" s="359"/>
      <c r="HI125" s="359"/>
      <c r="HJ125" s="359"/>
      <c r="HK125" s="359"/>
      <c r="HL125" s="359"/>
      <c r="HM125" s="359"/>
      <c r="HN125" s="359"/>
      <c r="HO125" s="359"/>
      <c r="HP125" s="356"/>
      <c r="HQ125" s="356"/>
      <c r="HR125" s="356"/>
      <c r="HS125" s="357"/>
      <c r="HT125" s="358"/>
      <c r="HU125" s="357"/>
      <c r="HV125" s="359"/>
      <c r="HW125" s="359"/>
      <c r="HX125" s="359"/>
      <c r="HY125" s="359"/>
      <c r="HZ125" s="359"/>
      <c r="IA125" s="359"/>
      <c r="IB125" s="359"/>
      <c r="IC125" s="359"/>
      <c r="ID125" s="359"/>
      <c r="IE125" s="360"/>
      <c r="IF125" s="356"/>
      <c r="IG125" s="356"/>
      <c r="IH125" s="356"/>
      <c r="II125" s="357"/>
      <c r="IJ125" s="358"/>
      <c r="IK125" s="357"/>
      <c r="IL125" s="359"/>
      <c r="IM125" s="359"/>
      <c r="IN125" s="359"/>
      <c r="IO125" s="359"/>
      <c r="IP125" s="359"/>
      <c r="IQ125" s="359"/>
      <c r="IR125" s="359"/>
      <c r="IS125" s="359"/>
      <c r="IT125" s="359"/>
      <c r="IU125" s="360"/>
      <c r="IV125" s="356"/>
      <c r="IW125" s="356"/>
      <c r="IX125" s="356"/>
      <c r="IY125" s="357"/>
      <c r="IZ125" s="358"/>
      <c r="JA125" s="357"/>
      <c r="JB125" s="359"/>
      <c r="JC125" s="359"/>
      <c r="JD125" s="359"/>
      <c r="JE125" s="359"/>
      <c r="JF125" s="359"/>
      <c r="JG125" s="359"/>
      <c r="JH125" s="359"/>
      <c r="JI125" s="359"/>
      <c r="JJ125" s="359"/>
      <c r="JK125" s="360"/>
      <c r="JL125" s="356"/>
      <c r="JM125" s="356"/>
      <c r="JN125" s="356"/>
      <c r="JO125" s="357"/>
      <c r="JP125" s="358"/>
      <c r="JQ125" s="357"/>
      <c r="JR125" s="359"/>
      <c r="JS125" s="359"/>
      <c r="JT125" s="359"/>
      <c r="JU125" s="359"/>
      <c r="JV125" s="359"/>
      <c r="JW125" s="359"/>
      <c r="JX125" s="359"/>
      <c r="JY125" s="359"/>
      <c r="JZ125" s="359"/>
      <c r="KA125" s="360"/>
      <c r="KB125" s="356"/>
      <c r="KC125" s="356"/>
      <c r="KD125" s="356"/>
      <c r="KE125" s="357"/>
      <c r="KF125" s="358"/>
      <c r="KG125" s="357"/>
      <c r="KH125" s="359"/>
      <c r="KI125" s="359"/>
      <c r="KJ125" s="359"/>
      <c r="KK125" s="359"/>
      <c r="KL125" s="359"/>
      <c r="KM125" s="359"/>
      <c r="KN125" s="359"/>
      <c r="KO125" s="359"/>
      <c r="KP125" s="359"/>
      <c r="KQ125" s="360"/>
      <c r="KR125" s="356"/>
      <c r="KS125" s="356"/>
      <c r="KT125" s="356"/>
      <c r="KU125" s="357"/>
      <c r="KV125" s="358"/>
      <c r="KW125" s="357"/>
      <c r="KX125" s="359"/>
      <c r="KY125" s="359"/>
      <c r="KZ125" s="359"/>
      <c r="LA125" s="359"/>
      <c r="LB125" s="359"/>
      <c r="LC125" s="359"/>
      <c r="LD125" s="359"/>
      <c r="LE125" s="359"/>
      <c r="LF125" s="359"/>
    </row>
    <row r="126" spans="1:318" s="26" customFormat="1" x14ac:dyDescent="0.2">
      <c r="A126" s="251"/>
      <c r="B126" s="261"/>
      <c r="C126" s="471" t="str">
        <f t="shared" si="17"/>
        <v/>
      </c>
      <c r="D126" s="48"/>
      <c r="E126" s="100" t="str">
        <f t="shared" si="18"/>
        <v/>
      </c>
      <c r="F126" s="49"/>
      <c r="G126" s="148"/>
      <c r="H126" s="149"/>
      <c r="I126" s="150"/>
      <c r="J126" s="149"/>
      <c r="K126" s="149"/>
      <c r="L126" s="149"/>
      <c r="M126" s="149"/>
      <c r="N126" s="149"/>
      <c r="O126" s="148"/>
      <c r="P126" s="51"/>
      <c r="Q126" s="356"/>
      <c r="R126" s="356"/>
      <c r="S126" s="356"/>
      <c r="T126" s="357"/>
      <c r="U126" s="358"/>
      <c r="V126" s="357"/>
      <c r="W126" s="359"/>
      <c r="X126" s="359"/>
      <c r="Y126" s="359"/>
      <c r="Z126" s="359"/>
      <c r="AA126" s="359"/>
      <c r="AB126" s="359"/>
      <c r="AC126" s="359"/>
      <c r="AD126" s="359"/>
      <c r="AE126" s="359"/>
      <c r="AF126" s="360"/>
      <c r="AG126" s="356"/>
      <c r="AH126" s="356"/>
      <c r="AI126" s="356"/>
      <c r="AJ126" s="357"/>
      <c r="AK126" s="358"/>
      <c r="AL126" s="357"/>
      <c r="AM126" s="359"/>
      <c r="AN126" s="359"/>
      <c r="AO126" s="359"/>
      <c r="AP126" s="359"/>
      <c r="AQ126" s="359"/>
      <c r="AR126" s="359"/>
      <c r="AS126" s="359"/>
      <c r="AT126" s="359"/>
      <c r="AU126" s="359"/>
      <c r="AV126" s="360"/>
      <c r="AW126" s="356"/>
      <c r="AX126" s="356"/>
      <c r="AY126" s="356"/>
      <c r="AZ126" s="357"/>
      <c r="BA126" s="358"/>
      <c r="BB126" s="357"/>
      <c r="BC126" s="359"/>
      <c r="BD126" s="359"/>
      <c r="BE126" s="359"/>
      <c r="BF126" s="359"/>
      <c r="BG126" s="359"/>
      <c r="BH126" s="359"/>
      <c r="BI126" s="359"/>
      <c r="BJ126" s="359"/>
      <c r="BK126" s="359"/>
      <c r="BL126" s="360"/>
      <c r="BM126" s="356"/>
      <c r="BN126" s="356"/>
      <c r="BO126" s="356"/>
      <c r="BP126" s="357"/>
      <c r="BQ126" s="358"/>
      <c r="BR126" s="357"/>
      <c r="BS126" s="359"/>
      <c r="BT126" s="359"/>
      <c r="BU126" s="359"/>
      <c r="BV126" s="359"/>
      <c r="BW126" s="359"/>
      <c r="BX126" s="359"/>
      <c r="BY126" s="359"/>
      <c r="BZ126" s="359"/>
      <c r="CA126" s="359"/>
      <c r="CB126" s="360"/>
      <c r="CC126" s="356"/>
      <c r="CD126" s="356"/>
      <c r="CE126" s="356"/>
      <c r="CF126" s="357"/>
      <c r="CG126" s="358"/>
      <c r="CH126" s="357"/>
      <c r="CI126" s="359"/>
      <c r="CJ126" s="359"/>
      <c r="CK126" s="359"/>
      <c r="CL126" s="359"/>
      <c r="CM126" s="359"/>
      <c r="CN126" s="359"/>
      <c r="CO126" s="359"/>
      <c r="CP126" s="359"/>
      <c r="CQ126" s="359"/>
      <c r="CR126" s="360"/>
      <c r="CS126" s="356"/>
      <c r="CT126" s="356"/>
      <c r="CU126" s="356"/>
      <c r="CV126" s="357"/>
      <c r="CW126" s="358"/>
      <c r="CX126" s="357"/>
      <c r="CY126" s="359"/>
      <c r="CZ126" s="359"/>
      <c r="DA126" s="359"/>
      <c r="DB126" s="359"/>
      <c r="DC126" s="359"/>
      <c r="DD126" s="359"/>
      <c r="DE126" s="359"/>
      <c r="DF126" s="359"/>
      <c r="DG126" s="359"/>
      <c r="DH126" s="360"/>
      <c r="DI126" s="356"/>
      <c r="DJ126" s="356"/>
      <c r="DK126" s="356"/>
      <c r="DL126" s="357"/>
      <c r="DM126" s="358"/>
      <c r="DN126" s="357"/>
      <c r="DO126" s="359"/>
      <c r="DP126" s="359"/>
      <c r="DQ126" s="359"/>
      <c r="DR126" s="359"/>
      <c r="DS126" s="359"/>
      <c r="DT126" s="359"/>
      <c r="DU126" s="359"/>
      <c r="DV126" s="359"/>
      <c r="DW126" s="359"/>
      <c r="DX126" s="360"/>
      <c r="DY126" s="356"/>
      <c r="DZ126" s="356"/>
      <c r="EA126" s="356"/>
      <c r="EB126" s="357"/>
      <c r="EC126" s="358"/>
      <c r="ED126" s="357"/>
      <c r="EE126" s="359"/>
      <c r="EF126" s="359"/>
      <c r="EG126" s="359"/>
      <c r="EH126" s="359"/>
      <c r="EI126" s="359"/>
      <c r="EJ126" s="359"/>
      <c r="EK126" s="359"/>
      <c r="EL126" s="359"/>
      <c r="EM126" s="359"/>
      <c r="EN126" s="360"/>
      <c r="EO126" s="356"/>
      <c r="EP126" s="356"/>
      <c r="EQ126" s="356"/>
      <c r="ER126" s="357"/>
      <c r="ES126" s="358"/>
      <c r="ET126" s="357"/>
      <c r="EU126" s="359"/>
      <c r="EV126" s="359"/>
      <c r="EW126" s="359"/>
      <c r="EX126" s="359"/>
      <c r="EY126" s="359"/>
      <c r="EZ126" s="359"/>
      <c r="FA126" s="359"/>
      <c r="FB126" s="359"/>
      <c r="FC126" s="359"/>
      <c r="FD126" s="360"/>
      <c r="FE126" s="356"/>
      <c r="FF126" s="356"/>
      <c r="FG126" s="356"/>
      <c r="FH126" s="357"/>
      <c r="FI126" s="358"/>
      <c r="FJ126" s="357"/>
      <c r="FK126" s="359"/>
      <c r="FL126" s="359"/>
      <c r="FM126" s="359"/>
      <c r="FN126" s="359"/>
      <c r="FO126" s="359"/>
      <c r="FP126" s="359"/>
      <c r="FQ126" s="359"/>
      <c r="FR126" s="359"/>
      <c r="FS126" s="359"/>
      <c r="FT126" s="360"/>
      <c r="FU126" s="356"/>
      <c r="FV126" s="356"/>
      <c r="FW126" s="356"/>
      <c r="FX126" s="357"/>
      <c r="FY126" s="358"/>
      <c r="FZ126" s="357"/>
      <c r="GA126" s="359"/>
      <c r="GB126" s="359"/>
      <c r="GC126" s="359"/>
      <c r="GD126" s="359"/>
      <c r="GE126" s="359"/>
      <c r="GF126" s="359"/>
      <c r="GG126" s="359"/>
      <c r="GH126" s="359"/>
      <c r="GI126" s="359"/>
      <c r="GJ126" s="360"/>
      <c r="GK126" s="356"/>
      <c r="GL126" s="356"/>
      <c r="GM126" s="356"/>
      <c r="GN126" s="357"/>
      <c r="GO126" s="358"/>
      <c r="GP126" s="357"/>
      <c r="GQ126" s="359"/>
      <c r="GR126" s="359"/>
      <c r="GS126" s="359"/>
      <c r="GT126" s="359"/>
      <c r="GU126" s="359"/>
      <c r="GV126" s="359"/>
      <c r="GW126" s="359"/>
      <c r="GX126" s="359"/>
      <c r="GY126" s="359"/>
      <c r="GZ126" s="360"/>
      <c r="HA126" s="356"/>
      <c r="HB126" s="356"/>
      <c r="HC126" s="356"/>
      <c r="HD126" s="357"/>
      <c r="HE126" s="358"/>
      <c r="HF126" s="357"/>
      <c r="HG126" s="359"/>
      <c r="HH126" s="359"/>
      <c r="HI126" s="359"/>
      <c r="HJ126" s="359"/>
      <c r="HK126" s="359"/>
      <c r="HL126" s="359"/>
      <c r="HM126" s="359"/>
      <c r="HN126" s="359"/>
      <c r="HO126" s="359"/>
      <c r="HP126" s="356"/>
      <c r="HQ126" s="356"/>
      <c r="HR126" s="356"/>
      <c r="HS126" s="357"/>
      <c r="HT126" s="358"/>
      <c r="HU126" s="357"/>
      <c r="HV126" s="359"/>
      <c r="HW126" s="359"/>
      <c r="HX126" s="359"/>
      <c r="HY126" s="359"/>
      <c r="HZ126" s="359"/>
      <c r="IA126" s="359"/>
      <c r="IB126" s="359"/>
      <c r="IC126" s="359"/>
      <c r="ID126" s="359"/>
      <c r="IE126" s="360"/>
      <c r="IF126" s="356"/>
      <c r="IG126" s="356"/>
      <c r="IH126" s="356"/>
      <c r="II126" s="357"/>
      <c r="IJ126" s="358"/>
      <c r="IK126" s="357"/>
      <c r="IL126" s="359"/>
      <c r="IM126" s="359"/>
      <c r="IN126" s="359"/>
      <c r="IO126" s="359"/>
      <c r="IP126" s="359"/>
      <c r="IQ126" s="359"/>
      <c r="IR126" s="359"/>
      <c r="IS126" s="359"/>
      <c r="IT126" s="359"/>
      <c r="IU126" s="360"/>
      <c r="IV126" s="356"/>
      <c r="IW126" s="356"/>
      <c r="IX126" s="356"/>
      <c r="IY126" s="357"/>
      <c r="IZ126" s="358"/>
      <c r="JA126" s="357"/>
      <c r="JB126" s="359"/>
      <c r="JC126" s="359"/>
      <c r="JD126" s="359"/>
      <c r="JE126" s="359"/>
      <c r="JF126" s="359"/>
      <c r="JG126" s="359"/>
      <c r="JH126" s="359"/>
      <c r="JI126" s="359"/>
      <c r="JJ126" s="359"/>
      <c r="JK126" s="360"/>
      <c r="JL126" s="356"/>
      <c r="JM126" s="356"/>
      <c r="JN126" s="356"/>
      <c r="JO126" s="357"/>
      <c r="JP126" s="358"/>
      <c r="JQ126" s="357"/>
      <c r="JR126" s="359"/>
      <c r="JS126" s="359"/>
      <c r="JT126" s="359"/>
      <c r="JU126" s="359"/>
      <c r="JV126" s="359"/>
      <c r="JW126" s="359"/>
      <c r="JX126" s="359"/>
      <c r="JY126" s="359"/>
      <c r="JZ126" s="359"/>
      <c r="KA126" s="360"/>
      <c r="KB126" s="356"/>
      <c r="KC126" s="356"/>
      <c r="KD126" s="356"/>
      <c r="KE126" s="357"/>
      <c r="KF126" s="358"/>
      <c r="KG126" s="357"/>
      <c r="KH126" s="359"/>
      <c r="KI126" s="359"/>
      <c r="KJ126" s="359"/>
      <c r="KK126" s="359"/>
      <c r="KL126" s="359"/>
      <c r="KM126" s="359"/>
      <c r="KN126" s="359"/>
      <c r="KO126" s="359"/>
      <c r="KP126" s="359"/>
      <c r="KQ126" s="360"/>
      <c r="KR126" s="356"/>
      <c r="KS126" s="356"/>
      <c r="KT126" s="356"/>
      <c r="KU126" s="357"/>
      <c r="KV126" s="358"/>
      <c r="KW126" s="357"/>
      <c r="KX126" s="359"/>
      <c r="KY126" s="359"/>
      <c r="KZ126" s="359"/>
      <c r="LA126" s="359"/>
      <c r="LB126" s="359"/>
      <c r="LC126" s="359"/>
      <c r="LD126" s="359"/>
      <c r="LE126" s="359"/>
      <c r="LF126" s="359"/>
    </row>
    <row r="127" spans="1:318" s="26" customFormat="1" x14ac:dyDescent="0.2">
      <c r="A127" s="251"/>
      <c r="B127" s="261"/>
      <c r="C127" s="471" t="str">
        <f t="shared" si="17"/>
        <v/>
      </c>
      <c r="D127" s="48"/>
      <c r="E127" s="100" t="str">
        <f t="shared" si="18"/>
        <v/>
      </c>
      <c r="F127" s="49"/>
      <c r="G127" s="148"/>
      <c r="H127" s="149"/>
      <c r="I127" s="150"/>
      <c r="J127" s="149"/>
      <c r="K127" s="149"/>
      <c r="L127" s="149"/>
      <c r="M127" s="149"/>
      <c r="N127" s="149"/>
      <c r="O127" s="148"/>
      <c r="P127" s="51"/>
      <c r="Q127" s="356"/>
      <c r="R127" s="356"/>
      <c r="S127" s="356"/>
      <c r="T127" s="357"/>
      <c r="U127" s="358"/>
      <c r="V127" s="357"/>
      <c r="W127" s="359"/>
      <c r="X127" s="359"/>
      <c r="Y127" s="359"/>
      <c r="Z127" s="359"/>
      <c r="AA127" s="359"/>
      <c r="AB127" s="359"/>
      <c r="AC127" s="359"/>
      <c r="AD127" s="359"/>
      <c r="AE127" s="359"/>
      <c r="AF127" s="360"/>
      <c r="AG127" s="356"/>
      <c r="AH127" s="356"/>
      <c r="AI127" s="356"/>
      <c r="AJ127" s="357"/>
      <c r="AK127" s="358"/>
      <c r="AL127" s="357"/>
      <c r="AM127" s="359"/>
      <c r="AN127" s="359"/>
      <c r="AO127" s="359"/>
      <c r="AP127" s="359"/>
      <c r="AQ127" s="359"/>
      <c r="AR127" s="359"/>
      <c r="AS127" s="359"/>
      <c r="AT127" s="359"/>
      <c r="AU127" s="359"/>
      <c r="AV127" s="360"/>
      <c r="AW127" s="356"/>
      <c r="AX127" s="356"/>
      <c r="AY127" s="356"/>
      <c r="AZ127" s="357"/>
      <c r="BA127" s="358"/>
      <c r="BB127" s="357"/>
      <c r="BC127" s="359"/>
      <c r="BD127" s="359"/>
      <c r="BE127" s="359"/>
      <c r="BF127" s="359"/>
      <c r="BG127" s="359"/>
      <c r="BH127" s="359"/>
      <c r="BI127" s="359"/>
      <c r="BJ127" s="359"/>
      <c r="BK127" s="359"/>
      <c r="BL127" s="360"/>
      <c r="BM127" s="356"/>
      <c r="BN127" s="356"/>
      <c r="BO127" s="356"/>
      <c r="BP127" s="357"/>
      <c r="BQ127" s="358"/>
      <c r="BR127" s="357"/>
      <c r="BS127" s="359"/>
      <c r="BT127" s="359"/>
      <c r="BU127" s="359"/>
      <c r="BV127" s="359"/>
      <c r="BW127" s="359"/>
      <c r="BX127" s="359"/>
      <c r="BY127" s="359"/>
      <c r="BZ127" s="359"/>
      <c r="CA127" s="359"/>
      <c r="CB127" s="360"/>
      <c r="CC127" s="356"/>
      <c r="CD127" s="356"/>
      <c r="CE127" s="356"/>
      <c r="CF127" s="357"/>
      <c r="CG127" s="358"/>
      <c r="CH127" s="357"/>
      <c r="CI127" s="359"/>
      <c r="CJ127" s="359"/>
      <c r="CK127" s="359"/>
      <c r="CL127" s="359"/>
      <c r="CM127" s="359"/>
      <c r="CN127" s="359"/>
      <c r="CO127" s="359"/>
      <c r="CP127" s="359"/>
      <c r="CQ127" s="359"/>
      <c r="CR127" s="360"/>
      <c r="CS127" s="356"/>
      <c r="CT127" s="356"/>
      <c r="CU127" s="356"/>
      <c r="CV127" s="357"/>
      <c r="CW127" s="358"/>
      <c r="CX127" s="357"/>
      <c r="CY127" s="359"/>
      <c r="CZ127" s="359"/>
      <c r="DA127" s="359"/>
      <c r="DB127" s="359"/>
      <c r="DC127" s="359"/>
      <c r="DD127" s="359"/>
      <c r="DE127" s="359"/>
      <c r="DF127" s="359"/>
      <c r="DG127" s="359"/>
      <c r="DH127" s="360"/>
      <c r="DI127" s="356"/>
      <c r="DJ127" s="356"/>
      <c r="DK127" s="356"/>
      <c r="DL127" s="357"/>
      <c r="DM127" s="358"/>
      <c r="DN127" s="357"/>
      <c r="DO127" s="359"/>
      <c r="DP127" s="359"/>
      <c r="DQ127" s="359"/>
      <c r="DR127" s="359"/>
      <c r="DS127" s="359"/>
      <c r="DT127" s="359"/>
      <c r="DU127" s="359"/>
      <c r="DV127" s="359"/>
      <c r="DW127" s="359"/>
      <c r="DX127" s="360"/>
      <c r="DY127" s="356"/>
      <c r="DZ127" s="356"/>
      <c r="EA127" s="356"/>
      <c r="EB127" s="357"/>
      <c r="EC127" s="358"/>
      <c r="ED127" s="357"/>
      <c r="EE127" s="359"/>
      <c r="EF127" s="359"/>
      <c r="EG127" s="359"/>
      <c r="EH127" s="359"/>
      <c r="EI127" s="359"/>
      <c r="EJ127" s="359"/>
      <c r="EK127" s="359"/>
      <c r="EL127" s="359"/>
      <c r="EM127" s="359"/>
      <c r="EN127" s="360"/>
      <c r="EO127" s="356"/>
      <c r="EP127" s="356"/>
      <c r="EQ127" s="356"/>
      <c r="ER127" s="357"/>
      <c r="ES127" s="358"/>
      <c r="ET127" s="357"/>
      <c r="EU127" s="359"/>
      <c r="EV127" s="359"/>
      <c r="EW127" s="359"/>
      <c r="EX127" s="359"/>
      <c r="EY127" s="359"/>
      <c r="EZ127" s="359"/>
      <c r="FA127" s="359"/>
      <c r="FB127" s="359"/>
      <c r="FC127" s="359"/>
      <c r="FD127" s="360"/>
      <c r="FE127" s="356"/>
      <c r="FF127" s="356"/>
      <c r="FG127" s="356"/>
      <c r="FH127" s="357"/>
      <c r="FI127" s="358"/>
      <c r="FJ127" s="357"/>
      <c r="FK127" s="359"/>
      <c r="FL127" s="359"/>
      <c r="FM127" s="359"/>
      <c r="FN127" s="359"/>
      <c r="FO127" s="359"/>
      <c r="FP127" s="359"/>
      <c r="FQ127" s="359"/>
      <c r="FR127" s="359"/>
      <c r="FS127" s="359"/>
      <c r="FT127" s="360"/>
      <c r="FU127" s="356"/>
      <c r="FV127" s="356"/>
      <c r="FW127" s="356"/>
      <c r="FX127" s="357"/>
      <c r="FY127" s="358"/>
      <c r="FZ127" s="357"/>
      <c r="GA127" s="359"/>
      <c r="GB127" s="359"/>
      <c r="GC127" s="359"/>
      <c r="GD127" s="359"/>
      <c r="GE127" s="359"/>
      <c r="GF127" s="359"/>
      <c r="GG127" s="359"/>
      <c r="GH127" s="359"/>
      <c r="GI127" s="359"/>
      <c r="GJ127" s="360"/>
      <c r="GK127" s="356"/>
      <c r="GL127" s="356"/>
      <c r="GM127" s="356"/>
      <c r="GN127" s="357"/>
      <c r="GO127" s="358"/>
      <c r="GP127" s="357"/>
      <c r="GQ127" s="359"/>
      <c r="GR127" s="359"/>
      <c r="GS127" s="359"/>
      <c r="GT127" s="359"/>
      <c r="GU127" s="359"/>
      <c r="GV127" s="359"/>
      <c r="GW127" s="359"/>
      <c r="GX127" s="359"/>
      <c r="GY127" s="359"/>
      <c r="GZ127" s="360"/>
      <c r="HA127" s="356"/>
      <c r="HB127" s="356"/>
      <c r="HC127" s="356"/>
      <c r="HD127" s="357"/>
      <c r="HE127" s="358"/>
      <c r="HF127" s="357"/>
      <c r="HG127" s="359"/>
      <c r="HH127" s="359"/>
      <c r="HI127" s="359"/>
      <c r="HJ127" s="359"/>
      <c r="HK127" s="359"/>
      <c r="HL127" s="359"/>
      <c r="HM127" s="359"/>
      <c r="HN127" s="359"/>
      <c r="HO127" s="359"/>
      <c r="HP127" s="356"/>
      <c r="HQ127" s="356"/>
      <c r="HR127" s="356"/>
      <c r="HS127" s="357"/>
      <c r="HT127" s="358"/>
      <c r="HU127" s="357"/>
      <c r="HV127" s="359"/>
      <c r="HW127" s="359"/>
      <c r="HX127" s="359"/>
      <c r="HY127" s="359"/>
      <c r="HZ127" s="359"/>
      <c r="IA127" s="359"/>
      <c r="IB127" s="359"/>
      <c r="IC127" s="359"/>
      <c r="ID127" s="359"/>
      <c r="IE127" s="360"/>
      <c r="IF127" s="356"/>
      <c r="IG127" s="356"/>
      <c r="IH127" s="356"/>
      <c r="II127" s="357"/>
      <c r="IJ127" s="358"/>
      <c r="IK127" s="357"/>
      <c r="IL127" s="359"/>
      <c r="IM127" s="359"/>
      <c r="IN127" s="359"/>
      <c r="IO127" s="359"/>
      <c r="IP127" s="359"/>
      <c r="IQ127" s="359"/>
      <c r="IR127" s="359"/>
      <c r="IS127" s="359"/>
      <c r="IT127" s="359"/>
      <c r="IU127" s="360"/>
      <c r="IV127" s="356"/>
      <c r="IW127" s="356"/>
      <c r="IX127" s="356"/>
      <c r="IY127" s="357"/>
      <c r="IZ127" s="358"/>
      <c r="JA127" s="357"/>
      <c r="JB127" s="359"/>
      <c r="JC127" s="359"/>
      <c r="JD127" s="359"/>
      <c r="JE127" s="359"/>
      <c r="JF127" s="359"/>
      <c r="JG127" s="359"/>
      <c r="JH127" s="359"/>
      <c r="JI127" s="359"/>
      <c r="JJ127" s="359"/>
      <c r="JK127" s="360"/>
      <c r="JL127" s="356"/>
      <c r="JM127" s="356"/>
      <c r="JN127" s="356"/>
      <c r="JO127" s="357"/>
      <c r="JP127" s="358"/>
      <c r="JQ127" s="357"/>
      <c r="JR127" s="359"/>
      <c r="JS127" s="359"/>
      <c r="JT127" s="359"/>
      <c r="JU127" s="359"/>
      <c r="JV127" s="359"/>
      <c r="JW127" s="359"/>
      <c r="JX127" s="359"/>
      <c r="JY127" s="359"/>
      <c r="JZ127" s="359"/>
      <c r="KA127" s="360"/>
      <c r="KB127" s="356"/>
      <c r="KC127" s="356"/>
      <c r="KD127" s="356"/>
      <c r="KE127" s="357"/>
      <c r="KF127" s="358"/>
      <c r="KG127" s="357"/>
      <c r="KH127" s="359"/>
      <c r="KI127" s="359"/>
      <c r="KJ127" s="359"/>
      <c r="KK127" s="359"/>
      <c r="KL127" s="359"/>
      <c r="KM127" s="359"/>
      <c r="KN127" s="359"/>
      <c r="KO127" s="359"/>
      <c r="KP127" s="359"/>
      <c r="KQ127" s="360"/>
      <c r="KR127" s="356"/>
      <c r="KS127" s="356"/>
      <c r="KT127" s="356"/>
      <c r="KU127" s="357"/>
      <c r="KV127" s="358"/>
      <c r="KW127" s="357"/>
      <c r="KX127" s="359"/>
      <c r="KY127" s="359"/>
      <c r="KZ127" s="359"/>
      <c r="LA127" s="359"/>
      <c r="LB127" s="359"/>
      <c r="LC127" s="359"/>
      <c r="LD127" s="359"/>
      <c r="LE127" s="359"/>
      <c r="LF127" s="359"/>
    </row>
    <row r="128" spans="1:318" s="26" customFormat="1" x14ac:dyDescent="0.2">
      <c r="A128" s="251"/>
      <c r="B128" s="261"/>
      <c r="C128" s="471" t="str">
        <f t="shared" si="17"/>
        <v/>
      </c>
      <c r="D128" s="48"/>
      <c r="E128" s="100" t="str">
        <f t="shared" si="18"/>
        <v/>
      </c>
      <c r="F128" s="49"/>
      <c r="G128" s="148"/>
      <c r="H128" s="149"/>
      <c r="I128" s="150"/>
      <c r="J128" s="149"/>
      <c r="K128" s="149"/>
      <c r="L128" s="149"/>
      <c r="M128" s="149"/>
      <c r="N128" s="149"/>
      <c r="O128" s="148"/>
      <c r="P128" s="51"/>
      <c r="Q128" s="356"/>
      <c r="R128" s="356"/>
      <c r="S128" s="356"/>
      <c r="T128" s="357"/>
      <c r="U128" s="358"/>
      <c r="V128" s="357"/>
      <c r="W128" s="359"/>
      <c r="X128" s="359"/>
      <c r="Y128" s="359"/>
      <c r="Z128" s="359"/>
      <c r="AA128" s="359"/>
      <c r="AB128" s="359"/>
      <c r="AC128" s="359"/>
      <c r="AD128" s="359"/>
      <c r="AE128" s="359"/>
      <c r="AF128" s="360"/>
      <c r="AG128" s="356"/>
      <c r="AH128" s="356"/>
      <c r="AI128" s="356"/>
      <c r="AJ128" s="357"/>
      <c r="AK128" s="358"/>
      <c r="AL128" s="357"/>
      <c r="AM128" s="359"/>
      <c r="AN128" s="359"/>
      <c r="AO128" s="359"/>
      <c r="AP128" s="359"/>
      <c r="AQ128" s="359"/>
      <c r="AR128" s="359"/>
      <c r="AS128" s="359"/>
      <c r="AT128" s="359"/>
      <c r="AU128" s="359"/>
      <c r="AV128" s="360"/>
      <c r="AW128" s="356"/>
      <c r="AX128" s="356"/>
      <c r="AY128" s="356"/>
      <c r="AZ128" s="357"/>
      <c r="BA128" s="358"/>
      <c r="BB128" s="357"/>
      <c r="BC128" s="359"/>
      <c r="BD128" s="359"/>
      <c r="BE128" s="359"/>
      <c r="BF128" s="359"/>
      <c r="BG128" s="359"/>
      <c r="BH128" s="359"/>
      <c r="BI128" s="359"/>
      <c r="BJ128" s="359"/>
      <c r="BK128" s="359"/>
      <c r="BL128" s="360"/>
      <c r="BM128" s="356"/>
      <c r="BN128" s="356"/>
      <c r="BO128" s="356"/>
      <c r="BP128" s="357"/>
      <c r="BQ128" s="358"/>
      <c r="BR128" s="357"/>
      <c r="BS128" s="359"/>
      <c r="BT128" s="359"/>
      <c r="BU128" s="359"/>
      <c r="BV128" s="359"/>
      <c r="BW128" s="359"/>
      <c r="BX128" s="359"/>
      <c r="BY128" s="359"/>
      <c r="BZ128" s="359"/>
      <c r="CA128" s="359"/>
      <c r="CB128" s="360"/>
      <c r="CC128" s="356"/>
      <c r="CD128" s="356"/>
      <c r="CE128" s="356"/>
      <c r="CF128" s="357"/>
      <c r="CG128" s="358"/>
      <c r="CH128" s="357"/>
      <c r="CI128" s="359"/>
      <c r="CJ128" s="359"/>
      <c r="CK128" s="359"/>
      <c r="CL128" s="359"/>
      <c r="CM128" s="359"/>
      <c r="CN128" s="359"/>
      <c r="CO128" s="359"/>
      <c r="CP128" s="359"/>
      <c r="CQ128" s="359"/>
      <c r="CR128" s="360"/>
      <c r="CS128" s="356"/>
      <c r="CT128" s="356"/>
      <c r="CU128" s="356"/>
      <c r="CV128" s="357"/>
      <c r="CW128" s="358"/>
      <c r="CX128" s="357"/>
      <c r="CY128" s="359"/>
      <c r="CZ128" s="359"/>
      <c r="DA128" s="359"/>
      <c r="DB128" s="359"/>
      <c r="DC128" s="359"/>
      <c r="DD128" s="359"/>
      <c r="DE128" s="359"/>
      <c r="DF128" s="359"/>
      <c r="DG128" s="359"/>
      <c r="DH128" s="360"/>
      <c r="DI128" s="356"/>
      <c r="DJ128" s="356"/>
      <c r="DK128" s="356"/>
      <c r="DL128" s="357"/>
      <c r="DM128" s="358"/>
      <c r="DN128" s="357"/>
      <c r="DO128" s="359"/>
      <c r="DP128" s="359"/>
      <c r="DQ128" s="359"/>
      <c r="DR128" s="359"/>
      <c r="DS128" s="359"/>
      <c r="DT128" s="359"/>
      <c r="DU128" s="359"/>
      <c r="DV128" s="359"/>
      <c r="DW128" s="359"/>
      <c r="DX128" s="360"/>
      <c r="DY128" s="356"/>
      <c r="DZ128" s="356"/>
      <c r="EA128" s="356"/>
      <c r="EB128" s="357"/>
      <c r="EC128" s="358"/>
      <c r="ED128" s="357"/>
      <c r="EE128" s="359"/>
      <c r="EF128" s="359"/>
      <c r="EG128" s="359"/>
      <c r="EH128" s="359"/>
      <c r="EI128" s="359"/>
      <c r="EJ128" s="359"/>
      <c r="EK128" s="359"/>
      <c r="EL128" s="359"/>
      <c r="EM128" s="359"/>
      <c r="EN128" s="360"/>
      <c r="EO128" s="356"/>
      <c r="EP128" s="356"/>
      <c r="EQ128" s="356"/>
      <c r="ER128" s="357"/>
      <c r="ES128" s="358"/>
      <c r="ET128" s="357"/>
      <c r="EU128" s="359"/>
      <c r="EV128" s="359"/>
      <c r="EW128" s="359"/>
      <c r="EX128" s="359"/>
      <c r="EY128" s="359"/>
      <c r="EZ128" s="359"/>
      <c r="FA128" s="359"/>
      <c r="FB128" s="359"/>
      <c r="FC128" s="359"/>
      <c r="FD128" s="360"/>
      <c r="FE128" s="356"/>
      <c r="FF128" s="356"/>
      <c r="FG128" s="356"/>
      <c r="FH128" s="357"/>
      <c r="FI128" s="358"/>
      <c r="FJ128" s="357"/>
      <c r="FK128" s="359"/>
      <c r="FL128" s="359"/>
      <c r="FM128" s="359"/>
      <c r="FN128" s="359"/>
      <c r="FO128" s="359"/>
      <c r="FP128" s="359"/>
      <c r="FQ128" s="359"/>
      <c r="FR128" s="359"/>
      <c r="FS128" s="359"/>
      <c r="FT128" s="360"/>
      <c r="FU128" s="356"/>
      <c r="FV128" s="356"/>
      <c r="FW128" s="356"/>
      <c r="FX128" s="357"/>
      <c r="FY128" s="358"/>
      <c r="FZ128" s="357"/>
      <c r="GA128" s="359"/>
      <c r="GB128" s="359"/>
      <c r="GC128" s="359"/>
      <c r="GD128" s="359"/>
      <c r="GE128" s="359"/>
      <c r="GF128" s="359"/>
      <c r="GG128" s="359"/>
      <c r="GH128" s="359"/>
      <c r="GI128" s="359"/>
      <c r="GJ128" s="360"/>
      <c r="GK128" s="356"/>
      <c r="GL128" s="356"/>
      <c r="GM128" s="356"/>
      <c r="GN128" s="357"/>
      <c r="GO128" s="358"/>
      <c r="GP128" s="357"/>
      <c r="GQ128" s="359"/>
      <c r="GR128" s="359"/>
      <c r="GS128" s="359"/>
      <c r="GT128" s="359"/>
      <c r="GU128" s="359"/>
      <c r="GV128" s="359"/>
      <c r="GW128" s="359"/>
      <c r="GX128" s="359"/>
      <c r="GY128" s="359"/>
      <c r="GZ128" s="360"/>
      <c r="HA128" s="356"/>
      <c r="HB128" s="356"/>
      <c r="HC128" s="356"/>
      <c r="HD128" s="357"/>
      <c r="HE128" s="358"/>
      <c r="HF128" s="357"/>
      <c r="HG128" s="359"/>
      <c r="HH128" s="359"/>
      <c r="HI128" s="359"/>
      <c r="HJ128" s="359"/>
      <c r="HK128" s="359"/>
      <c r="HL128" s="359"/>
      <c r="HM128" s="359"/>
      <c r="HN128" s="359"/>
      <c r="HO128" s="359"/>
      <c r="HP128" s="356"/>
      <c r="HQ128" s="356"/>
      <c r="HR128" s="356"/>
      <c r="HS128" s="357"/>
      <c r="HT128" s="358"/>
      <c r="HU128" s="357"/>
      <c r="HV128" s="359"/>
      <c r="HW128" s="359"/>
      <c r="HX128" s="359"/>
      <c r="HY128" s="359"/>
      <c r="HZ128" s="359"/>
      <c r="IA128" s="359"/>
      <c r="IB128" s="359"/>
      <c r="IC128" s="359"/>
      <c r="ID128" s="359"/>
      <c r="IE128" s="360"/>
      <c r="IF128" s="356"/>
      <c r="IG128" s="356"/>
      <c r="IH128" s="356"/>
      <c r="II128" s="357"/>
      <c r="IJ128" s="358"/>
      <c r="IK128" s="357"/>
      <c r="IL128" s="359"/>
      <c r="IM128" s="359"/>
      <c r="IN128" s="359"/>
      <c r="IO128" s="359"/>
      <c r="IP128" s="359"/>
      <c r="IQ128" s="359"/>
      <c r="IR128" s="359"/>
      <c r="IS128" s="359"/>
      <c r="IT128" s="359"/>
      <c r="IU128" s="360"/>
      <c r="IV128" s="356"/>
      <c r="IW128" s="356"/>
      <c r="IX128" s="356"/>
      <c r="IY128" s="357"/>
      <c r="IZ128" s="358"/>
      <c r="JA128" s="357"/>
      <c r="JB128" s="359"/>
      <c r="JC128" s="359"/>
      <c r="JD128" s="359"/>
      <c r="JE128" s="359"/>
      <c r="JF128" s="359"/>
      <c r="JG128" s="359"/>
      <c r="JH128" s="359"/>
      <c r="JI128" s="359"/>
      <c r="JJ128" s="359"/>
      <c r="JK128" s="360"/>
      <c r="JL128" s="356"/>
      <c r="JM128" s="356"/>
      <c r="JN128" s="356"/>
      <c r="JO128" s="357"/>
      <c r="JP128" s="358"/>
      <c r="JQ128" s="357"/>
      <c r="JR128" s="359"/>
      <c r="JS128" s="359"/>
      <c r="JT128" s="359"/>
      <c r="JU128" s="359"/>
      <c r="JV128" s="359"/>
      <c r="JW128" s="359"/>
      <c r="JX128" s="359"/>
      <c r="JY128" s="359"/>
      <c r="JZ128" s="359"/>
      <c r="KA128" s="360"/>
      <c r="KB128" s="356"/>
      <c r="KC128" s="356"/>
      <c r="KD128" s="356"/>
      <c r="KE128" s="357"/>
      <c r="KF128" s="358"/>
      <c r="KG128" s="357"/>
      <c r="KH128" s="359"/>
      <c r="KI128" s="359"/>
      <c r="KJ128" s="359"/>
      <c r="KK128" s="359"/>
      <c r="KL128" s="359"/>
      <c r="KM128" s="359"/>
      <c r="KN128" s="359"/>
      <c r="KO128" s="359"/>
      <c r="KP128" s="359"/>
      <c r="KQ128" s="360"/>
      <c r="KR128" s="356"/>
      <c r="KS128" s="356"/>
      <c r="KT128" s="356"/>
      <c r="KU128" s="357"/>
      <c r="KV128" s="358"/>
      <c r="KW128" s="357"/>
      <c r="KX128" s="359"/>
      <c r="KY128" s="359"/>
      <c r="KZ128" s="359"/>
      <c r="LA128" s="359"/>
      <c r="LB128" s="359"/>
      <c r="LC128" s="359"/>
      <c r="LD128" s="359"/>
      <c r="LE128" s="359"/>
      <c r="LF128" s="359"/>
    </row>
    <row r="129" spans="1:318" s="26" customFormat="1" x14ac:dyDescent="0.2">
      <c r="A129" s="251"/>
      <c r="B129" s="261"/>
      <c r="C129" s="471" t="str">
        <f t="shared" si="17"/>
        <v/>
      </c>
      <c r="D129" s="48"/>
      <c r="E129" s="100" t="str">
        <f t="shared" si="18"/>
        <v/>
      </c>
      <c r="F129" s="49"/>
      <c r="G129" s="148"/>
      <c r="H129" s="149"/>
      <c r="I129" s="150"/>
      <c r="J129" s="149"/>
      <c r="K129" s="149"/>
      <c r="L129" s="149"/>
      <c r="M129" s="149"/>
      <c r="N129" s="149"/>
      <c r="O129" s="148"/>
      <c r="P129" s="51"/>
      <c r="Q129" s="356"/>
      <c r="R129" s="356"/>
      <c r="S129" s="356"/>
      <c r="T129" s="357"/>
      <c r="U129" s="358"/>
      <c r="V129" s="357"/>
      <c r="W129" s="359"/>
      <c r="X129" s="359"/>
      <c r="Y129" s="359"/>
      <c r="Z129" s="359"/>
      <c r="AA129" s="359"/>
      <c r="AB129" s="359"/>
      <c r="AC129" s="359"/>
      <c r="AD129" s="359"/>
      <c r="AE129" s="359"/>
      <c r="AF129" s="360"/>
      <c r="AG129" s="356"/>
      <c r="AH129" s="356"/>
      <c r="AI129" s="356"/>
      <c r="AJ129" s="357"/>
      <c r="AK129" s="358"/>
      <c r="AL129" s="357"/>
      <c r="AM129" s="359"/>
      <c r="AN129" s="359"/>
      <c r="AO129" s="359"/>
      <c r="AP129" s="359"/>
      <c r="AQ129" s="359"/>
      <c r="AR129" s="359"/>
      <c r="AS129" s="359"/>
      <c r="AT129" s="359"/>
      <c r="AU129" s="359"/>
      <c r="AV129" s="360"/>
      <c r="AW129" s="356"/>
      <c r="AX129" s="356"/>
      <c r="AY129" s="356"/>
      <c r="AZ129" s="357"/>
      <c r="BA129" s="358"/>
      <c r="BB129" s="357"/>
      <c r="BC129" s="359"/>
      <c r="BD129" s="359"/>
      <c r="BE129" s="359"/>
      <c r="BF129" s="359"/>
      <c r="BG129" s="359"/>
      <c r="BH129" s="359"/>
      <c r="BI129" s="359"/>
      <c r="BJ129" s="359"/>
      <c r="BK129" s="359"/>
      <c r="BL129" s="360"/>
      <c r="BM129" s="356"/>
      <c r="BN129" s="356"/>
      <c r="BO129" s="356"/>
      <c r="BP129" s="357"/>
      <c r="BQ129" s="358"/>
      <c r="BR129" s="357"/>
      <c r="BS129" s="359"/>
      <c r="BT129" s="359"/>
      <c r="BU129" s="359"/>
      <c r="BV129" s="359"/>
      <c r="BW129" s="359"/>
      <c r="BX129" s="359"/>
      <c r="BY129" s="359"/>
      <c r="BZ129" s="359"/>
      <c r="CA129" s="359"/>
      <c r="CB129" s="360"/>
      <c r="CC129" s="356"/>
      <c r="CD129" s="356"/>
      <c r="CE129" s="356"/>
      <c r="CF129" s="357"/>
      <c r="CG129" s="358"/>
      <c r="CH129" s="357"/>
      <c r="CI129" s="359"/>
      <c r="CJ129" s="359"/>
      <c r="CK129" s="359"/>
      <c r="CL129" s="359"/>
      <c r="CM129" s="359"/>
      <c r="CN129" s="359"/>
      <c r="CO129" s="359"/>
      <c r="CP129" s="359"/>
      <c r="CQ129" s="359"/>
      <c r="CR129" s="360"/>
      <c r="CS129" s="356"/>
      <c r="CT129" s="356"/>
      <c r="CU129" s="356"/>
      <c r="CV129" s="357"/>
      <c r="CW129" s="358"/>
      <c r="CX129" s="357"/>
      <c r="CY129" s="359"/>
      <c r="CZ129" s="359"/>
      <c r="DA129" s="359"/>
      <c r="DB129" s="359"/>
      <c r="DC129" s="359"/>
      <c r="DD129" s="359"/>
      <c r="DE129" s="359"/>
      <c r="DF129" s="359"/>
      <c r="DG129" s="359"/>
      <c r="DH129" s="360"/>
      <c r="DI129" s="356"/>
      <c r="DJ129" s="356"/>
      <c r="DK129" s="356"/>
      <c r="DL129" s="357"/>
      <c r="DM129" s="358"/>
      <c r="DN129" s="357"/>
      <c r="DO129" s="359"/>
      <c r="DP129" s="359"/>
      <c r="DQ129" s="359"/>
      <c r="DR129" s="359"/>
      <c r="DS129" s="359"/>
      <c r="DT129" s="359"/>
      <c r="DU129" s="359"/>
      <c r="DV129" s="359"/>
      <c r="DW129" s="359"/>
      <c r="DX129" s="360"/>
      <c r="DY129" s="356"/>
      <c r="DZ129" s="356"/>
      <c r="EA129" s="356"/>
      <c r="EB129" s="357"/>
      <c r="EC129" s="358"/>
      <c r="ED129" s="357"/>
      <c r="EE129" s="359"/>
      <c r="EF129" s="359"/>
      <c r="EG129" s="359"/>
      <c r="EH129" s="359"/>
      <c r="EI129" s="359"/>
      <c r="EJ129" s="359"/>
      <c r="EK129" s="359"/>
      <c r="EL129" s="359"/>
      <c r="EM129" s="359"/>
      <c r="EN129" s="360"/>
      <c r="EO129" s="356"/>
      <c r="EP129" s="356"/>
      <c r="EQ129" s="356"/>
      <c r="ER129" s="357"/>
      <c r="ES129" s="358"/>
      <c r="ET129" s="357"/>
      <c r="EU129" s="359"/>
      <c r="EV129" s="359"/>
      <c r="EW129" s="359"/>
      <c r="EX129" s="359"/>
      <c r="EY129" s="359"/>
      <c r="EZ129" s="359"/>
      <c r="FA129" s="359"/>
      <c r="FB129" s="359"/>
      <c r="FC129" s="359"/>
      <c r="FD129" s="360"/>
      <c r="FE129" s="356"/>
      <c r="FF129" s="356"/>
      <c r="FG129" s="356"/>
      <c r="FH129" s="357"/>
      <c r="FI129" s="358"/>
      <c r="FJ129" s="357"/>
      <c r="FK129" s="359"/>
      <c r="FL129" s="359"/>
      <c r="FM129" s="359"/>
      <c r="FN129" s="359"/>
      <c r="FO129" s="359"/>
      <c r="FP129" s="359"/>
      <c r="FQ129" s="359"/>
      <c r="FR129" s="359"/>
      <c r="FS129" s="359"/>
      <c r="FT129" s="360"/>
      <c r="FU129" s="356"/>
      <c r="FV129" s="356"/>
      <c r="FW129" s="356"/>
      <c r="FX129" s="357"/>
      <c r="FY129" s="358"/>
      <c r="FZ129" s="357"/>
      <c r="GA129" s="359"/>
      <c r="GB129" s="359"/>
      <c r="GC129" s="359"/>
      <c r="GD129" s="359"/>
      <c r="GE129" s="359"/>
      <c r="GF129" s="359"/>
      <c r="GG129" s="359"/>
      <c r="GH129" s="359"/>
      <c r="GI129" s="359"/>
      <c r="GJ129" s="360"/>
      <c r="GK129" s="356"/>
      <c r="GL129" s="356"/>
      <c r="GM129" s="356"/>
      <c r="GN129" s="357"/>
      <c r="GO129" s="358"/>
      <c r="GP129" s="357"/>
      <c r="GQ129" s="359"/>
      <c r="GR129" s="359"/>
      <c r="GS129" s="359"/>
      <c r="GT129" s="359"/>
      <c r="GU129" s="359"/>
      <c r="GV129" s="359"/>
      <c r="GW129" s="359"/>
      <c r="GX129" s="359"/>
      <c r="GY129" s="359"/>
      <c r="GZ129" s="360"/>
      <c r="HA129" s="356"/>
      <c r="HB129" s="356"/>
      <c r="HC129" s="356"/>
      <c r="HD129" s="357"/>
      <c r="HE129" s="358"/>
      <c r="HF129" s="357"/>
      <c r="HG129" s="359"/>
      <c r="HH129" s="359"/>
      <c r="HI129" s="359"/>
      <c r="HJ129" s="359"/>
      <c r="HK129" s="359"/>
      <c r="HL129" s="359"/>
      <c r="HM129" s="359"/>
      <c r="HN129" s="359"/>
      <c r="HO129" s="359"/>
      <c r="HP129" s="356"/>
      <c r="HQ129" s="356"/>
      <c r="HR129" s="356"/>
      <c r="HS129" s="357"/>
      <c r="HT129" s="358"/>
      <c r="HU129" s="357"/>
      <c r="HV129" s="359"/>
      <c r="HW129" s="359"/>
      <c r="HX129" s="359"/>
      <c r="HY129" s="359"/>
      <c r="HZ129" s="359"/>
      <c r="IA129" s="359"/>
      <c r="IB129" s="359"/>
      <c r="IC129" s="359"/>
      <c r="ID129" s="359"/>
      <c r="IE129" s="360"/>
      <c r="IF129" s="356"/>
      <c r="IG129" s="356"/>
      <c r="IH129" s="356"/>
      <c r="II129" s="357"/>
      <c r="IJ129" s="358"/>
      <c r="IK129" s="357"/>
      <c r="IL129" s="359"/>
      <c r="IM129" s="359"/>
      <c r="IN129" s="359"/>
      <c r="IO129" s="359"/>
      <c r="IP129" s="359"/>
      <c r="IQ129" s="359"/>
      <c r="IR129" s="359"/>
      <c r="IS129" s="359"/>
      <c r="IT129" s="359"/>
      <c r="IU129" s="360"/>
      <c r="IV129" s="356"/>
      <c r="IW129" s="356"/>
      <c r="IX129" s="356"/>
      <c r="IY129" s="357"/>
      <c r="IZ129" s="358"/>
      <c r="JA129" s="357"/>
      <c r="JB129" s="359"/>
      <c r="JC129" s="359"/>
      <c r="JD129" s="359"/>
      <c r="JE129" s="359"/>
      <c r="JF129" s="359"/>
      <c r="JG129" s="359"/>
      <c r="JH129" s="359"/>
      <c r="JI129" s="359"/>
      <c r="JJ129" s="359"/>
      <c r="JK129" s="360"/>
      <c r="JL129" s="356"/>
      <c r="JM129" s="356"/>
      <c r="JN129" s="356"/>
      <c r="JO129" s="357"/>
      <c r="JP129" s="358"/>
      <c r="JQ129" s="357"/>
      <c r="JR129" s="359"/>
      <c r="JS129" s="359"/>
      <c r="JT129" s="359"/>
      <c r="JU129" s="359"/>
      <c r="JV129" s="359"/>
      <c r="JW129" s="359"/>
      <c r="JX129" s="359"/>
      <c r="JY129" s="359"/>
      <c r="JZ129" s="359"/>
      <c r="KA129" s="360"/>
      <c r="KB129" s="356"/>
      <c r="KC129" s="356"/>
      <c r="KD129" s="356"/>
      <c r="KE129" s="357"/>
      <c r="KF129" s="358"/>
      <c r="KG129" s="357"/>
      <c r="KH129" s="359"/>
      <c r="KI129" s="359"/>
      <c r="KJ129" s="359"/>
      <c r="KK129" s="359"/>
      <c r="KL129" s="359"/>
      <c r="KM129" s="359"/>
      <c r="KN129" s="359"/>
      <c r="KO129" s="359"/>
      <c r="KP129" s="359"/>
      <c r="KQ129" s="360"/>
      <c r="KR129" s="356"/>
      <c r="KS129" s="356"/>
      <c r="KT129" s="356"/>
      <c r="KU129" s="357"/>
      <c r="KV129" s="358"/>
      <c r="KW129" s="357"/>
      <c r="KX129" s="359"/>
      <c r="KY129" s="359"/>
      <c r="KZ129" s="359"/>
      <c r="LA129" s="359"/>
      <c r="LB129" s="359"/>
      <c r="LC129" s="359"/>
      <c r="LD129" s="359"/>
      <c r="LE129" s="359"/>
      <c r="LF129" s="359"/>
    </row>
    <row r="130" spans="1:318" s="26" customFormat="1" x14ac:dyDescent="0.2">
      <c r="A130" s="251"/>
      <c r="B130" s="261"/>
      <c r="C130" s="471" t="str">
        <f t="shared" si="17"/>
        <v/>
      </c>
      <c r="D130" s="48"/>
      <c r="E130" s="100" t="str">
        <f t="shared" si="18"/>
        <v/>
      </c>
      <c r="F130" s="49"/>
      <c r="G130" s="148"/>
      <c r="H130" s="149"/>
      <c r="I130" s="150"/>
      <c r="J130" s="149"/>
      <c r="K130" s="149"/>
      <c r="L130" s="149"/>
      <c r="M130" s="149"/>
      <c r="N130" s="149"/>
      <c r="O130" s="148"/>
      <c r="P130" s="51"/>
      <c r="Q130" s="356"/>
      <c r="R130" s="356"/>
      <c r="S130" s="356"/>
      <c r="T130" s="357"/>
      <c r="U130" s="358"/>
      <c r="V130" s="357"/>
      <c r="W130" s="359"/>
      <c r="X130" s="359"/>
      <c r="Y130" s="359"/>
      <c r="Z130" s="359"/>
      <c r="AA130" s="359"/>
      <c r="AB130" s="359"/>
      <c r="AC130" s="359"/>
      <c r="AD130" s="359"/>
      <c r="AE130" s="359"/>
      <c r="AF130" s="360"/>
      <c r="AG130" s="356"/>
      <c r="AH130" s="356"/>
      <c r="AI130" s="356"/>
      <c r="AJ130" s="357"/>
      <c r="AK130" s="358"/>
      <c r="AL130" s="357"/>
      <c r="AM130" s="359"/>
      <c r="AN130" s="359"/>
      <c r="AO130" s="359"/>
      <c r="AP130" s="359"/>
      <c r="AQ130" s="359"/>
      <c r="AR130" s="359"/>
      <c r="AS130" s="359"/>
      <c r="AT130" s="359"/>
      <c r="AU130" s="359"/>
      <c r="AV130" s="360"/>
      <c r="AW130" s="356"/>
      <c r="AX130" s="356"/>
      <c r="AY130" s="356"/>
      <c r="AZ130" s="357"/>
      <c r="BA130" s="358"/>
      <c r="BB130" s="357"/>
      <c r="BC130" s="359"/>
      <c r="BD130" s="359"/>
      <c r="BE130" s="359"/>
      <c r="BF130" s="359"/>
      <c r="BG130" s="359"/>
      <c r="BH130" s="359"/>
      <c r="BI130" s="359"/>
      <c r="BJ130" s="359"/>
      <c r="BK130" s="359"/>
      <c r="BL130" s="360"/>
      <c r="BM130" s="356"/>
      <c r="BN130" s="356"/>
      <c r="BO130" s="356"/>
      <c r="BP130" s="357"/>
      <c r="BQ130" s="358"/>
      <c r="BR130" s="357"/>
      <c r="BS130" s="359"/>
      <c r="BT130" s="359"/>
      <c r="BU130" s="359"/>
      <c r="BV130" s="359"/>
      <c r="BW130" s="359"/>
      <c r="BX130" s="359"/>
      <c r="BY130" s="359"/>
      <c r="BZ130" s="359"/>
      <c r="CA130" s="359"/>
      <c r="CB130" s="360"/>
      <c r="CC130" s="356"/>
      <c r="CD130" s="356"/>
      <c r="CE130" s="356"/>
      <c r="CF130" s="357"/>
      <c r="CG130" s="358"/>
      <c r="CH130" s="357"/>
      <c r="CI130" s="359"/>
      <c r="CJ130" s="359"/>
      <c r="CK130" s="359"/>
      <c r="CL130" s="359"/>
      <c r="CM130" s="359"/>
      <c r="CN130" s="359"/>
      <c r="CO130" s="359"/>
      <c r="CP130" s="359"/>
      <c r="CQ130" s="359"/>
      <c r="CR130" s="360"/>
      <c r="CS130" s="356"/>
      <c r="CT130" s="356"/>
      <c r="CU130" s="356"/>
      <c r="CV130" s="357"/>
      <c r="CW130" s="358"/>
      <c r="CX130" s="357"/>
      <c r="CY130" s="359"/>
      <c r="CZ130" s="359"/>
      <c r="DA130" s="359"/>
      <c r="DB130" s="359"/>
      <c r="DC130" s="359"/>
      <c r="DD130" s="359"/>
      <c r="DE130" s="359"/>
      <c r="DF130" s="359"/>
      <c r="DG130" s="359"/>
      <c r="DH130" s="360"/>
      <c r="DI130" s="356"/>
      <c r="DJ130" s="356"/>
      <c r="DK130" s="356"/>
      <c r="DL130" s="357"/>
      <c r="DM130" s="358"/>
      <c r="DN130" s="357"/>
      <c r="DO130" s="359"/>
      <c r="DP130" s="359"/>
      <c r="DQ130" s="359"/>
      <c r="DR130" s="359"/>
      <c r="DS130" s="359"/>
      <c r="DT130" s="359"/>
      <c r="DU130" s="359"/>
      <c r="DV130" s="359"/>
      <c r="DW130" s="359"/>
      <c r="DX130" s="360"/>
      <c r="DY130" s="356"/>
      <c r="DZ130" s="356"/>
      <c r="EA130" s="356"/>
      <c r="EB130" s="357"/>
      <c r="EC130" s="358"/>
      <c r="ED130" s="357"/>
      <c r="EE130" s="359"/>
      <c r="EF130" s="359"/>
      <c r="EG130" s="359"/>
      <c r="EH130" s="359"/>
      <c r="EI130" s="359"/>
      <c r="EJ130" s="359"/>
      <c r="EK130" s="359"/>
      <c r="EL130" s="359"/>
      <c r="EM130" s="359"/>
      <c r="EN130" s="360"/>
      <c r="EO130" s="356"/>
      <c r="EP130" s="356"/>
      <c r="EQ130" s="356"/>
      <c r="ER130" s="357"/>
      <c r="ES130" s="358"/>
      <c r="ET130" s="357"/>
      <c r="EU130" s="359"/>
      <c r="EV130" s="359"/>
      <c r="EW130" s="359"/>
      <c r="EX130" s="359"/>
      <c r="EY130" s="359"/>
      <c r="EZ130" s="359"/>
      <c r="FA130" s="359"/>
      <c r="FB130" s="359"/>
      <c r="FC130" s="359"/>
      <c r="FD130" s="360"/>
      <c r="FE130" s="356"/>
      <c r="FF130" s="356"/>
      <c r="FG130" s="356"/>
      <c r="FH130" s="357"/>
      <c r="FI130" s="358"/>
      <c r="FJ130" s="357"/>
      <c r="FK130" s="359"/>
      <c r="FL130" s="359"/>
      <c r="FM130" s="359"/>
      <c r="FN130" s="359"/>
      <c r="FO130" s="359"/>
      <c r="FP130" s="359"/>
      <c r="FQ130" s="359"/>
      <c r="FR130" s="359"/>
      <c r="FS130" s="359"/>
      <c r="FT130" s="360"/>
      <c r="FU130" s="356"/>
      <c r="FV130" s="356"/>
      <c r="FW130" s="356"/>
      <c r="FX130" s="357"/>
      <c r="FY130" s="358"/>
      <c r="FZ130" s="357"/>
      <c r="GA130" s="359"/>
      <c r="GB130" s="359"/>
      <c r="GC130" s="359"/>
      <c r="GD130" s="359"/>
      <c r="GE130" s="359"/>
      <c r="GF130" s="359"/>
      <c r="GG130" s="359"/>
      <c r="GH130" s="359"/>
      <c r="GI130" s="359"/>
      <c r="GJ130" s="360"/>
      <c r="GK130" s="356"/>
      <c r="GL130" s="356"/>
      <c r="GM130" s="356"/>
      <c r="GN130" s="357"/>
      <c r="GO130" s="358"/>
      <c r="GP130" s="357"/>
      <c r="GQ130" s="359"/>
      <c r="GR130" s="359"/>
      <c r="GS130" s="359"/>
      <c r="GT130" s="359"/>
      <c r="GU130" s="359"/>
      <c r="GV130" s="359"/>
      <c r="GW130" s="359"/>
      <c r="GX130" s="359"/>
      <c r="GY130" s="359"/>
      <c r="GZ130" s="360"/>
      <c r="HA130" s="356"/>
      <c r="HB130" s="356"/>
      <c r="HC130" s="356"/>
      <c r="HD130" s="357"/>
      <c r="HE130" s="358"/>
      <c r="HF130" s="357"/>
      <c r="HG130" s="359"/>
      <c r="HH130" s="359"/>
      <c r="HI130" s="359"/>
      <c r="HJ130" s="359"/>
      <c r="HK130" s="359"/>
      <c r="HL130" s="359"/>
      <c r="HM130" s="359"/>
      <c r="HN130" s="359"/>
      <c r="HO130" s="359"/>
      <c r="HP130" s="356"/>
      <c r="HQ130" s="356"/>
      <c r="HR130" s="356"/>
      <c r="HS130" s="357"/>
      <c r="HT130" s="358"/>
      <c r="HU130" s="357"/>
      <c r="HV130" s="359"/>
      <c r="HW130" s="359"/>
      <c r="HX130" s="359"/>
      <c r="HY130" s="359"/>
      <c r="HZ130" s="359"/>
      <c r="IA130" s="359"/>
      <c r="IB130" s="359"/>
      <c r="IC130" s="359"/>
      <c r="ID130" s="359"/>
      <c r="IE130" s="360"/>
      <c r="IF130" s="356"/>
      <c r="IG130" s="356"/>
      <c r="IH130" s="356"/>
      <c r="II130" s="357"/>
      <c r="IJ130" s="358"/>
      <c r="IK130" s="357"/>
      <c r="IL130" s="359"/>
      <c r="IM130" s="359"/>
      <c r="IN130" s="359"/>
      <c r="IO130" s="359"/>
      <c r="IP130" s="359"/>
      <c r="IQ130" s="359"/>
      <c r="IR130" s="359"/>
      <c r="IS130" s="359"/>
      <c r="IT130" s="359"/>
      <c r="IU130" s="360"/>
      <c r="IV130" s="356"/>
      <c r="IW130" s="356"/>
      <c r="IX130" s="356"/>
      <c r="IY130" s="357"/>
      <c r="IZ130" s="358"/>
      <c r="JA130" s="357"/>
      <c r="JB130" s="359"/>
      <c r="JC130" s="359"/>
      <c r="JD130" s="359"/>
      <c r="JE130" s="359"/>
      <c r="JF130" s="359"/>
      <c r="JG130" s="359"/>
      <c r="JH130" s="359"/>
      <c r="JI130" s="359"/>
      <c r="JJ130" s="359"/>
      <c r="JK130" s="360"/>
      <c r="JL130" s="356"/>
      <c r="JM130" s="356"/>
      <c r="JN130" s="356"/>
      <c r="JO130" s="357"/>
      <c r="JP130" s="358"/>
      <c r="JQ130" s="357"/>
      <c r="JR130" s="359"/>
      <c r="JS130" s="359"/>
      <c r="JT130" s="359"/>
      <c r="JU130" s="359"/>
      <c r="JV130" s="359"/>
      <c r="JW130" s="359"/>
      <c r="JX130" s="359"/>
      <c r="JY130" s="359"/>
      <c r="JZ130" s="359"/>
      <c r="KA130" s="360"/>
      <c r="KB130" s="356"/>
      <c r="KC130" s="356"/>
      <c r="KD130" s="356"/>
      <c r="KE130" s="357"/>
      <c r="KF130" s="358"/>
      <c r="KG130" s="357"/>
      <c r="KH130" s="359"/>
      <c r="KI130" s="359"/>
      <c r="KJ130" s="359"/>
      <c r="KK130" s="359"/>
      <c r="KL130" s="359"/>
      <c r="KM130" s="359"/>
      <c r="KN130" s="359"/>
      <c r="KO130" s="359"/>
      <c r="KP130" s="359"/>
      <c r="KQ130" s="360"/>
      <c r="KR130" s="356"/>
      <c r="KS130" s="356"/>
      <c r="KT130" s="356"/>
      <c r="KU130" s="357"/>
      <c r="KV130" s="358"/>
      <c r="KW130" s="357"/>
      <c r="KX130" s="359"/>
      <c r="KY130" s="359"/>
      <c r="KZ130" s="359"/>
      <c r="LA130" s="359"/>
      <c r="LB130" s="359"/>
      <c r="LC130" s="359"/>
      <c r="LD130" s="359"/>
      <c r="LE130" s="359"/>
      <c r="LF130" s="359"/>
    </row>
    <row r="131" spans="1:318" s="26" customFormat="1" x14ac:dyDescent="0.2">
      <c r="A131" s="251"/>
      <c r="B131" s="261"/>
      <c r="C131" s="471" t="str">
        <f t="shared" si="17"/>
        <v/>
      </c>
      <c r="D131" s="48"/>
      <c r="E131" s="100" t="str">
        <f t="shared" si="18"/>
        <v/>
      </c>
      <c r="F131" s="49"/>
      <c r="G131" s="148"/>
      <c r="H131" s="149"/>
      <c r="I131" s="150"/>
      <c r="J131" s="149"/>
      <c r="K131" s="149"/>
      <c r="L131" s="149"/>
      <c r="M131" s="149"/>
      <c r="N131" s="149"/>
      <c r="O131" s="148"/>
      <c r="P131" s="51"/>
      <c r="Q131" s="356"/>
      <c r="R131" s="356"/>
      <c r="S131" s="356"/>
      <c r="T131" s="357"/>
      <c r="U131" s="358"/>
      <c r="V131" s="357"/>
      <c r="W131" s="359"/>
      <c r="X131" s="359"/>
      <c r="Y131" s="359"/>
      <c r="Z131" s="359"/>
      <c r="AA131" s="359"/>
      <c r="AB131" s="359"/>
      <c r="AC131" s="359"/>
      <c r="AD131" s="359"/>
      <c r="AE131" s="359"/>
      <c r="AF131" s="360"/>
      <c r="AG131" s="356"/>
      <c r="AH131" s="356"/>
      <c r="AI131" s="356"/>
      <c r="AJ131" s="357"/>
      <c r="AK131" s="358"/>
      <c r="AL131" s="357"/>
      <c r="AM131" s="359"/>
      <c r="AN131" s="359"/>
      <c r="AO131" s="359"/>
      <c r="AP131" s="359"/>
      <c r="AQ131" s="359"/>
      <c r="AR131" s="359"/>
      <c r="AS131" s="359"/>
      <c r="AT131" s="359"/>
      <c r="AU131" s="359"/>
      <c r="AV131" s="360"/>
      <c r="AW131" s="356"/>
      <c r="AX131" s="356"/>
      <c r="AY131" s="356"/>
      <c r="AZ131" s="357"/>
      <c r="BA131" s="358"/>
      <c r="BB131" s="357"/>
      <c r="BC131" s="359"/>
      <c r="BD131" s="359"/>
      <c r="BE131" s="359"/>
      <c r="BF131" s="359"/>
      <c r="BG131" s="359"/>
      <c r="BH131" s="359"/>
      <c r="BI131" s="359"/>
      <c r="BJ131" s="359"/>
      <c r="BK131" s="359"/>
      <c r="BL131" s="360"/>
      <c r="BM131" s="356"/>
      <c r="BN131" s="356"/>
      <c r="BO131" s="356"/>
      <c r="BP131" s="357"/>
      <c r="BQ131" s="358"/>
      <c r="BR131" s="357"/>
      <c r="BS131" s="359"/>
      <c r="BT131" s="359"/>
      <c r="BU131" s="359"/>
      <c r="BV131" s="359"/>
      <c r="BW131" s="359"/>
      <c r="BX131" s="359"/>
      <c r="BY131" s="359"/>
      <c r="BZ131" s="359"/>
      <c r="CA131" s="359"/>
      <c r="CB131" s="360"/>
      <c r="CC131" s="356"/>
      <c r="CD131" s="356"/>
      <c r="CE131" s="356"/>
      <c r="CF131" s="357"/>
      <c r="CG131" s="358"/>
      <c r="CH131" s="357"/>
      <c r="CI131" s="359"/>
      <c r="CJ131" s="359"/>
      <c r="CK131" s="359"/>
      <c r="CL131" s="359"/>
      <c r="CM131" s="359"/>
      <c r="CN131" s="359"/>
      <c r="CO131" s="359"/>
      <c r="CP131" s="359"/>
      <c r="CQ131" s="359"/>
      <c r="CR131" s="360"/>
      <c r="CS131" s="356"/>
      <c r="CT131" s="356"/>
      <c r="CU131" s="356"/>
      <c r="CV131" s="357"/>
      <c r="CW131" s="358"/>
      <c r="CX131" s="357"/>
      <c r="CY131" s="359"/>
      <c r="CZ131" s="359"/>
      <c r="DA131" s="359"/>
      <c r="DB131" s="359"/>
      <c r="DC131" s="359"/>
      <c r="DD131" s="359"/>
      <c r="DE131" s="359"/>
      <c r="DF131" s="359"/>
      <c r="DG131" s="359"/>
      <c r="DH131" s="360"/>
      <c r="DI131" s="356"/>
      <c r="DJ131" s="356"/>
      <c r="DK131" s="356"/>
      <c r="DL131" s="357"/>
      <c r="DM131" s="358"/>
      <c r="DN131" s="357"/>
      <c r="DO131" s="359"/>
      <c r="DP131" s="359"/>
      <c r="DQ131" s="359"/>
      <c r="DR131" s="359"/>
      <c r="DS131" s="359"/>
      <c r="DT131" s="359"/>
      <c r="DU131" s="359"/>
      <c r="DV131" s="359"/>
      <c r="DW131" s="359"/>
      <c r="DX131" s="360"/>
      <c r="DY131" s="356"/>
      <c r="DZ131" s="356"/>
      <c r="EA131" s="356"/>
      <c r="EB131" s="357"/>
      <c r="EC131" s="358"/>
      <c r="ED131" s="357"/>
      <c r="EE131" s="359"/>
      <c r="EF131" s="359"/>
      <c r="EG131" s="359"/>
      <c r="EH131" s="359"/>
      <c r="EI131" s="359"/>
      <c r="EJ131" s="359"/>
      <c r="EK131" s="359"/>
      <c r="EL131" s="359"/>
      <c r="EM131" s="359"/>
      <c r="EN131" s="360"/>
      <c r="EO131" s="356"/>
      <c r="EP131" s="356"/>
      <c r="EQ131" s="356"/>
      <c r="ER131" s="357"/>
      <c r="ES131" s="358"/>
      <c r="ET131" s="357"/>
      <c r="EU131" s="359"/>
      <c r="EV131" s="359"/>
      <c r="EW131" s="359"/>
      <c r="EX131" s="359"/>
      <c r="EY131" s="359"/>
      <c r="EZ131" s="359"/>
      <c r="FA131" s="359"/>
      <c r="FB131" s="359"/>
      <c r="FC131" s="359"/>
      <c r="FD131" s="360"/>
      <c r="FE131" s="356"/>
      <c r="FF131" s="356"/>
      <c r="FG131" s="356"/>
      <c r="FH131" s="357"/>
      <c r="FI131" s="358"/>
      <c r="FJ131" s="357"/>
      <c r="FK131" s="359"/>
      <c r="FL131" s="359"/>
      <c r="FM131" s="359"/>
      <c r="FN131" s="359"/>
      <c r="FO131" s="359"/>
      <c r="FP131" s="359"/>
      <c r="FQ131" s="359"/>
      <c r="FR131" s="359"/>
      <c r="FS131" s="359"/>
      <c r="FT131" s="360"/>
      <c r="FU131" s="356"/>
      <c r="FV131" s="356"/>
      <c r="FW131" s="356"/>
      <c r="FX131" s="357"/>
      <c r="FY131" s="358"/>
      <c r="FZ131" s="357"/>
      <c r="GA131" s="359"/>
      <c r="GB131" s="359"/>
      <c r="GC131" s="359"/>
      <c r="GD131" s="359"/>
      <c r="GE131" s="359"/>
      <c r="GF131" s="359"/>
      <c r="GG131" s="359"/>
      <c r="GH131" s="359"/>
      <c r="GI131" s="359"/>
      <c r="GJ131" s="360"/>
      <c r="GK131" s="356"/>
      <c r="GL131" s="356"/>
      <c r="GM131" s="356"/>
      <c r="GN131" s="357"/>
      <c r="GO131" s="358"/>
      <c r="GP131" s="357"/>
      <c r="GQ131" s="359"/>
      <c r="GR131" s="359"/>
      <c r="GS131" s="359"/>
      <c r="GT131" s="359"/>
      <c r="GU131" s="359"/>
      <c r="GV131" s="359"/>
      <c r="GW131" s="359"/>
      <c r="GX131" s="359"/>
      <c r="GY131" s="359"/>
      <c r="GZ131" s="360"/>
      <c r="HA131" s="356"/>
      <c r="HB131" s="356"/>
      <c r="HC131" s="356"/>
      <c r="HD131" s="357"/>
      <c r="HE131" s="358"/>
      <c r="HF131" s="357"/>
      <c r="HG131" s="359"/>
      <c r="HH131" s="359"/>
      <c r="HI131" s="359"/>
      <c r="HJ131" s="359"/>
      <c r="HK131" s="359"/>
      <c r="HL131" s="359"/>
      <c r="HM131" s="359"/>
      <c r="HN131" s="359"/>
      <c r="HO131" s="359"/>
      <c r="HP131" s="356"/>
      <c r="HQ131" s="356"/>
      <c r="HR131" s="356"/>
      <c r="HS131" s="357"/>
      <c r="HT131" s="358"/>
      <c r="HU131" s="357"/>
      <c r="HV131" s="359"/>
      <c r="HW131" s="359"/>
      <c r="HX131" s="359"/>
      <c r="HY131" s="359"/>
      <c r="HZ131" s="359"/>
      <c r="IA131" s="359"/>
      <c r="IB131" s="359"/>
      <c r="IC131" s="359"/>
      <c r="ID131" s="359"/>
      <c r="IE131" s="360"/>
      <c r="IF131" s="356"/>
      <c r="IG131" s="356"/>
      <c r="IH131" s="356"/>
      <c r="II131" s="357"/>
      <c r="IJ131" s="358"/>
      <c r="IK131" s="357"/>
      <c r="IL131" s="359"/>
      <c r="IM131" s="359"/>
      <c r="IN131" s="359"/>
      <c r="IO131" s="359"/>
      <c r="IP131" s="359"/>
      <c r="IQ131" s="359"/>
      <c r="IR131" s="359"/>
      <c r="IS131" s="359"/>
      <c r="IT131" s="359"/>
      <c r="IU131" s="360"/>
      <c r="IV131" s="356"/>
      <c r="IW131" s="356"/>
      <c r="IX131" s="356"/>
      <c r="IY131" s="357"/>
      <c r="IZ131" s="358"/>
      <c r="JA131" s="357"/>
      <c r="JB131" s="359"/>
      <c r="JC131" s="359"/>
      <c r="JD131" s="359"/>
      <c r="JE131" s="359"/>
      <c r="JF131" s="359"/>
      <c r="JG131" s="359"/>
      <c r="JH131" s="359"/>
      <c r="JI131" s="359"/>
      <c r="JJ131" s="359"/>
      <c r="JK131" s="360"/>
      <c r="JL131" s="356"/>
      <c r="JM131" s="356"/>
      <c r="JN131" s="356"/>
      <c r="JO131" s="357"/>
      <c r="JP131" s="358"/>
      <c r="JQ131" s="357"/>
      <c r="JR131" s="359"/>
      <c r="JS131" s="359"/>
      <c r="JT131" s="359"/>
      <c r="JU131" s="359"/>
      <c r="JV131" s="359"/>
      <c r="JW131" s="359"/>
      <c r="JX131" s="359"/>
      <c r="JY131" s="359"/>
      <c r="JZ131" s="359"/>
      <c r="KA131" s="360"/>
      <c r="KB131" s="356"/>
      <c r="KC131" s="356"/>
      <c r="KD131" s="356"/>
      <c r="KE131" s="357"/>
      <c r="KF131" s="358"/>
      <c r="KG131" s="357"/>
      <c r="KH131" s="359"/>
      <c r="KI131" s="359"/>
      <c r="KJ131" s="359"/>
      <c r="KK131" s="359"/>
      <c r="KL131" s="359"/>
      <c r="KM131" s="359"/>
      <c r="KN131" s="359"/>
      <c r="KO131" s="359"/>
      <c r="KP131" s="359"/>
      <c r="KQ131" s="360"/>
      <c r="KR131" s="356"/>
      <c r="KS131" s="356"/>
      <c r="KT131" s="356"/>
      <c r="KU131" s="357"/>
      <c r="KV131" s="358"/>
      <c r="KW131" s="357"/>
      <c r="KX131" s="359"/>
      <c r="KY131" s="359"/>
      <c r="KZ131" s="359"/>
      <c r="LA131" s="359"/>
      <c r="LB131" s="359"/>
      <c r="LC131" s="359"/>
      <c r="LD131" s="359"/>
      <c r="LE131" s="359"/>
      <c r="LF131" s="359"/>
    </row>
    <row r="132" spans="1:318" s="26" customFormat="1" x14ac:dyDescent="0.2">
      <c r="A132" s="251"/>
      <c r="B132" s="261"/>
      <c r="C132" s="471" t="str">
        <f t="shared" si="17"/>
        <v/>
      </c>
      <c r="D132" s="48"/>
      <c r="E132" s="100" t="str">
        <f t="shared" si="18"/>
        <v/>
      </c>
      <c r="F132" s="49"/>
      <c r="G132" s="148"/>
      <c r="H132" s="149"/>
      <c r="I132" s="150"/>
      <c r="J132" s="149"/>
      <c r="K132" s="149"/>
      <c r="L132" s="149"/>
      <c r="M132" s="149"/>
      <c r="N132" s="149"/>
      <c r="O132" s="148"/>
      <c r="P132" s="51"/>
      <c r="Q132" s="356"/>
      <c r="R132" s="356"/>
      <c r="S132" s="356"/>
      <c r="T132" s="357"/>
      <c r="U132" s="358"/>
      <c r="V132" s="357"/>
      <c r="W132" s="359"/>
      <c r="X132" s="359"/>
      <c r="Y132" s="359"/>
      <c r="Z132" s="359"/>
      <c r="AA132" s="359"/>
      <c r="AB132" s="359"/>
      <c r="AC132" s="359"/>
      <c r="AD132" s="359"/>
      <c r="AE132" s="359"/>
      <c r="AF132" s="360"/>
      <c r="AG132" s="356"/>
      <c r="AH132" s="356"/>
      <c r="AI132" s="356"/>
      <c r="AJ132" s="357"/>
      <c r="AK132" s="358"/>
      <c r="AL132" s="357"/>
      <c r="AM132" s="359"/>
      <c r="AN132" s="359"/>
      <c r="AO132" s="359"/>
      <c r="AP132" s="359"/>
      <c r="AQ132" s="359"/>
      <c r="AR132" s="359"/>
      <c r="AS132" s="359"/>
      <c r="AT132" s="359"/>
      <c r="AU132" s="359"/>
      <c r="AV132" s="360"/>
      <c r="AW132" s="356"/>
      <c r="AX132" s="356"/>
      <c r="AY132" s="356"/>
      <c r="AZ132" s="357"/>
      <c r="BA132" s="358"/>
      <c r="BB132" s="357"/>
      <c r="BC132" s="359"/>
      <c r="BD132" s="359"/>
      <c r="BE132" s="359"/>
      <c r="BF132" s="359"/>
      <c r="BG132" s="359"/>
      <c r="BH132" s="359"/>
      <c r="BI132" s="359"/>
      <c r="BJ132" s="359"/>
      <c r="BK132" s="359"/>
      <c r="BL132" s="360"/>
      <c r="BM132" s="356"/>
      <c r="BN132" s="356"/>
      <c r="BO132" s="356"/>
      <c r="BP132" s="357"/>
      <c r="BQ132" s="358"/>
      <c r="BR132" s="357"/>
      <c r="BS132" s="359"/>
      <c r="BT132" s="359"/>
      <c r="BU132" s="359"/>
      <c r="BV132" s="359"/>
      <c r="BW132" s="359"/>
      <c r="BX132" s="359"/>
      <c r="BY132" s="359"/>
      <c r="BZ132" s="359"/>
      <c r="CA132" s="359"/>
      <c r="CB132" s="360"/>
      <c r="CC132" s="356"/>
      <c r="CD132" s="356"/>
      <c r="CE132" s="356"/>
      <c r="CF132" s="357"/>
      <c r="CG132" s="358"/>
      <c r="CH132" s="357"/>
      <c r="CI132" s="359"/>
      <c r="CJ132" s="359"/>
      <c r="CK132" s="359"/>
      <c r="CL132" s="359"/>
      <c r="CM132" s="359"/>
      <c r="CN132" s="359"/>
      <c r="CO132" s="359"/>
      <c r="CP132" s="359"/>
      <c r="CQ132" s="359"/>
      <c r="CR132" s="360"/>
      <c r="CS132" s="356"/>
      <c r="CT132" s="356"/>
      <c r="CU132" s="356"/>
      <c r="CV132" s="357"/>
      <c r="CW132" s="358"/>
      <c r="CX132" s="357"/>
      <c r="CY132" s="359"/>
      <c r="CZ132" s="359"/>
      <c r="DA132" s="359"/>
      <c r="DB132" s="359"/>
      <c r="DC132" s="359"/>
      <c r="DD132" s="359"/>
      <c r="DE132" s="359"/>
      <c r="DF132" s="359"/>
      <c r="DG132" s="359"/>
      <c r="DH132" s="360"/>
      <c r="DI132" s="356"/>
      <c r="DJ132" s="356"/>
      <c r="DK132" s="356"/>
      <c r="DL132" s="357"/>
      <c r="DM132" s="358"/>
      <c r="DN132" s="357"/>
      <c r="DO132" s="359"/>
      <c r="DP132" s="359"/>
      <c r="DQ132" s="359"/>
      <c r="DR132" s="359"/>
      <c r="DS132" s="359"/>
      <c r="DT132" s="359"/>
      <c r="DU132" s="359"/>
      <c r="DV132" s="359"/>
      <c r="DW132" s="359"/>
      <c r="DX132" s="360"/>
      <c r="DY132" s="356"/>
      <c r="DZ132" s="356"/>
      <c r="EA132" s="356"/>
      <c r="EB132" s="357"/>
      <c r="EC132" s="358"/>
      <c r="ED132" s="357"/>
      <c r="EE132" s="359"/>
      <c r="EF132" s="359"/>
      <c r="EG132" s="359"/>
      <c r="EH132" s="359"/>
      <c r="EI132" s="359"/>
      <c r="EJ132" s="359"/>
      <c r="EK132" s="359"/>
      <c r="EL132" s="359"/>
      <c r="EM132" s="359"/>
      <c r="EN132" s="360"/>
      <c r="EO132" s="356"/>
      <c r="EP132" s="356"/>
      <c r="EQ132" s="356"/>
      <c r="ER132" s="357"/>
      <c r="ES132" s="358"/>
      <c r="ET132" s="357"/>
      <c r="EU132" s="359"/>
      <c r="EV132" s="359"/>
      <c r="EW132" s="359"/>
      <c r="EX132" s="359"/>
      <c r="EY132" s="359"/>
      <c r="EZ132" s="359"/>
      <c r="FA132" s="359"/>
      <c r="FB132" s="359"/>
      <c r="FC132" s="359"/>
      <c r="FD132" s="360"/>
      <c r="FE132" s="356"/>
      <c r="FF132" s="356"/>
      <c r="FG132" s="356"/>
      <c r="FH132" s="357"/>
      <c r="FI132" s="358"/>
      <c r="FJ132" s="357"/>
      <c r="FK132" s="359"/>
      <c r="FL132" s="359"/>
      <c r="FM132" s="359"/>
      <c r="FN132" s="359"/>
      <c r="FO132" s="359"/>
      <c r="FP132" s="359"/>
      <c r="FQ132" s="359"/>
      <c r="FR132" s="359"/>
      <c r="FS132" s="359"/>
      <c r="FT132" s="360"/>
      <c r="FU132" s="356"/>
      <c r="FV132" s="356"/>
      <c r="FW132" s="356"/>
      <c r="FX132" s="357"/>
      <c r="FY132" s="358"/>
      <c r="FZ132" s="357"/>
      <c r="GA132" s="359"/>
      <c r="GB132" s="359"/>
      <c r="GC132" s="359"/>
      <c r="GD132" s="359"/>
      <c r="GE132" s="359"/>
      <c r="GF132" s="359"/>
      <c r="GG132" s="359"/>
      <c r="GH132" s="359"/>
      <c r="GI132" s="359"/>
      <c r="GJ132" s="360"/>
      <c r="GK132" s="356"/>
      <c r="GL132" s="356"/>
      <c r="GM132" s="356"/>
      <c r="GN132" s="357"/>
      <c r="GO132" s="358"/>
      <c r="GP132" s="357"/>
      <c r="GQ132" s="359"/>
      <c r="GR132" s="359"/>
      <c r="GS132" s="359"/>
      <c r="GT132" s="359"/>
      <c r="GU132" s="359"/>
      <c r="GV132" s="359"/>
      <c r="GW132" s="359"/>
      <c r="GX132" s="359"/>
      <c r="GY132" s="359"/>
      <c r="GZ132" s="360"/>
      <c r="HA132" s="356"/>
      <c r="HB132" s="356"/>
      <c r="HC132" s="356"/>
      <c r="HD132" s="357"/>
      <c r="HE132" s="358"/>
      <c r="HF132" s="357"/>
      <c r="HG132" s="359"/>
      <c r="HH132" s="359"/>
      <c r="HI132" s="359"/>
      <c r="HJ132" s="359"/>
      <c r="HK132" s="359"/>
      <c r="HL132" s="359"/>
      <c r="HM132" s="359"/>
      <c r="HN132" s="359"/>
      <c r="HO132" s="359"/>
      <c r="HP132" s="356"/>
      <c r="HQ132" s="356"/>
      <c r="HR132" s="356"/>
      <c r="HS132" s="357"/>
      <c r="HT132" s="358"/>
      <c r="HU132" s="357"/>
      <c r="HV132" s="359"/>
      <c r="HW132" s="359"/>
      <c r="HX132" s="359"/>
      <c r="HY132" s="359"/>
      <c r="HZ132" s="359"/>
      <c r="IA132" s="359"/>
      <c r="IB132" s="359"/>
      <c r="IC132" s="359"/>
      <c r="ID132" s="359"/>
      <c r="IE132" s="360"/>
      <c r="IF132" s="356"/>
      <c r="IG132" s="356"/>
      <c r="IH132" s="356"/>
      <c r="II132" s="357"/>
      <c r="IJ132" s="358"/>
      <c r="IK132" s="357"/>
      <c r="IL132" s="359"/>
      <c r="IM132" s="359"/>
      <c r="IN132" s="359"/>
      <c r="IO132" s="359"/>
      <c r="IP132" s="359"/>
      <c r="IQ132" s="359"/>
      <c r="IR132" s="359"/>
      <c r="IS132" s="359"/>
      <c r="IT132" s="359"/>
      <c r="IU132" s="360"/>
      <c r="IV132" s="356"/>
      <c r="IW132" s="356"/>
      <c r="IX132" s="356"/>
      <c r="IY132" s="357"/>
      <c r="IZ132" s="358"/>
      <c r="JA132" s="357"/>
      <c r="JB132" s="359"/>
      <c r="JC132" s="359"/>
      <c r="JD132" s="359"/>
      <c r="JE132" s="359"/>
      <c r="JF132" s="359"/>
      <c r="JG132" s="359"/>
      <c r="JH132" s="359"/>
      <c r="JI132" s="359"/>
      <c r="JJ132" s="359"/>
      <c r="JK132" s="360"/>
      <c r="JL132" s="356"/>
      <c r="JM132" s="356"/>
      <c r="JN132" s="356"/>
      <c r="JO132" s="357"/>
      <c r="JP132" s="358"/>
      <c r="JQ132" s="357"/>
      <c r="JR132" s="359"/>
      <c r="JS132" s="359"/>
      <c r="JT132" s="359"/>
      <c r="JU132" s="359"/>
      <c r="JV132" s="359"/>
      <c r="JW132" s="359"/>
      <c r="JX132" s="359"/>
      <c r="JY132" s="359"/>
      <c r="JZ132" s="359"/>
      <c r="KA132" s="360"/>
      <c r="KB132" s="356"/>
      <c r="KC132" s="356"/>
      <c r="KD132" s="356"/>
      <c r="KE132" s="357"/>
      <c r="KF132" s="358"/>
      <c r="KG132" s="357"/>
      <c r="KH132" s="359"/>
      <c r="KI132" s="359"/>
      <c r="KJ132" s="359"/>
      <c r="KK132" s="359"/>
      <c r="KL132" s="359"/>
      <c r="KM132" s="359"/>
      <c r="KN132" s="359"/>
      <c r="KO132" s="359"/>
      <c r="KP132" s="359"/>
      <c r="KQ132" s="360"/>
      <c r="KR132" s="356"/>
      <c r="KS132" s="356"/>
      <c r="KT132" s="356"/>
      <c r="KU132" s="357"/>
      <c r="KV132" s="358"/>
      <c r="KW132" s="357"/>
      <c r="KX132" s="359"/>
      <c r="KY132" s="359"/>
      <c r="KZ132" s="359"/>
      <c r="LA132" s="359"/>
      <c r="LB132" s="359"/>
      <c r="LC132" s="359"/>
      <c r="LD132" s="359"/>
      <c r="LE132" s="359"/>
      <c r="LF132" s="359"/>
    </row>
    <row r="133" spans="1:318" s="26" customFormat="1" x14ac:dyDescent="0.2">
      <c r="A133" s="251"/>
      <c r="B133" s="261"/>
      <c r="C133" s="471" t="str">
        <f t="shared" si="17"/>
        <v/>
      </c>
      <c r="D133" s="48"/>
      <c r="E133" s="100" t="str">
        <f t="shared" si="18"/>
        <v/>
      </c>
      <c r="F133" s="49"/>
      <c r="G133" s="148"/>
      <c r="H133" s="149"/>
      <c r="I133" s="150"/>
      <c r="J133" s="149"/>
      <c r="K133" s="149"/>
      <c r="L133" s="149"/>
      <c r="M133" s="149"/>
      <c r="N133" s="149"/>
      <c r="O133" s="148"/>
      <c r="P133" s="51"/>
      <c r="Q133" s="356"/>
      <c r="R133" s="356"/>
      <c r="S133" s="356"/>
      <c r="T133" s="357"/>
      <c r="U133" s="358"/>
      <c r="V133" s="357"/>
      <c r="W133" s="359"/>
      <c r="X133" s="359"/>
      <c r="Y133" s="359"/>
      <c r="Z133" s="359"/>
      <c r="AA133" s="359"/>
      <c r="AB133" s="359"/>
      <c r="AC133" s="359"/>
      <c r="AD133" s="359"/>
      <c r="AE133" s="359"/>
      <c r="AF133" s="360"/>
      <c r="AG133" s="356"/>
      <c r="AH133" s="356"/>
      <c r="AI133" s="356"/>
      <c r="AJ133" s="357"/>
      <c r="AK133" s="358"/>
      <c r="AL133" s="357"/>
      <c r="AM133" s="359"/>
      <c r="AN133" s="359"/>
      <c r="AO133" s="359"/>
      <c r="AP133" s="359"/>
      <c r="AQ133" s="359"/>
      <c r="AR133" s="359"/>
      <c r="AS133" s="359"/>
      <c r="AT133" s="359"/>
      <c r="AU133" s="359"/>
      <c r="AV133" s="360"/>
      <c r="AW133" s="356"/>
      <c r="AX133" s="356"/>
      <c r="AY133" s="356"/>
      <c r="AZ133" s="357"/>
      <c r="BA133" s="358"/>
      <c r="BB133" s="357"/>
      <c r="BC133" s="359"/>
      <c r="BD133" s="359"/>
      <c r="BE133" s="359"/>
      <c r="BF133" s="359"/>
      <c r="BG133" s="359"/>
      <c r="BH133" s="359"/>
      <c r="BI133" s="359"/>
      <c r="BJ133" s="359"/>
      <c r="BK133" s="359"/>
      <c r="BL133" s="360"/>
      <c r="BM133" s="356"/>
      <c r="BN133" s="356"/>
      <c r="BO133" s="356"/>
      <c r="BP133" s="357"/>
      <c r="BQ133" s="358"/>
      <c r="BR133" s="357"/>
      <c r="BS133" s="359"/>
      <c r="BT133" s="359"/>
      <c r="BU133" s="359"/>
      <c r="BV133" s="359"/>
      <c r="BW133" s="359"/>
      <c r="BX133" s="359"/>
      <c r="BY133" s="359"/>
      <c r="BZ133" s="359"/>
      <c r="CA133" s="359"/>
      <c r="CB133" s="360"/>
      <c r="CC133" s="356"/>
      <c r="CD133" s="356"/>
      <c r="CE133" s="356"/>
      <c r="CF133" s="357"/>
      <c r="CG133" s="358"/>
      <c r="CH133" s="357"/>
      <c r="CI133" s="359"/>
      <c r="CJ133" s="359"/>
      <c r="CK133" s="359"/>
      <c r="CL133" s="359"/>
      <c r="CM133" s="359"/>
      <c r="CN133" s="359"/>
      <c r="CO133" s="359"/>
      <c r="CP133" s="359"/>
      <c r="CQ133" s="359"/>
      <c r="CR133" s="360"/>
      <c r="CS133" s="356"/>
      <c r="CT133" s="356"/>
      <c r="CU133" s="356"/>
      <c r="CV133" s="357"/>
      <c r="CW133" s="358"/>
      <c r="CX133" s="357"/>
      <c r="CY133" s="359"/>
      <c r="CZ133" s="359"/>
      <c r="DA133" s="359"/>
      <c r="DB133" s="359"/>
      <c r="DC133" s="359"/>
      <c r="DD133" s="359"/>
      <c r="DE133" s="359"/>
      <c r="DF133" s="359"/>
      <c r="DG133" s="359"/>
      <c r="DH133" s="360"/>
      <c r="DI133" s="356"/>
      <c r="DJ133" s="356"/>
      <c r="DK133" s="356"/>
      <c r="DL133" s="357"/>
      <c r="DM133" s="358"/>
      <c r="DN133" s="357"/>
      <c r="DO133" s="359"/>
      <c r="DP133" s="359"/>
      <c r="DQ133" s="359"/>
      <c r="DR133" s="359"/>
      <c r="DS133" s="359"/>
      <c r="DT133" s="359"/>
      <c r="DU133" s="359"/>
      <c r="DV133" s="359"/>
      <c r="DW133" s="359"/>
      <c r="DX133" s="360"/>
      <c r="DY133" s="356"/>
      <c r="DZ133" s="356"/>
      <c r="EA133" s="356"/>
      <c r="EB133" s="357"/>
      <c r="EC133" s="358"/>
      <c r="ED133" s="357"/>
      <c r="EE133" s="359"/>
      <c r="EF133" s="359"/>
      <c r="EG133" s="359"/>
      <c r="EH133" s="359"/>
      <c r="EI133" s="359"/>
      <c r="EJ133" s="359"/>
      <c r="EK133" s="359"/>
      <c r="EL133" s="359"/>
      <c r="EM133" s="359"/>
      <c r="EN133" s="360"/>
      <c r="EO133" s="356"/>
      <c r="EP133" s="356"/>
      <c r="EQ133" s="356"/>
      <c r="ER133" s="357"/>
      <c r="ES133" s="358"/>
      <c r="ET133" s="357"/>
      <c r="EU133" s="359"/>
      <c r="EV133" s="359"/>
      <c r="EW133" s="359"/>
      <c r="EX133" s="359"/>
      <c r="EY133" s="359"/>
      <c r="EZ133" s="359"/>
      <c r="FA133" s="359"/>
      <c r="FB133" s="359"/>
      <c r="FC133" s="359"/>
      <c r="FD133" s="360"/>
      <c r="FE133" s="356"/>
      <c r="FF133" s="356"/>
      <c r="FG133" s="356"/>
      <c r="FH133" s="357"/>
      <c r="FI133" s="358"/>
      <c r="FJ133" s="357"/>
      <c r="FK133" s="359"/>
      <c r="FL133" s="359"/>
      <c r="FM133" s="359"/>
      <c r="FN133" s="359"/>
      <c r="FO133" s="359"/>
      <c r="FP133" s="359"/>
      <c r="FQ133" s="359"/>
      <c r="FR133" s="359"/>
      <c r="FS133" s="359"/>
      <c r="FT133" s="360"/>
      <c r="FU133" s="356"/>
      <c r="FV133" s="356"/>
      <c r="FW133" s="356"/>
      <c r="FX133" s="357"/>
      <c r="FY133" s="358"/>
      <c r="FZ133" s="357"/>
      <c r="GA133" s="359"/>
      <c r="GB133" s="359"/>
      <c r="GC133" s="359"/>
      <c r="GD133" s="359"/>
      <c r="GE133" s="359"/>
      <c r="GF133" s="359"/>
      <c r="GG133" s="359"/>
      <c r="GH133" s="359"/>
      <c r="GI133" s="359"/>
      <c r="GJ133" s="360"/>
      <c r="GK133" s="356"/>
      <c r="GL133" s="356"/>
      <c r="GM133" s="356"/>
      <c r="GN133" s="357"/>
      <c r="GO133" s="358"/>
      <c r="GP133" s="357"/>
      <c r="GQ133" s="359"/>
      <c r="GR133" s="359"/>
      <c r="GS133" s="359"/>
      <c r="GT133" s="359"/>
      <c r="GU133" s="359"/>
      <c r="GV133" s="359"/>
      <c r="GW133" s="359"/>
      <c r="GX133" s="359"/>
      <c r="GY133" s="359"/>
      <c r="GZ133" s="360"/>
      <c r="HA133" s="356"/>
      <c r="HB133" s="356"/>
      <c r="HC133" s="356"/>
      <c r="HD133" s="357"/>
      <c r="HE133" s="358"/>
      <c r="HF133" s="357"/>
      <c r="HG133" s="359"/>
      <c r="HH133" s="359"/>
      <c r="HI133" s="359"/>
      <c r="HJ133" s="359"/>
      <c r="HK133" s="359"/>
      <c r="HL133" s="359"/>
      <c r="HM133" s="359"/>
      <c r="HN133" s="359"/>
      <c r="HO133" s="359"/>
      <c r="HP133" s="356"/>
      <c r="HQ133" s="356"/>
      <c r="HR133" s="356"/>
      <c r="HS133" s="357"/>
      <c r="HT133" s="358"/>
      <c r="HU133" s="357"/>
      <c r="HV133" s="359"/>
      <c r="HW133" s="359"/>
      <c r="HX133" s="359"/>
      <c r="HY133" s="359"/>
      <c r="HZ133" s="359"/>
      <c r="IA133" s="359"/>
      <c r="IB133" s="359"/>
      <c r="IC133" s="359"/>
      <c r="ID133" s="359"/>
      <c r="IE133" s="360"/>
      <c r="IF133" s="356"/>
      <c r="IG133" s="356"/>
      <c r="IH133" s="356"/>
      <c r="II133" s="357"/>
      <c r="IJ133" s="358"/>
      <c r="IK133" s="357"/>
      <c r="IL133" s="359"/>
      <c r="IM133" s="359"/>
      <c r="IN133" s="359"/>
      <c r="IO133" s="359"/>
      <c r="IP133" s="359"/>
      <c r="IQ133" s="359"/>
      <c r="IR133" s="359"/>
      <c r="IS133" s="359"/>
      <c r="IT133" s="359"/>
      <c r="IU133" s="360"/>
      <c r="IV133" s="356"/>
      <c r="IW133" s="356"/>
      <c r="IX133" s="356"/>
      <c r="IY133" s="357"/>
      <c r="IZ133" s="358"/>
      <c r="JA133" s="357"/>
      <c r="JB133" s="359"/>
      <c r="JC133" s="359"/>
      <c r="JD133" s="359"/>
      <c r="JE133" s="359"/>
      <c r="JF133" s="359"/>
      <c r="JG133" s="359"/>
      <c r="JH133" s="359"/>
      <c r="JI133" s="359"/>
      <c r="JJ133" s="359"/>
      <c r="JK133" s="360"/>
      <c r="JL133" s="356"/>
      <c r="JM133" s="356"/>
      <c r="JN133" s="356"/>
      <c r="JO133" s="357"/>
      <c r="JP133" s="358"/>
      <c r="JQ133" s="357"/>
      <c r="JR133" s="359"/>
      <c r="JS133" s="359"/>
      <c r="JT133" s="359"/>
      <c r="JU133" s="359"/>
      <c r="JV133" s="359"/>
      <c r="JW133" s="359"/>
      <c r="JX133" s="359"/>
      <c r="JY133" s="359"/>
      <c r="JZ133" s="359"/>
      <c r="KA133" s="360"/>
      <c r="KB133" s="356"/>
      <c r="KC133" s="356"/>
      <c r="KD133" s="356"/>
      <c r="KE133" s="357"/>
      <c r="KF133" s="358"/>
      <c r="KG133" s="357"/>
      <c r="KH133" s="359"/>
      <c r="KI133" s="359"/>
      <c r="KJ133" s="359"/>
      <c r="KK133" s="359"/>
      <c r="KL133" s="359"/>
      <c r="KM133" s="359"/>
      <c r="KN133" s="359"/>
      <c r="KO133" s="359"/>
      <c r="KP133" s="359"/>
      <c r="KQ133" s="360"/>
      <c r="KR133" s="356"/>
      <c r="KS133" s="356"/>
      <c r="KT133" s="356"/>
      <c r="KU133" s="357"/>
      <c r="KV133" s="358"/>
      <c r="KW133" s="357"/>
      <c r="KX133" s="359"/>
      <c r="KY133" s="359"/>
      <c r="KZ133" s="359"/>
      <c r="LA133" s="359"/>
      <c r="LB133" s="359"/>
      <c r="LC133" s="359"/>
      <c r="LD133" s="359"/>
      <c r="LE133" s="359"/>
      <c r="LF133" s="359"/>
    </row>
    <row r="134" spans="1:318" s="26" customFormat="1" x14ac:dyDescent="0.2">
      <c r="A134" s="251"/>
      <c r="B134" s="261"/>
      <c r="C134" s="471" t="str">
        <f t="shared" si="17"/>
        <v/>
      </c>
      <c r="D134" s="48"/>
      <c r="E134" s="100" t="str">
        <f t="shared" si="18"/>
        <v/>
      </c>
      <c r="F134" s="49"/>
      <c r="G134" s="148"/>
      <c r="H134" s="149"/>
      <c r="I134" s="150"/>
      <c r="J134" s="149"/>
      <c r="K134" s="149"/>
      <c r="L134" s="149"/>
      <c r="M134" s="149"/>
      <c r="N134" s="149"/>
      <c r="O134" s="148"/>
      <c r="P134" s="51"/>
      <c r="Q134" s="356"/>
      <c r="R134" s="356"/>
      <c r="S134" s="356"/>
      <c r="T134" s="357"/>
      <c r="U134" s="358"/>
      <c r="V134" s="357"/>
      <c r="W134" s="359"/>
      <c r="X134" s="359"/>
      <c r="Y134" s="359"/>
      <c r="Z134" s="359"/>
      <c r="AA134" s="359"/>
      <c r="AB134" s="359"/>
      <c r="AC134" s="359"/>
      <c r="AD134" s="359"/>
      <c r="AE134" s="359"/>
      <c r="AF134" s="360"/>
      <c r="AG134" s="356"/>
      <c r="AH134" s="356"/>
      <c r="AI134" s="356"/>
      <c r="AJ134" s="357"/>
      <c r="AK134" s="358"/>
      <c r="AL134" s="357"/>
      <c r="AM134" s="359"/>
      <c r="AN134" s="359"/>
      <c r="AO134" s="359"/>
      <c r="AP134" s="359"/>
      <c r="AQ134" s="359"/>
      <c r="AR134" s="359"/>
      <c r="AS134" s="359"/>
      <c r="AT134" s="359"/>
      <c r="AU134" s="359"/>
      <c r="AV134" s="360"/>
      <c r="AW134" s="356"/>
      <c r="AX134" s="356"/>
      <c r="AY134" s="356"/>
      <c r="AZ134" s="357"/>
      <c r="BA134" s="358"/>
      <c r="BB134" s="357"/>
      <c r="BC134" s="359"/>
      <c r="BD134" s="359"/>
      <c r="BE134" s="359"/>
      <c r="BF134" s="359"/>
      <c r="BG134" s="359"/>
      <c r="BH134" s="359"/>
      <c r="BI134" s="359"/>
      <c r="BJ134" s="359"/>
      <c r="BK134" s="359"/>
      <c r="BL134" s="360"/>
      <c r="BM134" s="356"/>
      <c r="BN134" s="356"/>
      <c r="BO134" s="356"/>
      <c r="BP134" s="357"/>
      <c r="BQ134" s="358"/>
      <c r="BR134" s="357"/>
      <c r="BS134" s="359"/>
      <c r="BT134" s="359"/>
      <c r="BU134" s="359"/>
      <c r="BV134" s="359"/>
      <c r="BW134" s="359"/>
      <c r="BX134" s="359"/>
      <c r="BY134" s="359"/>
      <c r="BZ134" s="359"/>
      <c r="CA134" s="359"/>
      <c r="CB134" s="360"/>
      <c r="CC134" s="356"/>
      <c r="CD134" s="356"/>
      <c r="CE134" s="356"/>
      <c r="CF134" s="357"/>
      <c r="CG134" s="358"/>
      <c r="CH134" s="357"/>
      <c r="CI134" s="359"/>
      <c r="CJ134" s="359"/>
      <c r="CK134" s="359"/>
      <c r="CL134" s="359"/>
      <c r="CM134" s="359"/>
      <c r="CN134" s="359"/>
      <c r="CO134" s="359"/>
      <c r="CP134" s="359"/>
      <c r="CQ134" s="359"/>
      <c r="CR134" s="360"/>
      <c r="CS134" s="356"/>
      <c r="CT134" s="356"/>
      <c r="CU134" s="356"/>
      <c r="CV134" s="357"/>
      <c r="CW134" s="358"/>
      <c r="CX134" s="357"/>
      <c r="CY134" s="359"/>
      <c r="CZ134" s="359"/>
      <c r="DA134" s="359"/>
      <c r="DB134" s="359"/>
      <c r="DC134" s="359"/>
      <c r="DD134" s="359"/>
      <c r="DE134" s="359"/>
      <c r="DF134" s="359"/>
      <c r="DG134" s="359"/>
      <c r="DH134" s="360"/>
      <c r="DI134" s="356"/>
      <c r="DJ134" s="356"/>
      <c r="DK134" s="356"/>
      <c r="DL134" s="357"/>
      <c r="DM134" s="358"/>
      <c r="DN134" s="357"/>
      <c r="DO134" s="359"/>
      <c r="DP134" s="359"/>
      <c r="DQ134" s="359"/>
      <c r="DR134" s="359"/>
      <c r="DS134" s="359"/>
      <c r="DT134" s="359"/>
      <c r="DU134" s="359"/>
      <c r="DV134" s="359"/>
      <c r="DW134" s="359"/>
      <c r="DX134" s="360"/>
      <c r="DY134" s="356"/>
      <c r="DZ134" s="356"/>
      <c r="EA134" s="356"/>
      <c r="EB134" s="357"/>
      <c r="EC134" s="358"/>
      <c r="ED134" s="357"/>
      <c r="EE134" s="359"/>
      <c r="EF134" s="359"/>
      <c r="EG134" s="359"/>
      <c r="EH134" s="359"/>
      <c r="EI134" s="359"/>
      <c r="EJ134" s="359"/>
      <c r="EK134" s="359"/>
      <c r="EL134" s="359"/>
      <c r="EM134" s="359"/>
      <c r="EN134" s="360"/>
      <c r="EO134" s="356"/>
      <c r="EP134" s="356"/>
      <c r="EQ134" s="356"/>
      <c r="ER134" s="357"/>
      <c r="ES134" s="358"/>
      <c r="ET134" s="357"/>
      <c r="EU134" s="359"/>
      <c r="EV134" s="359"/>
      <c r="EW134" s="359"/>
      <c r="EX134" s="359"/>
      <c r="EY134" s="359"/>
      <c r="EZ134" s="359"/>
      <c r="FA134" s="359"/>
      <c r="FB134" s="359"/>
      <c r="FC134" s="359"/>
      <c r="FD134" s="360"/>
      <c r="FE134" s="356"/>
      <c r="FF134" s="356"/>
      <c r="FG134" s="356"/>
      <c r="FH134" s="357"/>
      <c r="FI134" s="358"/>
      <c r="FJ134" s="357"/>
      <c r="FK134" s="359"/>
      <c r="FL134" s="359"/>
      <c r="FM134" s="359"/>
      <c r="FN134" s="359"/>
      <c r="FO134" s="359"/>
      <c r="FP134" s="359"/>
      <c r="FQ134" s="359"/>
      <c r="FR134" s="359"/>
      <c r="FS134" s="359"/>
      <c r="FT134" s="360"/>
      <c r="FU134" s="356"/>
      <c r="FV134" s="356"/>
      <c r="FW134" s="356"/>
      <c r="FX134" s="357"/>
      <c r="FY134" s="358"/>
      <c r="FZ134" s="357"/>
      <c r="GA134" s="359"/>
      <c r="GB134" s="359"/>
      <c r="GC134" s="359"/>
      <c r="GD134" s="359"/>
      <c r="GE134" s="359"/>
      <c r="GF134" s="359"/>
      <c r="GG134" s="359"/>
      <c r="GH134" s="359"/>
      <c r="GI134" s="359"/>
      <c r="GJ134" s="360"/>
      <c r="GK134" s="356"/>
      <c r="GL134" s="356"/>
      <c r="GM134" s="356"/>
      <c r="GN134" s="357"/>
      <c r="GO134" s="358"/>
      <c r="GP134" s="357"/>
      <c r="GQ134" s="359"/>
      <c r="GR134" s="359"/>
      <c r="GS134" s="359"/>
      <c r="GT134" s="359"/>
      <c r="GU134" s="359"/>
      <c r="GV134" s="359"/>
      <c r="GW134" s="359"/>
      <c r="GX134" s="359"/>
      <c r="GY134" s="359"/>
      <c r="GZ134" s="360"/>
      <c r="HA134" s="356"/>
      <c r="HB134" s="356"/>
      <c r="HC134" s="356"/>
      <c r="HD134" s="357"/>
      <c r="HE134" s="358"/>
      <c r="HF134" s="357"/>
      <c r="HG134" s="359"/>
      <c r="HH134" s="359"/>
      <c r="HI134" s="359"/>
      <c r="HJ134" s="359"/>
      <c r="HK134" s="359"/>
      <c r="HL134" s="359"/>
      <c r="HM134" s="359"/>
      <c r="HN134" s="359"/>
      <c r="HO134" s="359"/>
      <c r="HP134" s="356"/>
      <c r="HQ134" s="356"/>
      <c r="HR134" s="356"/>
      <c r="HS134" s="357"/>
      <c r="HT134" s="358"/>
      <c r="HU134" s="357"/>
      <c r="HV134" s="359"/>
      <c r="HW134" s="359"/>
      <c r="HX134" s="359"/>
      <c r="HY134" s="359"/>
      <c r="HZ134" s="359"/>
      <c r="IA134" s="359"/>
      <c r="IB134" s="359"/>
      <c r="IC134" s="359"/>
      <c r="ID134" s="359"/>
      <c r="IE134" s="360"/>
      <c r="IF134" s="356"/>
      <c r="IG134" s="356"/>
      <c r="IH134" s="356"/>
      <c r="II134" s="357"/>
      <c r="IJ134" s="358"/>
      <c r="IK134" s="357"/>
      <c r="IL134" s="359"/>
      <c r="IM134" s="359"/>
      <c r="IN134" s="359"/>
      <c r="IO134" s="359"/>
      <c r="IP134" s="359"/>
      <c r="IQ134" s="359"/>
      <c r="IR134" s="359"/>
      <c r="IS134" s="359"/>
      <c r="IT134" s="359"/>
      <c r="IU134" s="360"/>
      <c r="IV134" s="356"/>
      <c r="IW134" s="356"/>
      <c r="IX134" s="356"/>
      <c r="IY134" s="357"/>
      <c r="IZ134" s="358"/>
      <c r="JA134" s="357"/>
      <c r="JB134" s="359"/>
      <c r="JC134" s="359"/>
      <c r="JD134" s="359"/>
      <c r="JE134" s="359"/>
      <c r="JF134" s="359"/>
      <c r="JG134" s="359"/>
      <c r="JH134" s="359"/>
      <c r="JI134" s="359"/>
      <c r="JJ134" s="359"/>
      <c r="JK134" s="360"/>
      <c r="JL134" s="356"/>
      <c r="JM134" s="356"/>
      <c r="JN134" s="356"/>
      <c r="JO134" s="357"/>
      <c r="JP134" s="358"/>
      <c r="JQ134" s="357"/>
      <c r="JR134" s="359"/>
      <c r="JS134" s="359"/>
      <c r="JT134" s="359"/>
      <c r="JU134" s="359"/>
      <c r="JV134" s="359"/>
      <c r="JW134" s="359"/>
      <c r="JX134" s="359"/>
      <c r="JY134" s="359"/>
      <c r="JZ134" s="359"/>
      <c r="KA134" s="360"/>
      <c r="KB134" s="356"/>
      <c r="KC134" s="356"/>
      <c r="KD134" s="356"/>
      <c r="KE134" s="357"/>
      <c r="KF134" s="358"/>
      <c r="KG134" s="357"/>
      <c r="KH134" s="359"/>
      <c r="KI134" s="359"/>
      <c r="KJ134" s="359"/>
      <c r="KK134" s="359"/>
      <c r="KL134" s="359"/>
      <c r="KM134" s="359"/>
      <c r="KN134" s="359"/>
      <c r="KO134" s="359"/>
      <c r="KP134" s="359"/>
      <c r="KQ134" s="360"/>
      <c r="KR134" s="356"/>
      <c r="KS134" s="356"/>
      <c r="KT134" s="356"/>
      <c r="KU134" s="357"/>
      <c r="KV134" s="358"/>
      <c r="KW134" s="357"/>
      <c r="KX134" s="359"/>
      <c r="KY134" s="359"/>
      <c r="KZ134" s="359"/>
      <c r="LA134" s="359"/>
      <c r="LB134" s="359"/>
      <c r="LC134" s="359"/>
      <c r="LD134" s="359"/>
      <c r="LE134" s="359"/>
      <c r="LF134" s="359"/>
    </row>
    <row r="135" spans="1:318" s="26" customFormat="1" x14ac:dyDescent="0.2">
      <c r="A135" s="251"/>
      <c r="B135" s="261"/>
      <c r="C135" s="471" t="str">
        <f t="shared" si="17"/>
        <v/>
      </c>
      <c r="D135" s="48"/>
      <c r="E135" s="100" t="str">
        <f t="shared" si="18"/>
        <v/>
      </c>
      <c r="F135" s="49"/>
      <c r="G135" s="148"/>
      <c r="H135" s="149"/>
      <c r="I135" s="150"/>
      <c r="J135" s="149"/>
      <c r="K135" s="149"/>
      <c r="L135" s="149"/>
      <c r="M135" s="149"/>
      <c r="N135" s="149"/>
      <c r="O135" s="148"/>
      <c r="P135" s="51"/>
      <c r="Q135" s="356"/>
      <c r="R135" s="356"/>
      <c r="S135" s="356"/>
      <c r="T135" s="357"/>
      <c r="U135" s="358"/>
      <c r="V135" s="357"/>
      <c r="W135" s="359"/>
      <c r="X135" s="359"/>
      <c r="Y135" s="359"/>
      <c r="Z135" s="359"/>
      <c r="AA135" s="359"/>
      <c r="AB135" s="359"/>
      <c r="AC135" s="359"/>
      <c r="AD135" s="359"/>
      <c r="AE135" s="359"/>
      <c r="AF135" s="360"/>
      <c r="AG135" s="356"/>
      <c r="AH135" s="356"/>
      <c r="AI135" s="356"/>
      <c r="AJ135" s="357"/>
      <c r="AK135" s="358"/>
      <c r="AL135" s="357"/>
      <c r="AM135" s="359"/>
      <c r="AN135" s="359"/>
      <c r="AO135" s="359"/>
      <c r="AP135" s="359"/>
      <c r="AQ135" s="359"/>
      <c r="AR135" s="359"/>
      <c r="AS135" s="359"/>
      <c r="AT135" s="359"/>
      <c r="AU135" s="359"/>
      <c r="AV135" s="360"/>
      <c r="AW135" s="356"/>
      <c r="AX135" s="356"/>
      <c r="AY135" s="356"/>
      <c r="AZ135" s="357"/>
      <c r="BA135" s="358"/>
      <c r="BB135" s="357"/>
      <c r="BC135" s="359"/>
      <c r="BD135" s="359"/>
      <c r="BE135" s="359"/>
      <c r="BF135" s="359"/>
      <c r="BG135" s="359"/>
      <c r="BH135" s="359"/>
      <c r="BI135" s="359"/>
      <c r="BJ135" s="359"/>
      <c r="BK135" s="359"/>
      <c r="BL135" s="360"/>
      <c r="BM135" s="356"/>
      <c r="BN135" s="356"/>
      <c r="BO135" s="356"/>
      <c r="BP135" s="357"/>
      <c r="BQ135" s="358"/>
      <c r="BR135" s="357"/>
      <c r="BS135" s="359"/>
      <c r="BT135" s="359"/>
      <c r="BU135" s="359"/>
      <c r="BV135" s="359"/>
      <c r="BW135" s="359"/>
      <c r="BX135" s="359"/>
      <c r="BY135" s="359"/>
      <c r="BZ135" s="359"/>
      <c r="CA135" s="359"/>
      <c r="CB135" s="360"/>
      <c r="CC135" s="356"/>
      <c r="CD135" s="356"/>
      <c r="CE135" s="356"/>
      <c r="CF135" s="357"/>
      <c r="CG135" s="358"/>
      <c r="CH135" s="357"/>
      <c r="CI135" s="359"/>
      <c r="CJ135" s="359"/>
      <c r="CK135" s="359"/>
      <c r="CL135" s="359"/>
      <c r="CM135" s="359"/>
      <c r="CN135" s="359"/>
      <c r="CO135" s="359"/>
      <c r="CP135" s="359"/>
      <c r="CQ135" s="359"/>
      <c r="CR135" s="360"/>
      <c r="CS135" s="356"/>
      <c r="CT135" s="356"/>
      <c r="CU135" s="356"/>
      <c r="CV135" s="357"/>
      <c r="CW135" s="358"/>
      <c r="CX135" s="357"/>
      <c r="CY135" s="359"/>
      <c r="CZ135" s="359"/>
      <c r="DA135" s="359"/>
      <c r="DB135" s="359"/>
      <c r="DC135" s="359"/>
      <c r="DD135" s="359"/>
      <c r="DE135" s="359"/>
      <c r="DF135" s="359"/>
      <c r="DG135" s="359"/>
      <c r="DH135" s="360"/>
      <c r="DI135" s="356"/>
      <c r="DJ135" s="356"/>
      <c r="DK135" s="356"/>
      <c r="DL135" s="357"/>
      <c r="DM135" s="358"/>
      <c r="DN135" s="357"/>
      <c r="DO135" s="359"/>
      <c r="DP135" s="359"/>
      <c r="DQ135" s="359"/>
      <c r="DR135" s="359"/>
      <c r="DS135" s="359"/>
      <c r="DT135" s="359"/>
      <c r="DU135" s="359"/>
      <c r="DV135" s="359"/>
      <c r="DW135" s="359"/>
      <c r="DX135" s="360"/>
      <c r="DY135" s="356"/>
      <c r="DZ135" s="356"/>
      <c r="EA135" s="356"/>
      <c r="EB135" s="357"/>
      <c r="EC135" s="358"/>
      <c r="ED135" s="357"/>
      <c r="EE135" s="359"/>
      <c r="EF135" s="359"/>
      <c r="EG135" s="359"/>
      <c r="EH135" s="359"/>
      <c r="EI135" s="359"/>
      <c r="EJ135" s="359"/>
      <c r="EK135" s="359"/>
      <c r="EL135" s="359"/>
      <c r="EM135" s="359"/>
      <c r="EN135" s="360"/>
      <c r="EO135" s="356"/>
      <c r="EP135" s="356"/>
      <c r="EQ135" s="356"/>
      <c r="ER135" s="357"/>
      <c r="ES135" s="358"/>
      <c r="ET135" s="357"/>
      <c r="EU135" s="359"/>
      <c r="EV135" s="359"/>
      <c r="EW135" s="359"/>
      <c r="EX135" s="359"/>
      <c r="EY135" s="359"/>
      <c r="EZ135" s="359"/>
      <c r="FA135" s="359"/>
      <c r="FB135" s="359"/>
      <c r="FC135" s="359"/>
      <c r="FD135" s="360"/>
      <c r="FE135" s="356"/>
      <c r="FF135" s="356"/>
      <c r="FG135" s="356"/>
      <c r="FH135" s="357"/>
      <c r="FI135" s="358"/>
      <c r="FJ135" s="357"/>
      <c r="FK135" s="359"/>
      <c r="FL135" s="359"/>
      <c r="FM135" s="359"/>
      <c r="FN135" s="359"/>
      <c r="FO135" s="359"/>
      <c r="FP135" s="359"/>
      <c r="FQ135" s="359"/>
      <c r="FR135" s="359"/>
      <c r="FS135" s="359"/>
      <c r="FT135" s="360"/>
      <c r="FU135" s="356"/>
      <c r="FV135" s="356"/>
      <c r="FW135" s="356"/>
      <c r="FX135" s="357"/>
      <c r="FY135" s="358"/>
      <c r="FZ135" s="357"/>
      <c r="GA135" s="359"/>
      <c r="GB135" s="359"/>
      <c r="GC135" s="359"/>
      <c r="GD135" s="359"/>
      <c r="GE135" s="359"/>
      <c r="GF135" s="359"/>
      <c r="GG135" s="359"/>
      <c r="GH135" s="359"/>
      <c r="GI135" s="359"/>
      <c r="GJ135" s="360"/>
      <c r="GK135" s="356"/>
      <c r="GL135" s="356"/>
      <c r="GM135" s="356"/>
      <c r="GN135" s="357"/>
      <c r="GO135" s="358"/>
      <c r="GP135" s="357"/>
      <c r="GQ135" s="359"/>
      <c r="GR135" s="359"/>
      <c r="GS135" s="359"/>
      <c r="GT135" s="359"/>
      <c r="GU135" s="359"/>
      <c r="GV135" s="359"/>
      <c r="GW135" s="359"/>
      <c r="GX135" s="359"/>
      <c r="GY135" s="359"/>
      <c r="GZ135" s="360"/>
      <c r="HA135" s="356"/>
      <c r="HB135" s="356"/>
      <c r="HC135" s="356"/>
      <c r="HD135" s="357"/>
      <c r="HE135" s="358"/>
      <c r="HF135" s="357"/>
      <c r="HG135" s="359"/>
      <c r="HH135" s="359"/>
      <c r="HI135" s="359"/>
      <c r="HJ135" s="359"/>
      <c r="HK135" s="359"/>
      <c r="HL135" s="359"/>
      <c r="HM135" s="359"/>
      <c r="HN135" s="359"/>
      <c r="HO135" s="359"/>
      <c r="HP135" s="356"/>
      <c r="HQ135" s="356"/>
      <c r="HR135" s="356"/>
      <c r="HS135" s="357"/>
      <c r="HT135" s="358"/>
      <c r="HU135" s="357"/>
      <c r="HV135" s="359"/>
      <c r="HW135" s="359"/>
      <c r="HX135" s="359"/>
      <c r="HY135" s="359"/>
      <c r="HZ135" s="359"/>
      <c r="IA135" s="359"/>
      <c r="IB135" s="359"/>
      <c r="IC135" s="359"/>
      <c r="ID135" s="359"/>
      <c r="IE135" s="360"/>
      <c r="IF135" s="356"/>
      <c r="IG135" s="356"/>
      <c r="IH135" s="356"/>
      <c r="II135" s="357"/>
      <c r="IJ135" s="358"/>
      <c r="IK135" s="357"/>
      <c r="IL135" s="359"/>
      <c r="IM135" s="359"/>
      <c r="IN135" s="359"/>
      <c r="IO135" s="359"/>
      <c r="IP135" s="359"/>
      <c r="IQ135" s="359"/>
      <c r="IR135" s="359"/>
      <c r="IS135" s="359"/>
      <c r="IT135" s="359"/>
      <c r="IU135" s="360"/>
      <c r="IV135" s="356"/>
      <c r="IW135" s="356"/>
      <c r="IX135" s="356"/>
      <c r="IY135" s="357"/>
      <c r="IZ135" s="358"/>
      <c r="JA135" s="357"/>
      <c r="JB135" s="359"/>
      <c r="JC135" s="359"/>
      <c r="JD135" s="359"/>
      <c r="JE135" s="359"/>
      <c r="JF135" s="359"/>
      <c r="JG135" s="359"/>
      <c r="JH135" s="359"/>
      <c r="JI135" s="359"/>
      <c r="JJ135" s="359"/>
      <c r="JK135" s="360"/>
      <c r="JL135" s="356"/>
      <c r="JM135" s="356"/>
      <c r="JN135" s="356"/>
      <c r="JO135" s="357"/>
      <c r="JP135" s="358"/>
      <c r="JQ135" s="357"/>
      <c r="JR135" s="359"/>
      <c r="JS135" s="359"/>
      <c r="JT135" s="359"/>
      <c r="JU135" s="359"/>
      <c r="JV135" s="359"/>
      <c r="JW135" s="359"/>
      <c r="JX135" s="359"/>
      <c r="JY135" s="359"/>
      <c r="JZ135" s="359"/>
      <c r="KA135" s="360"/>
      <c r="KB135" s="356"/>
      <c r="KC135" s="356"/>
      <c r="KD135" s="356"/>
      <c r="KE135" s="357"/>
      <c r="KF135" s="358"/>
      <c r="KG135" s="357"/>
      <c r="KH135" s="359"/>
      <c r="KI135" s="359"/>
      <c r="KJ135" s="359"/>
      <c r="KK135" s="359"/>
      <c r="KL135" s="359"/>
      <c r="KM135" s="359"/>
      <c r="KN135" s="359"/>
      <c r="KO135" s="359"/>
      <c r="KP135" s="359"/>
      <c r="KQ135" s="360"/>
      <c r="KR135" s="356"/>
      <c r="KS135" s="356"/>
      <c r="KT135" s="356"/>
      <c r="KU135" s="357"/>
      <c r="KV135" s="358"/>
      <c r="KW135" s="357"/>
      <c r="KX135" s="359"/>
      <c r="KY135" s="359"/>
      <c r="KZ135" s="359"/>
      <c r="LA135" s="359"/>
      <c r="LB135" s="359"/>
      <c r="LC135" s="359"/>
      <c r="LD135" s="359"/>
      <c r="LE135" s="359"/>
      <c r="LF135" s="359"/>
    </row>
    <row r="136" spans="1:318" s="26" customFormat="1" x14ac:dyDescent="0.2">
      <c r="A136" s="251"/>
      <c r="B136" s="261"/>
      <c r="C136" s="471" t="str">
        <f t="shared" si="17"/>
        <v/>
      </c>
      <c r="D136" s="48"/>
      <c r="E136" s="100" t="str">
        <f t="shared" si="18"/>
        <v/>
      </c>
      <c r="F136" s="49"/>
      <c r="G136" s="148"/>
      <c r="H136" s="149"/>
      <c r="I136" s="150"/>
      <c r="J136" s="149"/>
      <c r="K136" s="149"/>
      <c r="L136" s="149"/>
      <c r="M136" s="149"/>
      <c r="N136" s="149"/>
      <c r="O136" s="148"/>
      <c r="P136" s="51"/>
      <c r="Q136" s="356"/>
      <c r="R136" s="356"/>
      <c r="S136" s="356"/>
      <c r="T136" s="357"/>
      <c r="U136" s="358"/>
      <c r="V136" s="357"/>
      <c r="W136" s="359"/>
      <c r="X136" s="359"/>
      <c r="Y136" s="359"/>
      <c r="Z136" s="359"/>
      <c r="AA136" s="359"/>
      <c r="AB136" s="359"/>
      <c r="AC136" s="359"/>
      <c r="AD136" s="359"/>
      <c r="AE136" s="359"/>
      <c r="AF136" s="360"/>
      <c r="AG136" s="356"/>
      <c r="AH136" s="356"/>
      <c r="AI136" s="356"/>
      <c r="AJ136" s="357"/>
      <c r="AK136" s="358"/>
      <c r="AL136" s="357"/>
      <c r="AM136" s="359"/>
      <c r="AN136" s="359"/>
      <c r="AO136" s="359"/>
      <c r="AP136" s="359"/>
      <c r="AQ136" s="359"/>
      <c r="AR136" s="359"/>
      <c r="AS136" s="359"/>
      <c r="AT136" s="359"/>
      <c r="AU136" s="359"/>
      <c r="AV136" s="360"/>
      <c r="AW136" s="356"/>
      <c r="AX136" s="356"/>
      <c r="AY136" s="356"/>
      <c r="AZ136" s="357"/>
      <c r="BA136" s="358"/>
      <c r="BB136" s="357"/>
      <c r="BC136" s="359"/>
      <c r="BD136" s="359"/>
      <c r="BE136" s="359"/>
      <c r="BF136" s="359"/>
      <c r="BG136" s="359"/>
      <c r="BH136" s="359"/>
      <c r="BI136" s="359"/>
      <c r="BJ136" s="359"/>
      <c r="BK136" s="359"/>
      <c r="BL136" s="360"/>
      <c r="BM136" s="356"/>
      <c r="BN136" s="356"/>
      <c r="BO136" s="356"/>
      <c r="BP136" s="357"/>
      <c r="BQ136" s="358"/>
      <c r="BR136" s="357"/>
      <c r="BS136" s="359"/>
      <c r="BT136" s="359"/>
      <c r="BU136" s="359"/>
      <c r="BV136" s="359"/>
      <c r="BW136" s="359"/>
      <c r="BX136" s="359"/>
      <c r="BY136" s="359"/>
      <c r="BZ136" s="359"/>
      <c r="CA136" s="359"/>
      <c r="CB136" s="360"/>
      <c r="CC136" s="356"/>
      <c r="CD136" s="356"/>
      <c r="CE136" s="356"/>
      <c r="CF136" s="357"/>
      <c r="CG136" s="358"/>
      <c r="CH136" s="357"/>
      <c r="CI136" s="359"/>
      <c r="CJ136" s="359"/>
      <c r="CK136" s="359"/>
      <c r="CL136" s="359"/>
      <c r="CM136" s="359"/>
      <c r="CN136" s="359"/>
      <c r="CO136" s="359"/>
      <c r="CP136" s="359"/>
      <c r="CQ136" s="359"/>
      <c r="CR136" s="360"/>
      <c r="CS136" s="356"/>
      <c r="CT136" s="356"/>
      <c r="CU136" s="356"/>
      <c r="CV136" s="357"/>
      <c r="CW136" s="358"/>
      <c r="CX136" s="357"/>
      <c r="CY136" s="359"/>
      <c r="CZ136" s="359"/>
      <c r="DA136" s="359"/>
      <c r="DB136" s="359"/>
      <c r="DC136" s="359"/>
      <c r="DD136" s="359"/>
      <c r="DE136" s="359"/>
      <c r="DF136" s="359"/>
      <c r="DG136" s="359"/>
      <c r="DH136" s="360"/>
      <c r="DI136" s="356"/>
      <c r="DJ136" s="356"/>
      <c r="DK136" s="356"/>
      <c r="DL136" s="357"/>
      <c r="DM136" s="358"/>
      <c r="DN136" s="357"/>
      <c r="DO136" s="359"/>
      <c r="DP136" s="359"/>
      <c r="DQ136" s="359"/>
      <c r="DR136" s="359"/>
      <c r="DS136" s="359"/>
      <c r="DT136" s="359"/>
      <c r="DU136" s="359"/>
      <c r="DV136" s="359"/>
      <c r="DW136" s="359"/>
      <c r="DX136" s="360"/>
      <c r="DY136" s="356"/>
      <c r="DZ136" s="356"/>
      <c r="EA136" s="356"/>
      <c r="EB136" s="357"/>
      <c r="EC136" s="358"/>
      <c r="ED136" s="357"/>
      <c r="EE136" s="359"/>
      <c r="EF136" s="359"/>
      <c r="EG136" s="359"/>
      <c r="EH136" s="359"/>
      <c r="EI136" s="359"/>
      <c r="EJ136" s="359"/>
      <c r="EK136" s="359"/>
      <c r="EL136" s="359"/>
      <c r="EM136" s="359"/>
      <c r="EN136" s="360"/>
      <c r="EO136" s="356"/>
      <c r="EP136" s="356"/>
      <c r="EQ136" s="356"/>
      <c r="ER136" s="357"/>
      <c r="ES136" s="358"/>
      <c r="ET136" s="357"/>
      <c r="EU136" s="359"/>
      <c r="EV136" s="359"/>
      <c r="EW136" s="359"/>
      <c r="EX136" s="359"/>
      <c r="EY136" s="359"/>
      <c r="EZ136" s="359"/>
      <c r="FA136" s="359"/>
      <c r="FB136" s="359"/>
      <c r="FC136" s="359"/>
      <c r="FD136" s="360"/>
      <c r="FE136" s="356"/>
      <c r="FF136" s="356"/>
      <c r="FG136" s="356"/>
      <c r="FH136" s="357"/>
      <c r="FI136" s="358"/>
      <c r="FJ136" s="357"/>
      <c r="FK136" s="359"/>
      <c r="FL136" s="359"/>
      <c r="FM136" s="359"/>
      <c r="FN136" s="359"/>
      <c r="FO136" s="359"/>
      <c r="FP136" s="359"/>
      <c r="FQ136" s="359"/>
      <c r="FR136" s="359"/>
      <c r="FS136" s="359"/>
      <c r="FT136" s="360"/>
      <c r="FU136" s="356"/>
      <c r="FV136" s="356"/>
      <c r="FW136" s="356"/>
      <c r="FX136" s="357"/>
      <c r="FY136" s="358"/>
      <c r="FZ136" s="357"/>
      <c r="GA136" s="359"/>
      <c r="GB136" s="359"/>
      <c r="GC136" s="359"/>
      <c r="GD136" s="359"/>
      <c r="GE136" s="359"/>
      <c r="GF136" s="359"/>
      <c r="GG136" s="359"/>
      <c r="GH136" s="359"/>
      <c r="GI136" s="359"/>
      <c r="GJ136" s="360"/>
      <c r="GK136" s="356"/>
      <c r="GL136" s="356"/>
      <c r="GM136" s="356"/>
      <c r="GN136" s="357"/>
      <c r="GO136" s="358"/>
      <c r="GP136" s="357"/>
      <c r="GQ136" s="359"/>
      <c r="GR136" s="359"/>
      <c r="GS136" s="359"/>
      <c r="GT136" s="359"/>
      <c r="GU136" s="359"/>
      <c r="GV136" s="359"/>
      <c r="GW136" s="359"/>
      <c r="GX136" s="359"/>
      <c r="GY136" s="359"/>
      <c r="GZ136" s="360"/>
      <c r="HA136" s="356"/>
      <c r="HB136" s="356"/>
      <c r="HC136" s="356"/>
      <c r="HD136" s="357"/>
      <c r="HE136" s="358"/>
      <c r="HF136" s="357"/>
      <c r="HG136" s="359"/>
      <c r="HH136" s="359"/>
      <c r="HI136" s="359"/>
      <c r="HJ136" s="359"/>
      <c r="HK136" s="359"/>
      <c r="HL136" s="359"/>
      <c r="HM136" s="359"/>
      <c r="HN136" s="359"/>
      <c r="HO136" s="359"/>
      <c r="HP136" s="356"/>
      <c r="HQ136" s="356"/>
      <c r="HR136" s="356"/>
      <c r="HS136" s="357"/>
      <c r="HT136" s="358"/>
      <c r="HU136" s="357"/>
      <c r="HV136" s="359"/>
      <c r="HW136" s="359"/>
      <c r="HX136" s="359"/>
      <c r="HY136" s="359"/>
      <c r="HZ136" s="359"/>
      <c r="IA136" s="359"/>
      <c r="IB136" s="359"/>
      <c r="IC136" s="359"/>
      <c r="ID136" s="359"/>
      <c r="IE136" s="360"/>
      <c r="IF136" s="356"/>
      <c r="IG136" s="356"/>
      <c r="IH136" s="356"/>
      <c r="II136" s="357"/>
      <c r="IJ136" s="358"/>
      <c r="IK136" s="357"/>
      <c r="IL136" s="359"/>
      <c r="IM136" s="359"/>
      <c r="IN136" s="359"/>
      <c r="IO136" s="359"/>
      <c r="IP136" s="359"/>
      <c r="IQ136" s="359"/>
      <c r="IR136" s="359"/>
      <c r="IS136" s="359"/>
      <c r="IT136" s="359"/>
      <c r="IU136" s="360"/>
      <c r="IV136" s="356"/>
      <c r="IW136" s="356"/>
      <c r="IX136" s="356"/>
      <c r="IY136" s="357"/>
      <c r="IZ136" s="358"/>
      <c r="JA136" s="357"/>
      <c r="JB136" s="359"/>
      <c r="JC136" s="359"/>
      <c r="JD136" s="359"/>
      <c r="JE136" s="359"/>
      <c r="JF136" s="359"/>
      <c r="JG136" s="359"/>
      <c r="JH136" s="359"/>
      <c r="JI136" s="359"/>
      <c r="JJ136" s="359"/>
      <c r="JK136" s="360"/>
      <c r="JL136" s="356"/>
      <c r="JM136" s="356"/>
      <c r="JN136" s="356"/>
      <c r="JO136" s="357"/>
      <c r="JP136" s="358"/>
      <c r="JQ136" s="357"/>
      <c r="JR136" s="359"/>
      <c r="JS136" s="359"/>
      <c r="JT136" s="359"/>
      <c r="JU136" s="359"/>
      <c r="JV136" s="359"/>
      <c r="JW136" s="359"/>
      <c r="JX136" s="359"/>
      <c r="JY136" s="359"/>
      <c r="JZ136" s="359"/>
      <c r="KA136" s="360"/>
      <c r="KB136" s="356"/>
      <c r="KC136" s="356"/>
      <c r="KD136" s="356"/>
      <c r="KE136" s="357"/>
      <c r="KF136" s="358"/>
      <c r="KG136" s="357"/>
      <c r="KH136" s="359"/>
      <c r="KI136" s="359"/>
      <c r="KJ136" s="359"/>
      <c r="KK136" s="359"/>
      <c r="KL136" s="359"/>
      <c r="KM136" s="359"/>
      <c r="KN136" s="359"/>
      <c r="KO136" s="359"/>
      <c r="KP136" s="359"/>
      <c r="KQ136" s="360"/>
      <c r="KR136" s="356"/>
      <c r="KS136" s="356"/>
      <c r="KT136" s="356"/>
      <c r="KU136" s="357"/>
      <c r="KV136" s="358"/>
      <c r="KW136" s="357"/>
      <c r="KX136" s="359"/>
      <c r="KY136" s="359"/>
      <c r="KZ136" s="359"/>
      <c r="LA136" s="359"/>
      <c r="LB136" s="359"/>
      <c r="LC136" s="359"/>
      <c r="LD136" s="359"/>
      <c r="LE136" s="359"/>
      <c r="LF136" s="359"/>
    </row>
    <row r="137" spans="1:318" s="26" customFormat="1" x14ac:dyDescent="0.2">
      <c r="A137" s="251"/>
      <c r="B137" s="261"/>
      <c r="C137" s="471" t="str">
        <f t="shared" si="17"/>
        <v/>
      </c>
      <c r="D137" s="48"/>
      <c r="E137" s="100" t="str">
        <f t="shared" si="18"/>
        <v/>
      </c>
      <c r="F137" s="49"/>
      <c r="G137" s="148"/>
      <c r="H137" s="149"/>
      <c r="I137" s="150"/>
      <c r="J137" s="149"/>
      <c r="K137" s="149"/>
      <c r="L137" s="149"/>
      <c r="M137" s="149"/>
      <c r="N137" s="149"/>
      <c r="O137" s="148"/>
      <c r="P137" s="51"/>
      <c r="Q137" s="356"/>
      <c r="R137" s="356"/>
      <c r="S137" s="356"/>
      <c r="T137" s="357"/>
      <c r="U137" s="358"/>
      <c r="V137" s="357"/>
      <c r="W137" s="359"/>
      <c r="X137" s="359"/>
      <c r="Y137" s="359"/>
      <c r="Z137" s="359"/>
      <c r="AA137" s="359"/>
      <c r="AB137" s="359"/>
      <c r="AC137" s="359"/>
      <c r="AD137" s="359"/>
      <c r="AE137" s="359"/>
      <c r="AF137" s="360"/>
      <c r="AG137" s="356"/>
      <c r="AH137" s="356"/>
      <c r="AI137" s="356"/>
      <c r="AJ137" s="357"/>
      <c r="AK137" s="358"/>
      <c r="AL137" s="357"/>
      <c r="AM137" s="359"/>
      <c r="AN137" s="359"/>
      <c r="AO137" s="359"/>
      <c r="AP137" s="359"/>
      <c r="AQ137" s="359"/>
      <c r="AR137" s="359"/>
      <c r="AS137" s="359"/>
      <c r="AT137" s="359"/>
      <c r="AU137" s="359"/>
      <c r="AV137" s="360"/>
      <c r="AW137" s="356"/>
      <c r="AX137" s="356"/>
      <c r="AY137" s="356"/>
      <c r="AZ137" s="357"/>
      <c r="BA137" s="358"/>
      <c r="BB137" s="357"/>
      <c r="BC137" s="359"/>
      <c r="BD137" s="359"/>
      <c r="BE137" s="359"/>
      <c r="BF137" s="359"/>
      <c r="BG137" s="359"/>
      <c r="BH137" s="359"/>
      <c r="BI137" s="359"/>
      <c r="BJ137" s="359"/>
      <c r="BK137" s="359"/>
      <c r="BL137" s="360"/>
      <c r="BM137" s="356"/>
      <c r="BN137" s="356"/>
      <c r="BO137" s="356"/>
      <c r="BP137" s="357"/>
      <c r="BQ137" s="358"/>
      <c r="BR137" s="357"/>
      <c r="BS137" s="359"/>
      <c r="BT137" s="359"/>
      <c r="BU137" s="359"/>
      <c r="BV137" s="359"/>
      <c r="BW137" s="359"/>
      <c r="BX137" s="359"/>
      <c r="BY137" s="359"/>
      <c r="BZ137" s="359"/>
      <c r="CA137" s="359"/>
      <c r="CB137" s="360"/>
      <c r="CC137" s="356"/>
      <c r="CD137" s="356"/>
      <c r="CE137" s="356"/>
      <c r="CF137" s="357"/>
      <c r="CG137" s="358"/>
      <c r="CH137" s="357"/>
      <c r="CI137" s="359"/>
      <c r="CJ137" s="359"/>
      <c r="CK137" s="359"/>
      <c r="CL137" s="359"/>
      <c r="CM137" s="359"/>
      <c r="CN137" s="359"/>
      <c r="CO137" s="359"/>
      <c r="CP137" s="359"/>
      <c r="CQ137" s="359"/>
      <c r="CR137" s="360"/>
      <c r="CS137" s="356"/>
      <c r="CT137" s="356"/>
      <c r="CU137" s="356"/>
      <c r="CV137" s="357"/>
      <c r="CW137" s="358"/>
      <c r="CX137" s="357"/>
      <c r="CY137" s="359"/>
      <c r="CZ137" s="359"/>
      <c r="DA137" s="359"/>
      <c r="DB137" s="359"/>
      <c r="DC137" s="359"/>
      <c r="DD137" s="359"/>
      <c r="DE137" s="359"/>
      <c r="DF137" s="359"/>
      <c r="DG137" s="359"/>
      <c r="DH137" s="360"/>
      <c r="DI137" s="356"/>
      <c r="DJ137" s="356"/>
      <c r="DK137" s="356"/>
      <c r="DL137" s="357"/>
      <c r="DM137" s="358"/>
      <c r="DN137" s="357"/>
      <c r="DO137" s="359"/>
      <c r="DP137" s="359"/>
      <c r="DQ137" s="359"/>
      <c r="DR137" s="359"/>
      <c r="DS137" s="359"/>
      <c r="DT137" s="359"/>
      <c r="DU137" s="359"/>
      <c r="DV137" s="359"/>
      <c r="DW137" s="359"/>
      <c r="DX137" s="360"/>
      <c r="DY137" s="356"/>
      <c r="DZ137" s="356"/>
      <c r="EA137" s="356"/>
      <c r="EB137" s="357"/>
      <c r="EC137" s="358"/>
      <c r="ED137" s="357"/>
      <c r="EE137" s="359"/>
      <c r="EF137" s="359"/>
      <c r="EG137" s="359"/>
      <c r="EH137" s="359"/>
      <c r="EI137" s="359"/>
      <c r="EJ137" s="359"/>
      <c r="EK137" s="359"/>
      <c r="EL137" s="359"/>
      <c r="EM137" s="359"/>
      <c r="EN137" s="360"/>
      <c r="EO137" s="356"/>
      <c r="EP137" s="356"/>
      <c r="EQ137" s="356"/>
      <c r="ER137" s="357"/>
      <c r="ES137" s="358"/>
      <c r="ET137" s="357"/>
      <c r="EU137" s="359"/>
      <c r="EV137" s="359"/>
      <c r="EW137" s="359"/>
      <c r="EX137" s="359"/>
      <c r="EY137" s="359"/>
      <c r="EZ137" s="359"/>
      <c r="FA137" s="359"/>
      <c r="FB137" s="359"/>
      <c r="FC137" s="359"/>
      <c r="FD137" s="360"/>
      <c r="FE137" s="356"/>
      <c r="FF137" s="356"/>
      <c r="FG137" s="356"/>
      <c r="FH137" s="357"/>
      <c r="FI137" s="358"/>
      <c r="FJ137" s="357"/>
      <c r="FK137" s="359"/>
      <c r="FL137" s="359"/>
      <c r="FM137" s="359"/>
      <c r="FN137" s="359"/>
      <c r="FO137" s="359"/>
      <c r="FP137" s="359"/>
      <c r="FQ137" s="359"/>
      <c r="FR137" s="359"/>
      <c r="FS137" s="359"/>
      <c r="FT137" s="360"/>
      <c r="FU137" s="356"/>
      <c r="FV137" s="356"/>
      <c r="FW137" s="356"/>
      <c r="FX137" s="357"/>
      <c r="FY137" s="358"/>
      <c r="FZ137" s="357"/>
      <c r="GA137" s="359"/>
      <c r="GB137" s="359"/>
      <c r="GC137" s="359"/>
      <c r="GD137" s="359"/>
      <c r="GE137" s="359"/>
      <c r="GF137" s="359"/>
      <c r="GG137" s="359"/>
      <c r="GH137" s="359"/>
      <c r="GI137" s="359"/>
      <c r="GJ137" s="360"/>
      <c r="GK137" s="356"/>
      <c r="GL137" s="356"/>
      <c r="GM137" s="356"/>
      <c r="GN137" s="357"/>
      <c r="GO137" s="358"/>
      <c r="GP137" s="357"/>
      <c r="GQ137" s="359"/>
      <c r="GR137" s="359"/>
      <c r="GS137" s="359"/>
      <c r="GT137" s="359"/>
      <c r="GU137" s="359"/>
      <c r="GV137" s="359"/>
      <c r="GW137" s="359"/>
      <c r="GX137" s="359"/>
      <c r="GY137" s="359"/>
      <c r="GZ137" s="360"/>
      <c r="HA137" s="356"/>
      <c r="HB137" s="356"/>
      <c r="HC137" s="356"/>
      <c r="HD137" s="357"/>
      <c r="HE137" s="358"/>
      <c r="HF137" s="357"/>
      <c r="HG137" s="359"/>
      <c r="HH137" s="359"/>
      <c r="HI137" s="359"/>
      <c r="HJ137" s="359"/>
      <c r="HK137" s="359"/>
      <c r="HL137" s="359"/>
      <c r="HM137" s="359"/>
      <c r="HN137" s="359"/>
      <c r="HO137" s="359"/>
      <c r="HP137" s="356"/>
      <c r="HQ137" s="356"/>
      <c r="HR137" s="356"/>
      <c r="HS137" s="357"/>
      <c r="HT137" s="358"/>
      <c r="HU137" s="357"/>
      <c r="HV137" s="359"/>
      <c r="HW137" s="359"/>
      <c r="HX137" s="359"/>
      <c r="HY137" s="359"/>
      <c r="HZ137" s="359"/>
      <c r="IA137" s="359"/>
      <c r="IB137" s="359"/>
      <c r="IC137" s="359"/>
      <c r="ID137" s="359"/>
      <c r="IE137" s="360"/>
      <c r="IF137" s="356"/>
      <c r="IG137" s="356"/>
      <c r="IH137" s="356"/>
      <c r="II137" s="357"/>
      <c r="IJ137" s="358"/>
      <c r="IK137" s="357"/>
      <c r="IL137" s="359"/>
      <c r="IM137" s="359"/>
      <c r="IN137" s="359"/>
      <c r="IO137" s="359"/>
      <c r="IP137" s="359"/>
      <c r="IQ137" s="359"/>
      <c r="IR137" s="359"/>
      <c r="IS137" s="359"/>
      <c r="IT137" s="359"/>
      <c r="IU137" s="360"/>
      <c r="IV137" s="356"/>
      <c r="IW137" s="356"/>
      <c r="IX137" s="356"/>
      <c r="IY137" s="357"/>
      <c r="IZ137" s="358"/>
      <c r="JA137" s="357"/>
      <c r="JB137" s="359"/>
      <c r="JC137" s="359"/>
      <c r="JD137" s="359"/>
      <c r="JE137" s="359"/>
      <c r="JF137" s="359"/>
      <c r="JG137" s="359"/>
      <c r="JH137" s="359"/>
      <c r="JI137" s="359"/>
      <c r="JJ137" s="359"/>
      <c r="JK137" s="360"/>
      <c r="JL137" s="356"/>
      <c r="JM137" s="356"/>
      <c r="JN137" s="356"/>
      <c r="JO137" s="357"/>
      <c r="JP137" s="358"/>
      <c r="JQ137" s="357"/>
      <c r="JR137" s="359"/>
      <c r="JS137" s="359"/>
      <c r="JT137" s="359"/>
      <c r="JU137" s="359"/>
      <c r="JV137" s="359"/>
      <c r="JW137" s="359"/>
      <c r="JX137" s="359"/>
      <c r="JY137" s="359"/>
      <c r="JZ137" s="359"/>
      <c r="KA137" s="360"/>
      <c r="KB137" s="356"/>
      <c r="KC137" s="356"/>
      <c r="KD137" s="356"/>
      <c r="KE137" s="357"/>
      <c r="KF137" s="358"/>
      <c r="KG137" s="357"/>
      <c r="KH137" s="359"/>
      <c r="KI137" s="359"/>
      <c r="KJ137" s="359"/>
      <c r="KK137" s="359"/>
      <c r="KL137" s="359"/>
      <c r="KM137" s="359"/>
      <c r="KN137" s="359"/>
      <c r="KO137" s="359"/>
      <c r="KP137" s="359"/>
      <c r="KQ137" s="360"/>
      <c r="KR137" s="356"/>
      <c r="KS137" s="356"/>
      <c r="KT137" s="356"/>
      <c r="KU137" s="357"/>
      <c r="KV137" s="358"/>
      <c r="KW137" s="357"/>
      <c r="KX137" s="359"/>
      <c r="KY137" s="359"/>
      <c r="KZ137" s="359"/>
      <c r="LA137" s="359"/>
      <c r="LB137" s="359"/>
      <c r="LC137" s="359"/>
      <c r="LD137" s="359"/>
      <c r="LE137" s="359"/>
      <c r="LF137" s="359"/>
    </row>
    <row r="138" spans="1:318" s="26" customFormat="1" x14ac:dyDescent="0.2">
      <c r="A138" s="251"/>
      <c r="B138" s="261"/>
      <c r="C138" s="471" t="str">
        <f t="shared" si="17"/>
        <v/>
      </c>
      <c r="D138" s="48"/>
      <c r="E138" s="100" t="str">
        <f t="shared" si="18"/>
        <v/>
      </c>
      <c r="F138" s="49"/>
      <c r="G138" s="148"/>
      <c r="H138" s="149"/>
      <c r="I138" s="150"/>
      <c r="J138" s="149"/>
      <c r="K138" s="149"/>
      <c r="L138" s="149"/>
      <c r="M138" s="149"/>
      <c r="N138" s="149"/>
      <c r="O138" s="148"/>
      <c r="P138" s="51"/>
      <c r="Q138" s="356"/>
      <c r="R138" s="356"/>
      <c r="S138" s="356"/>
      <c r="T138" s="357"/>
      <c r="U138" s="358"/>
      <c r="V138" s="357"/>
      <c r="W138" s="359"/>
      <c r="X138" s="359"/>
      <c r="Y138" s="359"/>
      <c r="Z138" s="359"/>
      <c r="AA138" s="359"/>
      <c r="AB138" s="359"/>
      <c r="AC138" s="359"/>
      <c r="AD138" s="359"/>
      <c r="AE138" s="359"/>
      <c r="AF138" s="360"/>
      <c r="AG138" s="356"/>
      <c r="AH138" s="356"/>
      <c r="AI138" s="356"/>
      <c r="AJ138" s="357"/>
      <c r="AK138" s="358"/>
      <c r="AL138" s="357"/>
      <c r="AM138" s="359"/>
      <c r="AN138" s="359"/>
      <c r="AO138" s="359"/>
      <c r="AP138" s="359"/>
      <c r="AQ138" s="359"/>
      <c r="AR138" s="359"/>
      <c r="AS138" s="359"/>
      <c r="AT138" s="359"/>
      <c r="AU138" s="359"/>
      <c r="AV138" s="360"/>
      <c r="AW138" s="356"/>
      <c r="AX138" s="356"/>
      <c r="AY138" s="356"/>
      <c r="AZ138" s="357"/>
      <c r="BA138" s="358"/>
      <c r="BB138" s="357"/>
      <c r="BC138" s="359"/>
      <c r="BD138" s="359"/>
      <c r="BE138" s="359"/>
      <c r="BF138" s="359"/>
      <c r="BG138" s="359"/>
      <c r="BH138" s="359"/>
      <c r="BI138" s="359"/>
      <c r="BJ138" s="359"/>
      <c r="BK138" s="359"/>
      <c r="BL138" s="360"/>
      <c r="BM138" s="356"/>
      <c r="BN138" s="356"/>
      <c r="BO138" s="356"/>
      <c r="BP138" s="357"/>
      <c r="BQ138" s="358"/>
      <c r="BR138" s="357"/>
      <c r="BS138" s="359"/>
      <c r="BT138" s="359"/>
      <c r="BU138" s="359"/>
      <c r="BV138" s="359"/>
      <c r="BW138" s="359"/>
      <c r="BX138" s="359"/>
      <c r="BY138" s="359"/>
      <c r="BZ138" s="359"/>
      <c r="CA138" s="359"/>
      <c r="CB138" s="360"/>
      <c r="CC138" s="356"/>
      <c r="CD138" s="356"/>
      <c r="CE138" s="356"/>
      <c r="CF138" s="357"/>
      <c r="CG138" s="358"/>
      <c r="CH138" s="357"/>
      <c r="CI138" s="359"/>
      <c r="CJ138" s="359"/>
      <c r="CK138" s="359"/>
      <c r="CL138" s="359"/>
      <c r="CM138" s="359"/>
      <c r="CN138" s="359"/>
      <c r="CO138" s="359"/>
      <c r="CP138" s="359"/>
      <c r="CQ138" s="359"/>
      <c r="CR138" s="360"/>
      <c r="CS138" s="356"/>
      <c r="CT138" s="356"/>
      <c r="CU138" s="356"/>
      <c r="CV138" s="357"/>
      <c r="CW138" s="358"/>
      <c r="CX138" s="357"/>
      <c r="CY138" s="359"/>
      <c r="CZ138" s="359"/>
      <c r="DA138" s="359"/>
      <c r="DB138" s="359"/>
      <c r="DC138" s="359"/>
      <c r="DD138" s="359"/>
      <c r="DE138" s="359"/>
      <c r="DF138" s="359"/>
      <c r="DG138" s="359"/>
      <c r="DH138" s="360"/>
      <c r="DI138" s="356"/>
      <c r="DJ138" s="356"/>
      <c r="DK138" s="356"/>
      <c r="DL138" s="357"/>
      <c r="DM138" s="358"/>
      <c r="DN138" s="357"/>
      <c r="DO138" s="359"/>
      <c r="DP138" s="359"/>
      <c r="DQ138" s="359"/>
      <c r="DR138" s="359"/>
      <c r="DS138" s="359"/>
      <c r="DT138" s="359"/>
      <c r="DU138" s="359"/>
      <c r="DV138" s="359"/>
      <c r="DW138" s="359"/>
      <c r="DX138" s="360"/>
      <c r="DY138" s="356"/>
      <c r="DZ138" s="356"/>
      <c r="EA138" s="356"/>
      <c r="EB138" s="357"/>
      <c r="EC138" s="358"/>
      <c r="ED138" s="357"/>
      <c r="EE138" s="359"/>
      <c r="EF138" s="359"/>
      <c r="EG138" s="359"/>
      <c r="EH138" s="359"/>
      <c r="EI138" s="359"/>
      <c r="EJ138" s="359"/>
      <c r="EK138" s="359"/>
      <c r="EL138" s="359"/>
      <c r="EM138" s="359"/>
      <c r="EN138" s="360"/>
      <c r="EO138" s="356"/>
      <c r="EP138" s="356"/>
      <c r="EQ138" s="356"/>
      <c r="ER138" s="357"/>
      <c r="ES138" s="358"/>
      <c r="ET138" s="357"/>
      <c r="EU138" s="359"/>
      <c r="EV138" s="359"/>
      <c r="EW138" s="359"/>
      <c r="EX138" s="359"/>
      <c r="EY138" s="359"/>
      <c r="EZ138" s="359"/>
      <c r="FA138" s="359"/>
      <c r="FB138" s="359"/>
      <c r="FC138" s="359"/>
      <c r="FD138" s="360"/>
      <c r="FE138" s="356"/>
      <c r="FF138" s="356"/>
      <c r="FG138" s="356"/>
      <c r="FH138" s="357"/>
      <c r="FI138" s="358"/>
      <c r="FJ138" s="357"/>
      <c r="FK138" s="359"/>
      <c r="FL138" s="359"/>
      <c r="FM138" s="359"/>
      <c r="FN138" s="359"/>
      <c r="FO138" s="359"/>
      <c r="FP138" s="359"/>
      <c r="FQ138" s="359"/>
      <c r="FR138" s="359"/>
      <c r="FS138" s="359"/>
      <c r="FT138" s="360"/>
      <c r="FU138" s="356"/>
      <c r="FV138" s="356"/>
      <c r="FW138" s="356"/>
      <c r="FX138" s="357"/>
      <c r="FY138" s="358"/>
      <c r="FZ138" s="357"/>
      <c r="GA138" s="359"/>
      <c r="GB138" s="359"/>
      <c r="GC138" s="359"/>
      <c r="GD138" s="359"/>
      <c r="GE138" s="359"/>
      <c r="GF138" s="359"/>
      <c r="GG138" s="359"/>
      <c r="GH138" s="359"/>
      <c r="GI138" s="359"/>
      <c r="GJ138" s="360"/>
      <c r="GK138" s="356"/>
      <c r="GL138" s="356"/>
      <c r="GM138" s="356"/>
      <c r="GN138" s="357"/>
      <c r="GO138" s="358"/>
      <c r="GP138" s="357"/>
      <c r="GQ138" s="359"/>
      <c r="GR138" s="359"/>
      <c r="GS138" s="359"/>
      <c r="GT138" s="359"/>
      <c r="GU138" s="359"/>
      <c r="GV138" s="359"/>
      <c r="GW138" s="359"/>
      <c r="GX138" s="359"/>
      <c r="GY138" s="359"/>
      <c r="GZ138" s="360"/>
      <c r="HA138" s="356"/>
      <c r="HB138" s="356"/>
      <c r="HC138" s="356"/>
      <c r="HD138" s="357"/>
      <c r="HE138" s="358"/>
      <c r="HF138" s="357"/>
      <c r="HG138" s="359"/>
      <c r="HH138" s="359"/>
      <c r="HI138" s="359"/>
      <c r="HJ138" s="359"/>
      <c r="HK138" s="359"/>
      <c r="HL138" s="359"/>
      <c r="HM138" s="359"/>
      <c r="HN138" s="359"/>
      <c r="HO138" s="359"/>
      <c r="HP138" s="356"/>
      <c r="HQ138" s="356"/>
      <c r="HR138" s="356"/>
      <c r="HS138" s="357"/>
      <c r="HT138" s="358"/>
      <c r="HU138" s="357"/>
      <c r="HV138" s="359"/>
      <c r="HW138" s="359"/>
      <c r="HX138" s="359"/>
      <c r="HY138" s="359"/>
      <c r="HZ138" s="359"/>
      <c r="IA138" s="359"/>
      <c r="IB138" s="359"/>
      <c r="IC138" s="359"/>
      <c r="ID138" s="359"/>
      <c r="IE138" s="360"/>
      <c r="IF138" s="356"/>
      <c r="IG138" s="356"/>
      <c r="IH138" s="356"/>
      <c r="II138" s="357"/>
      <c r="IJ138" s="358"/>
      <c r="IK138" s="357"/>
      <c r="IL138" s="359"/>
      <c r="IM138" s="359"/>
      <c r="IN138" s="359"/>
      <c r="IO138" s="359"/>
      <c r="IP138" s="359"/>
      <c r="IQ138" s="359"/>
      <c r="IR138" s="359"/>
      <c r="IS138" s="359"/>
      <c r="IT138" s="359"/>
      <c r="IU138" s="360"/>
      <c r="IV138" s="356"/>
      <c r="IW138" s="356"/>
      <c r="IX138" s="356"/>
      <c r="IY138" s="357"/>
      <c r="IZ138" s="358"/>
      <c r="JA138" s="357"/>
      <c r="JB138" s="359"/>
      <c r="JC138" s="359"/>
      <c r="JD138" s="359"/>
      <c r="JE138" s="359"/>
      <c r="JF138" s="359"/>
      <c r="JG138" s="359"/>
      <c r="JH138" s="359"/>
      <c r="JI138" s="359"/>
      <c r="JJ138" s="359"/>
      <c r="JK138" s="360"/>
      <c r="JL138" s="356"/>
      <c r="JM138" s="356"/>
      <c r="JN138" s="356"/>
      <c r="JO138" s="357"/>
      <c r="JP138" s="358"/>
      <c r="JQ138" s="357"/>
      <c r="JR138" s="359"/>
      <c r="JS138" s="359"/>
      <c r="JT138" s="359"/>
      <c r="JU138" s="359"/>
      <c r="JV138" s="359"/>
      <c r="JW138" s="359"/>
      <c r="JX138" s="359"/>
      <c r="JY138" s="359"/>
      <c r="JZ138" s="359"/>
      <c r="KA138" s="360"/>
      <c r="KB138" s="356"/>
      <c r="KC138" s="356"/>
      <c r="KD138" s="356"/>
      <c r="KE138" s="357"/>
      <c r="KF138" s="358"/>
      <c r="KG138" s="357"/>
      <c r="KH138" s="359"/>
      <c r="KI138" s="359"/>
      <c r="KJ138" s="359"/>
      <c r="KK138" s="359"/>
      <c r="KL138" s="359"/>
      <c r="KM138" s="359"/>
      <c r="KN138" s="359"/>
      <c r="KO138" s="359"/>
      <c r="KP138" s="359"/>
      <c r="KQ138" s="360"/>
      <c r="KR138" s="356"/>
      <c r="KS138" s="356"/>
      <c r="KT138" s="356"/>
      <c r="KU138" s="357"/>
      <c r="KV138" s="358"/>
      <c r="KW138" s="357"/>
      <c r="KX138" s="359"/>
      <c r="KY138" s="359"/>
      <c r="KZ138" s="359"/>
      <c r="LA138" s="359"/>
      <c r="LB138" s="359"/>
      <c r="LC138" s="359"/>
      <c r="LD138" s="359"/>
      <c r="LE138" s="359"/>
      <c r="LF138" s="359"/>
    </row>
    <row r="139" spans="1:318" s="26" customFormat="1" x14ac:dyDescent="0.2">
      <c r="A139" s="251"/>
      <c r="B139" s="261"/>
      <c r="C139" s="471" t="str">
        <f t="shared" si="17"/>
        <v/>
      </c>
      <c r="D139" s="48"/>
      <c r="E139" s="100" t="str">
        <f t="shared" si="18"/>
        <v/>
      </c>
      <c r="F139" s="49"/>
      <c r="G139" s="148"/>
      <c r="H139" s="149"/>
      <c r="I139" s="150"/>
      <c r="J139" s="149"/>
      <c r="K139" s="149"/>
      <c r="L139" s="149"/>
      <c r="M139" s="149"/>
      <c r="N139" s="149"/>
      <c r="O139" s="148"/>
      <c r="P139" s="51"/>
      <c r="Q139" s="356"/>
      <c r="R139" s="356"/>
      <c r="S139" s="356"/>
      <c r="T139" s="357"/>
      <c r="U139" s="358"/>
      <c r="V139" s="357"/>
      <c r="W139" s="359"/>
      <c r="X139" s="359"/>
      <c r="Y139" s="359"/>
      <c r="Z139" s="359"/>
      <c r="AA139" s="359"/>
      <c r="AB139" s="359"/>
      <c r="AC139" s="359"/>
      <c r="AD139" s="359"/>
      <c r="AE139" s="359"/>
      <c r="AF139" s="360"/>
      <c r="AG139" s="356"/>
      <c r="AH139" s="356"/>
      <c r="AI139" s="356"/>
      <c r="AJ139" s="357"/>
      <c r="AK139" s="358"/>
      <c r="AL139" s="357"/>
      <c r="AM139" s="359"/>
      <c r="AN139" s="359"/>
      <c r="AO139" s="359"/>
      <c r="AP139" s="359"/>
      <c r="AQ139" s="359"/>
      <c r="AR139" s="359"/>
      <c r="AS139" s="359"/>
      <c r="AT139" s="359"/>
      <c r="AU139" s="359"/>
      <c r="AV139" s="360"/>
      <c r="AW139" s="356"/>
      <c r="AX139" s="356"/>
      <c r="AY139" s="356"/>
      <c r="AZ139" s="357"/>
      <c r="BA139" s="358"/>
      <c r="BB139" s="357"/>
      <c r="BC139" s="359"/>
      <c r="BD139" s="359"/>
      <c r="BE139" s="359"/>
      <c r="BF139" s="359"/>
      <c r="BG139" s="359"/>
      <c r="BH139" s="359"/>
      <c r="BI139" s="359"/>
      <c r="BJ139" s="359"/>
      <c r="BK139" s="359"/>
      <c r="BL139" s="360"/>
      <c r="BM139" s="356"/>
      <c r="BN139" s="356"/>
      <c r="BO139" s="356"/>
      <c r="BP139" s="357"/>
      <c r="BQ139" s="358"/>
      <c r="BR139" s="357"/>
      <c r="BS139" s="359"/>
      <c r="BT139" s="359"/>
      <c r="BU139" s="359"/>
      <c r="BV139" s="359"/>
      <c r="BW139" s="359"/>
      <c r="BX139" s="359"/>
      <c r="BY139" s="359"/>
      <c r="BZ139" s="359"/>
      <c r="CA139" s="359"/>
      <c r="CB139" s="360"/>
      <c r="CC139" s="356"/>
      <c r="CD139" s="356"/>
      <c r="CE139" s="356"/>
      <c r="CF139" s="357"/>
      <c r="CG139" s="358"/>
      <c r="CH139" s="357"/>
      <c r="CI139" s="359"/>
      <c r="CJ139" s="359"/>
      <c r="CK139" s="359"/>
      <c r="CL139" s="359"/>
      <c r="CM139" s="359"/>
      <c r="CN139" s="359"/>
      <c r="CO139" s="359"/>
      <c r="CP139" s="359"/>
      <c r="CQ139" s="359"/>
      <c r="CR139" s="360"/>
      <c r="CS139" s="356"/>
      <c r="CT139" s="356"/>
      <c r="CU139" s="356"/>
      <c r="CV139" s="357"/>
      <c r="CW139" s="358"/>
      <c r="CX139" s="357"/>
      <c r="CY139" s="359"/>
      <c r="CZ139" s="359"/>
      <c r="DA139" s="359"/>
      <c r="DB139" s="359"/>
      <c r="DC139" s="359"/>
      <c r="DD139" s="359"/>
      <c r="DE139" s="359"/>
      <c r="DF139" s="359"/>
      <c r="DG139" s="359"/>
      <c r="DH139" s="360"/>
      <c r="DI139" s="356"/>
      <c r="DJ139" s="356"/>
      <c r="DK139" s="356"/>
      <c r="DL139" s="357"/>
      <c r="DM139" s="358"/>
      <c r="DN139" s="357"/>
      <c r="DO139" s="359"/>
      <c r="DP139" s="359"/>
      <c r="DQ139" s="359"/>
      <c r="DR139" s="359"/>
      <c r="DS139" s="359"/>
      <c r="DT139" s="359"/>
      <c r="DU139" s="359"/>
      <c r="DV139" s="359"/>
      <c r="DW139" s="359"/>
      <c r="DX139" s="360"/>
      <c r="DY139" s="356"/>
      <c r="DZ139" s="356"/>
      <c r="EA139" s="356"/>
      <c r="EB139" s="357"/>
      <c r="EC139" s="358"/>
      <c r="ED139" s="357"/>
      <c r="EE139" s="359"/>
      <c r="EF139" s="359"/>
      <c r="EG139" s="359"/>
      <c r="EH139" s="359"/>
      <c r="EI139" s="359"/>
      <c r="EJ139" s="359"/>
      <c r="EK139" s="359"/>
      <c r="EL139" s="359"/>
      <c r="EM139" s="359"/>
      <c r="EN139" s="360"/>
      <c r="EO139" s="356"/>
      <c r="EP139" s="356"/>
      <c r="EQ139" s="356"/>
      <c r="ER139" s="357"/>
      <c r="ES139" s="358"/>
      <c r="ET139" s="357"/>
      <c r="EU139" s="359"/>
      <c r="EV139" s="359"/>
      <c r="EW139" s="359"/>
      <c r="EX139" s="359"/>
      <c r="EY139" s="359"/>
      <c r="EZ139" s="359"/>
      <c r="FA139" s="359"/>
      <c r="FB139" s="359"/>
      <c r="FC139" s="359"/>
      <c r="FD139" s="360"/>
      <c r="FE139" s="356"/>
      <c r="FF139" s="356"/>
      <c r="FG139" s="356"/>
      <c r="FH139" s="357"/>
      <c r="FI139" s="358"/>
      <c r="FJ139" s="357"/>
      <c r="FK139" s="359"/>
      <c r="FL139" s="359"/>
      <c r="FM139" s="359"/>
      <c r="FN139" s="359"/>
      <c r="FO139" s="359"/>
      <c r="FP139" s="359"/>
      <c r="FQ139" s="359"/>
      <c r="FR139" s="359"/>
      <c r="FS139" s="359"/>
      <c r="FT139" s="360"/>
      <c r="FU139" s="356"/>
      <c r="FV139" s="356"/>
      <c r="FW139" s="356"/>
      <c r="FX139" s="357"/>
      <c r="FY139" s="358"/>
      <c r="FZ139" s="357"/>
      <c r="GA139" s="359"/>
      <c r="GB139" s="359"/>
      <c r="GC139" s="359"/>
      <c r="GD139" s="359"/>
      <c r="GE139" s="359"/>
      <c r="GF139" s="359"/>
      <c r="GG139" s="359"/>
      <c r="GH139" s="359"/>
      <c r="GI139" s="359"/>
      <c r="GJ139" s="360"/>
      <c r="GK139" s="356"/>
      <c r="GL139" s="356"/>
      <c r="GM139" s="356"/>
      <c r="GN139" s="357"/>
      <c r="GO139" s="358"/>
      <c r="GP139" s="357"/>
      <c r="GQ139" s="359"/>
      <c r="GR139" s="359"/>
      <c r="GS139" s="359"/>
      <c r="GT139" s="359"/>
      <c r="GU139" s="359"/>
      <c r="GV139" s="359"/>
      <c r="GW139" s="359"/>
      <c r="GX139" s="359"/>
      <c r="GY139" s="359"/>
      <c r="GZ139" s="360"/>
      <c r="HA139" s="356"/>
      <c r="HB139" s="356"/>
      <c r="HC139" s="356"/>
      <c r="HD139" s="357"/>
      <c r="HE139" s="358"/>
      <c r="HF139" s="357"/>
      <c r="HG139" s="359"/>
      <c r="HH139" s="359"/>
      <c r="HI139" s="359"/>
      <c r="HJ139" s="359"/>
      <c r="HK139" s="359"/>
      <c r="HL139" s="359"/>
      <c r="HM139" s="359"/>
      <c r="HN139" s="359"/>
      <c r="HO139" s="359"/>
      <c r="HP139" s="356"/>
      <c r="HQ139" s="356"/>
      <c r="HR139" s="356"/>
      <c r="HS139" s="357"/>
      <c r="HT139" s="358"/>
      <c r="HU139" s="357"/>
      <c r="HV139" s="359"/>
      <c r="HW139" s="359"/>
      <c r="HX139" s="359"/>
      <c r="HY139" s="359"/>
      <c r="HZ139" s="359"/>
      <c r="IA139" s="359"/>
      <c r="IB139" s="359"/>
      <c r="IC139" s="359"/>
      <c r="ID139" s="359"/>
      <c r="IE139" s="360"/>
      <c r="IF139" s="356"/>
      <c r="IG139" s="356"/>
      <c r="IH139" s="356"/>
      <c r="II139" s="357"/>
      <c r="IJ139" s="358"/>
      <c r="IK139" s="357"/>
      <c r="IL139" s="359"/>
      <c r="IM139" s="359"/>
      <c r="IN139" s="359"/>
      <c r="IO139" s="359"/>
      <c r="IP139" s="359"/>
      <c r="IQ139" s="359"/>
      <c r="IR139" s="359"/>
      <c r="IS139" s="359"/>
      <c r="IT139" s="359"/>
      <c r="IU139" s="360"/>
      <c r="IV139" s="356"/>
      <c r="IW139" s="356"/>
      <c r="IX139" s="356"/>
      <c r="IY139" s="357"/>
      <c r="IZ139" s="358"/>
      <c r="JA139" s="357"/>
      <c r="JB139" s="359"/>
      <c r="JC139" s="359"/>
      <c r="JD139" s="359"/>
      <c r="JE139" s="359"/>
      <c r="JF139" s="359"/>
      <c r="JG139" s="359"/>
      <c r="JH139" s="359"/>
      <c r="JI139" s="359"/>
      <c r="JJ139" s="359"/>
      <c r="JK139" s="360"/>
      <c r="JL139" s="356"/>
      <c r="JM139" s="356"/>
      <c r="JN139" s="356"/>
      <c r="JO139" s="357"/>
      <c r="JP139" s="358"/>
      <c r="JQ139" s="357"/>
      <c r="JR139" s="359"/>
      <c r="JS139" s="359"/>
      <c r="JT139" s="359"/>
      <c r="JU139" s="359"/>
      <c r="JV139" s="359"/>
      <c r="JW139" s="359"/>
      <c r="JX139" s="359"/>
      <c r="JY139" s="359"/>
      <c r="JZ139" s="359"/>
      <c r="KA139" s="360"/>
      <c r="KB139" s="356"/>
      <c r="KC139" s="356"/>
      <c r="KD139" s="356"/>
      <c r="KE139" s="357"/>
      <c r="KF139" s="358"/>
      <c r="KG139" s="357"/>
      <c r="KH139" s="359"/>
      <c r="KI139" s="359"/>
      <c r="KJ139" s="359"/>
      <c r="KK139" s="359"/>
      <c r="KL139" s="359"/>
      <c r="KM139" s="359"/>
      <c r="KN139" s="359"/>
      <c r="KO139" s="359"/>
      <c r="KP139" s="359"/>
      <c r="KQ139" s="360"/>
      <c r="KR139" s="356"/>
      <c r="KS139" s="356"/>
      <c r="KT139" s="356"/>
      <c r="KU139" s="357"/>
      <c r="KV139" s="358"/>
      <c r="KW139" s="357"/>
      <c r="KX139" s="359"/>
      <c r="KY139" s="359"/>
      <c r="KZ139" s="359"/>
      <c r="LA139" s="359"/>
      <c r="LB139" s="359"/>
      <c r="LC139" s="359"/>
      <c r="LD139" s="359"/>
      <c r="LE139" s="359"/>
      <c r="LF139" s="359"/>
    </row>
    <row r="140" spans="1:318" s="26" customFormat="1" x14ac:dyDescent="0.2">
      <c r="A140" s="251"/>
      <c r="B140" s="261"/>
      <c r="C140" s="471" t="str">
        <f t="shared" si="17"/>
        <v/>
      </c>
      <c r="D140" s="48"/>
      <c r="E140" s="100" t="str">
        <f t="shared" si="18"/>
        <v/>
      </c>
      <c r="F140" s="49"/>
      <c r="G140" s="148"/>
      <c r="H140" s="149"/>
      <c r="I140" s="150"/>
      <c r="J140" s="149"/>
      <c r="K140" s="149"/>
      <c r="L140" s="149"/>
      <c r="M140" s="149"/>
      <c r="N140" s="149"/>
      <c r="O140" s="148"/>
      <c r="P140" s="51"/>
      <c r="Q140" s="356"/>
      <c r="R140" s="356"/>
      <c r="S140" s="356"/>
      <c r="T140" s="357"/>
      <c r="U140" s="358"/>
      <c r="V140" s="357"/>
      <c r="W140" s="359"/>
      <c r="X140" s="359"/>
      <c r="Y140" s="359"/>
      <c r="Z140" s="359"/>
      <c r="AA140" s="359"/>
      <c r="AB140" s="359"/>
      <c r="AC140" s="359"/>
      <c r="AD140" s="359"/>
      <c r="AE140" s="359"/>
      <c r="AF140" s="360"/>
      <c r="AG140" s="356"/>
      <c r="AH140" s="356"/>
      <c r="AI140" s="356"/>
      <c r="AJ140" s="357"/>
      <c r="AK140" s="358"/>
      <c r="AL140" s="357"/>
      <c r="AM140" s="359"/>
      <c r="AN140" s="359"/>
      <c r="AO140" s="359"/>
      <c r="AP140" s="359"/>
      <c r="AQ140" s="359"/>
      <c r="AR140" s="359"/>
      <c r="AS140" s="359"/>
      <c r="AT140" s="359"/>
      <c r="AU140" s="359"/>
      <c r="AV140" s="360"/>
      <c r="AW140" s="356"/>
      <c r="AX140" s="356"/>
      <c r="AY140" s="356"/>
      <c r="AZ140" s="357"/>
      <c r="BA140" s="358"/>
      <c r="BB140" s="357"/>
      <c r="BC140" s="359"/>
      <c r="BD140" s="359"/>
      <c r="BE140" s="359"/>
      <c r="BF140" s="359"/>
      <c r="BG140" s="359"/>
      <c r="BH140" s="359"/>
      <c r="BI140" s="359"/>
      <c r="BJ140" s="359"/>
      <c r="BK140" s="359"/>
      <c r="BL140" s="360"/>
      <c r="BM140" s="356"/>
      <c r="BN140" s="356"/>
      <c r="BO140" s="356"/>
      <c r="BP140" s="357"/>
      <c r="BQ140" s="358"/>
      <c r="BR140" s="357"/>
      <c r="BS140" s="359"/>
      <c r="BT140" s="359"/>
      <c r="BU140" s="359"/>
      <c r="BV140" s="359"/>
      <c r="BW140" s="359"/>
      <c r="BX140" s="359"/>
      <c r="BY140" s="359"/>
      <c r="BZ140" s="359"/>
      <c r="CA140" s="359"/>
      <c r="CB140" s="360"/>
      <c r="CC140" s="356"/>
      <c r="CD140" s="356"/>
      <c r="CE140" s="356"/>
      <c r="CF140" s="357"/>
      <c r="CG140" s="358"/>
      <c r="CH140" s="357"/>
      <c r="CI140" s="359"/>
      <c r="CJ140" s="359"/>
      <c r="CK140" s="359"/>
      <c r="CL140" s="359"/>
      <c r="CM140" s="359"/>
      <c r="CN140" s="359"/>
      <c r="CO140" s="359"/>
      <c r="CP140" s="359"/>
      <c r="CQ140" s="359"/>
      <c r="CR140" s="360"/>
      <c r="CS140" s="356"/>
      <c r="CT140" s="356"/>
      <c r="CU140" s="356"/>
      <c r="CV140" s="357"/>
      <c r="CW140" s="358"/>
      <c r="CX140" s="357"/>
      <c r="CY140" s="359"/>
      <c r="CZ140" s="359"/>
      <c r="DA140" s="359"/>
      <c r="DB140" s="359"/>
      <c r="DC140" s="359"/>
      <c r="DD140" s="359"/>
      <c r="DE140" s="359"/>
      <c r="DF140" s="359"/>
      <c r="DG140" s="359"/>
      <c r="DH140" s="360"/>
      <c r="DI140" s="356"/>
      <c r="DJ140" s="356"/>
      <c r="DK140" s="356"/>
      <c r="DL140" s="357"/>
      <c r="DM140" s="358"/>
      <c r="DN140" s="357"/>
      <c r="DO140" s="359"/>
      <c r="DP140" s="359"/>
      <c r="DQ140" s="359"/>
      <c r="DR140" s="359"/>
      <c r="DS140" s="359"/>
      <c r="DT140" s="359"/>
      <c r="DU140" s="359"/>
      <c r="DV140" s="359"/>
      <c r="DW140" s="359"/>
      <c r="DX140" s="360"/>
      <c r="DY140" s="356"/>
      <c r="DZ140" s="356"/>
      <c r="EA140" s="356"/>
      <c r="EB140" s="357"/>
      <c r="EC140" s="358"/>
      <c r="ED140" s="357"/>
      <c r="EE140" s="359"/>
      <c r="EF140" s="359"/>
      <c r="EG140" s="359"/>
      <c r="EH140" s="359"/>
      <c r="EI140" s="359"/>
      <c r="EJ140" s="359"/>
      <c r="EK140" s="359"/>
      <c r="EL140" s="359"/>
      <c r="EM140" s="359"/>
      <c r="EN140" s="360"/>
      <c r="EO140" s="356"/>
      <c r="EP140" s="356"/>
      <c r="EQ140" s="356"/>
      <c r="ER140" s="357"/>
      <c r="ES140" s="358"/>
      <c r="ET140" s="357"/>
      <c r="EU140" s="359"/>
      <c r="EV140" s="359"/>
      <c r="EW140" s="359"/>
      <c r="EX140" s="359"/>
      <c r="EY140" s="359"/>
      <c r="EZ140" s="359"/>
      <c r="FA140" s="359"/>
      <c r="FB140" s="359"/>
      <c r="FC140" s="359"/>
      <c r="FD140" s="360"/>
      <c r="FE140" s="356"/>
      <c r="FF140" s="356"/>
      <c r="FG140" s="356"/>
      <c r="FH140" s="357"/>
      <c r="FI140" s="358"/>
      <c r="FJ140" s="357"/>
      <c r="FK140" s="359"/>
      <c r="FL140" s="359"/>
      <c r="FM140" s="359"/>
      <c r="FN140" s="359"/>
      <c r="FO140" s="359"/>
      <c r="FP140" s="359"/>
      <c r="FQ140" s="359"/>
      <c r="FR140" s="359"/>
      <c r="FS140" s="359"/>
      <c r="FT140" s="360"/>
      <c r="FU140" s="356"/>
      <c r="FV140" s="356"/>
      <c r="FW140" s="356"/>
      <c r="FX140" s="357"/>
      <c r="FY140" s="358"/>
      <c r="FZ140" s="357"/>
      <c r="GA140" s="359"/>
      <c r="GB140" s="359"/>
      <c r="GC140" s="359"/>
      <c r="GD140" s="359"/>
      <c r="GE140" s="359"/>
      <c r="GF140" s="359"/>
      <c r="GG140" s="359"/>
      <c r="GH140" s="359"/>
      <c r="GI140" s="359"/>
      <c r="GJ140" s="360"/>
      <c r="GK140" s="356"/>
      <c r="GL140" s="356"/>
      <c r="GM140" s="356"/>
      <c r="GN140" s="357"/>
      <c r="GO140" s="358"/>
      <c r="GP140" s="357"/>
      <c r="GQ140" s="359"/>
      <c r="GR140" s="359"/>
      <c r="GS140" s="359"/>
      <c r="GT140" s="359"/>
      <c r="GU140" s="359"/>
      <c r="GV140" s="359"/>
      <c r="GW140" s="359"/>
      <c r="GX140" s="359"/>
      <c r="GY140" s="359"/>
      <c r="GZ140" s="360"/>
      <c r="HA140" s="356"/>
      <c r="HB140" s="356"/>
      <c r="HC140" s="356"/>
      <c r="HD140" s="357"/>
      <c r="HE140" s="358"/>
      <c r="HF140" s="357"/>
      <c r="HG140" s="359"/>
      <c r="HH140" s="359"/>
      <c r="HI140" s="359"/>
      <c r="HJ140" s="359"/>
      <c r="HK140" s="359"/>
      <c r="HL140" s="359"/>
      <c r="HM140" s="359"/>
      <c r="HN140" s="359"/>
      <c r="HO140" s="359"/>
      <c r="HP140" s="356"/>
      <c r="HQ140" s="356"/>
      <c r="HR140" s="356"/>
      <c r="HS140" s="357"/>
      <c r="HT140" s="358"/>
      <c r="HU140" s="357"/>
      <c r="HV140" s="359"/>
      <c r="HW140" s="359"/>
      <c r="HX140" s="359"/>
      <c r="HY140" s="359"/>
      <c r="HZ140" s="359"/>
      <c r="IA140" s="359"/>
      <c r="IB140" s="359"/>
      <c r="IC140" s="359"/>
      <c r="ID140" s="359"/>
      <c r="IE140" s="360"/>
      <c r="IF140" s="356"/>
      <c r="IG140" s="356"/>
      <c r="IH140" s="356"/>
      <c r="II140" s="357"/>
      <c r="IJ140" s="358"/>
      <c r="IK140" s="357"/>
      <c r="IL140" s="359"/>
      <c r="IM140" s="359"/>
      <c r="IN140" s="359"/>
      <c r="IO140" s="359"/>
      <c r="IP140" s="359"/>
      <c r="IQ140" s="359"/>
      <c r="IR140" s="359"/>
      <c r="IS140" s="359"/>
      <c r="IT140" s="359"/>
      <c r="IU140" s="360"/>
      <c r="IV140" s="356"/>
      <c r="IW140" s="356"/>
      <c r="IX140" s="356"/>
      <c r="IY140" s="357"/>
      <c r="IZ140" s="358"/>
      <c r="JA140" s="357"/>
      <c r="JB140" s="359"/>
      <c r="JC140" s="359"/>
      <c r="JD140" s="359"/>
      <c r="JE140" s="359"/>
      <c r="JF140" s="359"/>
      <c r="JG140" s="359"/>
      <c r="JH140" s="359"/>
      <c r="JI140" s="359"/>
      <c r="JJ140" s="359"/>
      <c r="JK140" s="360"/>
      <c r="JL140" s="356"/>
      <c r="JM140" s="356"/>
      <c r="JN140" s="356"/>
      <c r="JO140" s="357"/>
      <c r="JP140" s="358"/>
      <c r="JQ140" s="357"/>
      <c r="JR140" s="359"/>
      <c r="JS140" s="359"/>
      <c r="JT140" s="359"/>
      <c r="JU140" s="359"/>
      <c r="JV140" s="359"/>
      <c r="JW140" s="359"/>
      <c r="JX140" s="359"/>
      <c r="JY140" s="359"/>
      <c r="JZ140" s="359"/>
      <c r="KA140" s="360"/>
      <c r="KB140" s="356"/>
      <c r="KC140" s="356"/>
      <c r="KD140" s="356"/>
      <c r="KE140" s="357"/>
      <c r="KF140" s="358"/>
      <c r="KG140" s="357"/>
      <c r="KH140" s="359"/>
      <c r="KI140" s="359"/>
      <c r="KJ140" s="359"/>
      <c r="KK140" s="359"/>
      <c r="KL140" s="359"/>
      <c r="KM140" s="359"/>
      <c r="KN140" s="359"/>
      <c r="KO140" s="359"/>
      <c r="KP140" s="359"/>
      <c r="KQ140" s="360"/>
      <c r="KR140" s="356"/>
      <c r="KS140" s="356"/>
      <c r="KT140" s="356"/>
      <c r="KU140" s="357"/>
      <c r="KV140" s="358"/>
      <c r="KW140" s="357"/>
      <c r="KX140" s="359"/>
      <c r="KY140" s="359"/>
      <c r="KZ140" s="359"/>
      <c r="LA140" s="359"/>
      <c r="LB140" s="359"/>
      <c r="LC140" s="359"/>
      <c r="LD140" s="359"/>
      <c r="LE140" s="359"/>
      <c r="LF140" s="359"/>
    </row>
    <row r="141" spans="1:318" s="26" customFormat="1" x14ac:dyDescent="0.2">
      <c r="A141" s="251"/>
      <c r="B141" s="261"/>
      <c r="C141" s="471" t="str">
        <f t="shared" si="17"/>
        <v/>
      </c>
      <c r="D141" s="48"/>
      <c r="E141" s="100" t="str">
        <f t="shared" si="18"/>
        <v/>
      </c>
      <c r="F141" s="49"/>
      <c r="G141" s="148"/>
      <c r="H141" s="149"/>
      <c r="I141" s="150"/>
      <c r="J141" s="149"/>
      <c r="K141" s="149"/>
      <c r="L141" s="149"/>
      <c r="M141" s="149"/>
      <c r="N141" s="149"/>
      <c r="O141" s="148"/>
      <c r="P141" s="51"/>
      <c r="Q141" s="356"/>
      <c r="R141" s="356"/>
      <c r="S141" s="356"/>
      <c r="T141" s="357"/>
      <c r="U141" s="358"/>
      <c r="V141" s="357"/>
      <c r="W141" s="359"/>
      <c r="X141" s="359"/>
      <c r="Y141" s="359"/>
      <c r="Z141" s="359"/>
      <c r="AA141" s="359"/>
      <c r="AB141" s="359"/>
      <c r="AC141" s="359"/>
      <c r="AD141" s="359"/>
      <c r="AE141" s="359"/>
      <c r="AF141" s="360"/>
      <c r="AG141" s="356"/>
      <c r="AH141" s="356"/>
      <c r="AI141" s="356"/>
      <c r="AJ141" s="357"/>
      <c r="AK141" s="358"/>
      <c r="AL141" s="357"/>
      <c r="AM141" s="359"/>
      <c r="AN141" s="359"/>
      <c r="AO141" s="359"/>
      <c r="AP141" s="359"/>
      <c r="AQ141" s="359"/>
      <c r="AR141" s="359"/>
      <c r="AS141" s="359"/>
      <c r="AT141" s="359"/>
      <c r="AU141" s="359"/>
      <c r="AV141" s="360"/>
      <c r="AW141" s="356"/>
      <c r="AX141" s="356"/>
      <c r="AY141" s="356"/>
      <c r="AZ141" s="357"/>
      <c r="BA141" s="358"/>
      <c r="BB141" s="357"/>
      <c r="BC141" s="359"/>
      <c r="BD141" s="359"/>
      <c r="BE141" s="359"/>
      <c r="BF141" s="359"/>
      <c r="BG141" s="359"/>
      <c r="BH141" s="359"/>
      <c r="BI141" s="359"/>
      <c r="BJ141" s="359"/>
      <c r="BK141" s="359"/>
      <c r="BL141" s="360"/>
      <c r="BM141" s="356"/>
      <c r="BN141" s="356"/>
      <c r="BO141" s="356"/>
      <c r="BP141" s="357"/>
      <c r="BQ141" s="358"/>
      <c r="BR141" s="357"/>
      <c r="BS141" s="359"/>
      <c r="BT141" s="359"/>
      <c r="BU141" s="359"/>
      <c r="BV141" s="359"/>
      <c r="BW141" s="359"/>
      <c r="BX141" s="359"/>
      <c r="BY141" s="359"/>
      <c r="BZ141" s="359"/>
      <c r="CA141" s="359"/>
      <c r="CB141" s="360"/>
      <c r="CC141" s="356"/>
      <c r="CD141" s="356"/>
      <c r="CE141" s="356"/>
      <c r="CF141" s="357"/>
      <c r="CG141" s="358"/>
      <c r="CH141" s="357"/>
      <c r="CI141" s="359"/>
      <c r="CJ141" s="359"/>
      <c r="CK141" s="359"/>
      <c r="CL141" s="359"/>
      <c r="CM141" s="359"/>
      <c r="CN141" s="359"/>
      <c r="CO141" s="359"/>
      <c r="CP141" s="359"/>
      <c r="CQ141" s="359"/>
      <c r="CR141" s="360"/>
      <c r="CS141" s="356"/>
      <c r="CT141" s="356"/>
      <c r="CU141" s="356"/>
      <c r="CV141" s="357"/>
      <c r="CW141" s="358"/>
      <c r="CX141" s="357"/>
      <c r="CY141" s="359"/>
      <c r="CZ141" s="359"/>
      <c r="DA141" s="359"/>
      <c r="DB141" s="359"/>
      <c r="DC141" s="359"/>
      <c r="DD141" s="359"/>
      <c r="DE141" s="359"/>
      <c r="DF141" s="359"/>
      <c r="DG141" s="359"/>
      <c r="DH141" s="360"/>
      <c r="DI141" s="356"/>
      <c r="DJ141" s="356"/>
      <c r="DK141" s="356"/>
      <c r="DL141" s="357"/>
      <c r="DM141" s="358"/>
      <c r="DN141" s="357"/>
      <c r="DO141" s="359"/>
      <c r="DP141" s="359"/>
      <c r="DQ141" s="359"/>
      <c r="DR141" s="359"/>
      <c r="DS141" s="359"/>
      <c r="DT141" s="359"/>
      <c r="DU141" s="359"/>
      <c r="DV141" s="359"/>
      <c r="DW141" s="359"/>
      <c r="DX141" s="360"/>
      <c r="DY141" s="356"/>
      <c r="DZ141" s="356"/>
      <c r="EA141" s="356"/>
      <c r="EB141" s="357"/>
      <c r="EC141" s="358"/>
      <c r="ED141" s="357"/>
      <c r="EE141" s="359"/>
      <c r="EF141" s="359"/>
      <c r="EG141" s="359"/>
      <c r="EH141" s="359"/>
      <c r="EI141" s="359"/>
      <c r="EJ141" s="359"/>
      <c r="EK141" s="359"/>
      <c r="EL141" s="359"/>
      <c r="EM141" s="359"/>
      <c r="EN141" s="360"/>
      <c r="EO141" s="356"/>
      <c r="EP141" s="356"/>
      <c r="EQ141" s="356"/>
      <c r="ER141" s="357"/>
      <c r="ES141" s="358"/>
      <c r="ET141" s="357"/>
      <c r="EU141" s="359"/>
      <c r="EV141" s="359"/>
      <c r="EW141" s="359"/>
      <c r="EX141" s="359"/>
      <c r="EY141" s="359"/>
      <c r="EZ141" s="359"/>
      <c r="FA141" s="359"/>
      <c r="FB141" s="359"/>
      <c r="FC141" s="359"/>
      <c r="FD141" s="360"/>
      <c r="FE141" s="356"/>
      <c r="FF141" s="356"/>
      <c r="FG141" s="356"/>
      <c r="FH141" s="357"/>
      <c r="FI141" s="358"/>
      <c r="FJ141" s="357"/>
      <c r="FK141" s="359"/>
      <c r="FL141" s="359"/>
      <c r="FM141" s="359"/>
      <c r="FN141" s="359"/>
      <c r="FO141" s="359"/>
      <c r="FP141" s="359"/>
      <c r="FQ141" s="359"/>
      <c r="FR141" s="359"/>
      <c r="FS141" s="359"/>
      <c r="FT141" s="360"/>
      <c r="FU141" s="356"/>
      <c r="FV141" s="356"/>
      <c r="FW141" s="356"/>
      <c r="FX141" s="357"/>
      <c r="FY141" s="358"/>
      <c r="FZ141" s="357"/>
      <c r="GA141" s="359"/>
      <c r="GB141" s="359"/>
      <c r="GC141" s="359"/>
      <c r="GD141" s="359"/>
      <c r="GE141" s="359"/>
      <c r="GF141" s="359"/>
      <c r="GG141" s="359"/>
      <c r="GH141" s="359"/>
      <c r="GI141" s="359"/>
      <c r="GJ141" s="360"/>
      <c r="GK141" s="356"/>
      <c r="GL141" s="356"/>
      <c r="GM141" s="356"/>
      <c r="GN141" s="357"/>
      <c r="GO141" s="358"/>
      <c r="GP141" s="357"/>
      <c r="GQ141" s="359"/>
      <c r="GR141" s="359"/>
      <c r="GS141" s="359"/>
      <c r="GT141" s="359"/>
      <c r="GU141" s="359"/>
      <c r="GV141" s="359"/>
      <c r="GW141" s="359"/>
      <c r="GX141" s="359"/>
      <c r="GY141" s="359"/>
      <c r="GZ141" s="360"/>
      <c r="HA141" s="356"/>
      <c r="HB141" s="356"/>
      <c r="HC141" s="356"/>
      <c r="HD141" s="357"/>
      <c r="HE141" s="358"/>
      <c r="HF141" s="357"/>
      <c r="HG141" s="359"/>
      <c r="HH141" s="359"/>
      <c r="HI141" s="359"/>
      <c r="HJ141" s="359"/>
      <c r="HK141" s="359"/>
      <c r="HL141" s="359"/>
      <c r="HM141" s="359"/>
      <c r="HN141" s="359"/>
      <c r="HO141" s="359"/>
      <c r="HP141" s="356"/>
      <c r="HQ141" s="356"/>
      <c r="HR141" s="356"/>
      <c r="HS141" s="357"/>
      <c r="HT141" s="358"/>
      <c r="HU141" s="357"/>
      <c r="HV141" s="359"/>
      <c r="HW141" s="359"/>
      <c r="HX141" s="359"/>
      <c r="HY141" s="359"/>
      <c r="HZ141" s="359"/>
      <c r="IA141" s="359"/>
      <c r="IB141" s="359"/>
      <c r="IC141" s="359"/>
      <c r="ID141" s="359"/>
      <c r="IE141" s="360"/>
      <c r="IF141" s="356"/>
      <c r="IG141" s="356"/>
      <c r="IH141" s="356"/>
      <c r="II141" s="357"/>
      <c r="IJ141" s="358"/>
      <c r="IK141" s="357"/>
      <c r="IL141" s="359"/>
      <c r="IM141" s="359"/>
      <c r="IN141" s="359"/>
      <c r="IO141" s="359"/>
      <c r="IP141" s="359"/>
      <c r="IQ141" s="359"/>
      <c r="IR141" s="359"/>
      <c r="IS141" s="359"/>
      <c r="IT141" s="359"/>
      <c r="IU141" s="360"/>
      <c r="IV141" s="356"/>
      <c r="IW141" s="356"/>
      <c r="IX141" s="356"/>
      <c r="IY141" s="357"/>
      <c r="IZ141" s="358"/>
      <c r="JA141" s="357"/>
      <c r="JB141" s="359"/>
      <c r="JC141" s="359"/>
      <c r="JD141" s="359"/>
      <c r="JE141" s="359"/>
      <c r="JF141" s="359"/>
      <c r="JG141" s="359"/>
      <c r="JH141" s="359"/>
      <c r="JI141" s="359"/>
      <c r="JJ141" s="359"/>
      <c r="JK141" s="360"/>
      <c r="JL141" s="356"/>
      <c r="JM141" s="356"/>
      <c r="JN141" s="356"/>
      <c r="JO141" s="357"/>
      <c r="JP141" s="358"/>
      <c r="JQ141" s="357"/>
      <c r="JR141" s="359"/>
      <c r="JS141" s="359"/>
      <c r="JT141" s="359"/>
      <c r="JU141" s="359"/>
      <c r="JV141" s="359"/>
      <c r="JW141" s="359"/>
      <c r="JX141" s="359"/>
      <c r="JY141" s="359"/>
      <c r="JZ141" s="359"/>
      <c r="KA141" s="360"/>
      <c r="KB141" s="356"/>
      <c r="KC141" s="356"/>
      <c r="KD141" s="356"/>
      <c r="KE141" s="357"/>
      <c r="KF141" s="358"/>
      <c r="KG141" s="357"/>
      <c r="KH141" s="359"/>
      <c r="KI141" s="359"/>
      <c r="KJ141" s="359"/>
      <c r="KK141" s="359"/>
      <c r="KL141" s="359"/>
      <c r="KM141" s="359"/>
      <c r="KN141" s="359"/>
      <c r="KO141" s="359"/>
      <c r="KP141" s="359"/>
      <c r="KQ141" s="360"/>
      <c r="KR141" s="356"/>
      <c r="KS141" s="356"/>
      <c r="KT141" s="356"/>
      <c r="KU141" s="357"/>
      <c r="KV141" s="358"/>
      <c r="KW141" s="357"/>
      <c r="KX141" s="359"/>
      <c r="KY141" s="359"/>
      <c r="KZ141" s="359"/>
      <c r="LA141" s="359"/>
      <c r="LB141" s="359"/>
      <c r="LC141" s="359"/>
      <c r="LD141" s="359"/>
      <c r="LE141" s="359"/>
      <c r="LF141" s="359"/>
    </row>
    <row r="142" spans="1:318" s="26" customFormat="1" x14ac:dyDescent="0.2">
      <c r="A142" s="251"/>
      <c r="B142" s="261"/>
      <c r="C142" s="471" t="str">
        <f t="shared" si="17"/>
        <v/>
      </c>
      <c r="D142" s="48"/>
      <c r="E142" s="100" t="str">
        <f t="shared" si="18"/>
        <v/>
      </c>
      <c r="F142" s="49"/>
      <c r="G142" s="148"/>
      <c r="H142" s="149"/>
      <c r="I142" s="150"/>
      <c r="J142" s="149"/>
      <c r="K142" s="149"/>
      <c r="L142" s="149"/>
      <c r="M142" s="149"/>
      <c r="N142" s="149"/>
      <c r="O142" s="148"/>
      <c r="P142" s="51"/>
      <c r="Q142" s="356"/>
      <c r="R142" s="356"/>
      <c r="S142" s="356"/>
      <c r="T142" s="357"/>
      <c r="U142" s="358"/>
      <c r="V142" s="357"/>
      <c r="W142" s="359"/>
      <c r="X142" s="359"/>
      <c r="Y142" s="359"/>
      <c r="Z142" s="359"/>
      <c r="AA142" s="359"/>
      <c r="AB142" s="359"/>
      <c r="AC142" s="359"/>
      <c r="AD142" s="359"/>
      <c r="AE142" s="359"/>
      <c r="AF142" s="360"/>
      <c r="AG142" s="356"/>
      <c r="AH142" s="356"/>
      <c r="AI142" s="356"/>
      <c r="AJ142" s="357"/>
      <c r="AK142" s="358"/>
      <c r="AL142" s="357"/>
      <c r="AM142" s="359"/>
      <c r="AN142" s="359"/>
      <c r="AO142" s="359"/>
      <c r="AP142" s="359"/>
      <c r="AQ142" s="359"/>
      <c r="AR142" s="359"/>
      <c r="AS142" s="359"/>
      <c r="AT142" s="359"/>
      <c r="AU142" s="359"/>
      <c r="AV142" s="360"/>
      <c r="AW142" s="356"/>
      <c r="AX142" s="356"/>
      <c r="AY142" s="356"/>
      <c r="AZ142" s="357"/>
      <c r="BA142" s="358"/>
      <c r="BB142" s="357"/>
      <c r="BC142" s="359"/>
      <c r="BD142" s="359"/>
      <c r="BE142" s="359"/>
      <c r="BF142" s="359"/>
      <c r="BG142" s="359"/>
      <c r="BH142" s="359"/>
      <c r="BI142" s="359"/>
      <c r="BJ142" s="359"/>
      <c r="BK142" s="359"/>
      <c r="BL142" s="360"/>
      <c r="BM142" s="356"/>
      <c r="BN142" s="356"/>
      <c r="BO142" s="356"/>
      <c r="BP142" s="357"/>
      <c r="BQ142" s="358"/>
      <c r="BR142" s="357"/>
      <c r="BS142" s="359"/>
      <c r="BT142" s="359"/>
      <c r="BU142" s="359"/>
      <c r="BV142" s="359"/>
      <c r="BW142" s="359"/>
      <c r="BX142" s="359"/>
      <c r="BY142" s="359"/>
      <c r="BZ142" s="359"/>
      <c r="CA142" s="359"/>
      <c r="CB142" s="360"/>
      <c r="CC142" s="356"/>
      <c r="CD142" s="356"/>
      <c r="CE142" s="356"/>
      <c r="CF142" s="357"/>
      <c r="CG142" s="358"/>
      <c r="CH142" s="357"/>
      <c r="CI142" s="359"/>
      <c r="CJ142" s="359"/>
      <c r="CK142" s="359"/>
      <c r="CL142" s="359"/>
      <c r="CM142" s="359"/>
      <c r="CN142" s="359"/>
      <c r="CO142" s="359"/>
      <c r="CP142" s="359"/>
      <c r="CQ142" s="359"/>
      <c r="CR142" s="360"/>
      <c r="CS142" s="356"/>
      <c r="CT142" s="356"/>
      <c r="CU142" s="356"/>
      <c r="CV142" s="357"/>
      <c r="CW142" s="358"/>
      <c r="CX142" s="357"/>
      <c r="CY142" s="359"/>
      <c r="CZ142" s="359"/>
      <c r="DA142" s="359"/>
      <c r="DB142" s="359"/>
      <c r="DC142" s="359"/>
      <c r="DD142" s="359"/>
      <c r="DE142" s="359"/>
      <c r="DF142" s="359"/>
      <c r="DG142" s="359"/>
      <c r="DH142" s="360"/>
      <c r="DI142" s="356"/>
      <c r="DJ142" s="356"/>
      <c r="DK142" s="356"/>
      <c r="DL142" s="357"/>
      <c r="DM142" s="358"/>
      <c r="DN142" s="357"/>
      <c r="DO142" s="359"/>
      <c r="DP142" s="359"/>
      <c r="DQ142" s="359"/>
      <c r="DR142" s="359"/>
      <c r="DS142" s="359"/>
      <c r="DT142" s="359"/>
      <c r="DU142" s="359"/>
      <c r="DV142" s="359"/>
      <c r="DW142" s="359"/>
      <c r="DX142" s="360"/>
      <c r="DY142" s="356"/>
      <c r="DZ142" s="356"/>
      <c r="EA142" s="356"/>
      <c r="EB142" s="357"/>
      <c r="EC142" s="358"/>
      <c r="ED142" s="357"/>
      <c r="EE142" s="359"/>
      <c r="EF142" s="359"/>
      <c r="EG142" s="359"/>
      <c r="EH142" s="359"/>
      <c r="EI142" s="359"/>
      <c r="EJ142" s="359"/>
      <c r="EK142" s="359"/>
      <c r="EL142" s="359"/>
      <c r="EM142" s="359"/>
      <c r="EN142" s="360"/>
      <c r="EO142" s="356"/>
      <c r="EP142" s="356"/>
      <c r="EQ142" s="356"/>
      <c r="ER142" s="357"/>
      <c r="ES142" s="358"/>
      <c r="ET142" s="357"/>
      <c r="EU142" s="359"/>
      <c r="EV142" s="359"/>
      <c r="EW142" s="359"/>
      <c r="EX142" s="359"/>
      <c r="EY142" s="359"/>
      <c r="EZ142" s="359"/>
      <c r="FA142" s="359"/>
      <c r="FB142" s="359"/>
      <c r="FC142" s="359"/>
      <c r="FD142" s="360"/>
      <c r="FE142" s="356"/>
      <c r="FF142" s="356"/>
      <c r="FG142" s="356"/>
      <c r="FH142" s="357"/>
      <c r="FI142" s="358"/>
      <c r="FJ142" s="357"/>
      <c r="FK142" s="359"/>
      <c r="FL142" s="359"/>
      <c r="FM142" s="359"/>
      <c r="FN142" s="359"/>
      <c r="FO142" s="359"/>
      <c r="FP142" s="359"/>
      <c r="FQ142" s="359"/>
      <c r="FR142" s="359"/>
      <c r="FS142" s="359"/>
      <c r="FT142" s="360"/>
      <c r="FU142" s="356"/>
      <c r="FV142" s="356"/>
      <c r="FW142" s="356"/>
      <c r="FX142" s="357"/>
      <c r="FY142" s="358"/>
      <c r="FZ142" s="357"/>
      <c r="GA142" s="359"/>
      <c r="GB142" s="359"/>
      <c r="GC142" s="359"/>
      <c r="GD142" s="359"/>
      <c r="GE142" s="359"/>
      <c r="GF142" s="359"/>
      <c r="GG142" s="359"/>
      <c r="GH142" s="359"/>
      <c r="GI142" s="359"/>
      <c r="GJ142" s="360"/>
      <c r="GK142" s="356"/>
      <c r="GL142" s="356"/>
      <c r="GM142" s="356"/>
      <c r="GN142" s="357"/>
      <c r="GO142" s="358"/>
      <c r="GP142" s="357"/>
      <c r="GQ142" s="359"/>
      <c r="GR142" s="359"/>
      <c r="GS142" s="359"/>
      <c r="GT142" s="359"/>
      <c r="GU142" s="359"/>
      <c r="GV142" s="359"/>
      <c r="GW142" s="359"/>
      <c r="GX142" s="359"/>
      <c r="GY142" s="359"/>
      <c r="GZ142" s="360"/>
      <c r="HA142" s="356"/>
      <c r="HB142" s="356"/>
      <c r="HC142" s="356"/>
      <c r="HD142" s="357"/>
      <c r="HE142" s="358"/>
      <c r="HF142" s="357"/>
      <c r="HG142" s="359"/>
      <c r="HH142" s="359"/>
      <c r="HI142" s="359"/>
      <c r="HJ142" s="359"/>
      <c r="HK142" s="359"/>
      <c r="HL142" s="359"/>
      <c r="HM142" s="359"/>
      <c r="HN142" s="359"/>
      <c r="HO142" s="359"/>
      <c r="HP142" s="356"/>
      <c r="HQ142" s="356"/>
      <c r="HR142" s="356"/>
      <c r="HS142" s="357"/>
      <c r="HT142" s="358"/>
      <c r="HU142" s="357"/>
      <c r="HV142" s="359"/>
      <c r="HW142" s="359"/>
      <c r="HX142" s="359"/>
      <c r="HY142" s="359"/>
      <c r="HZ142" s="359"/>
      <c r="IA142" s="359"/>
      <c r="IB142" s="359"/>
      <c r="IC142" s="359"/>
      <c r="ID142" s="359"/>
      <c r="IE142" s="360"/>
      <c r="IF142" s="356"/>
      <c r="IG142" s="356"/>
      <c r="IH142" s="356"/>
      <c r="II142" s="357"/>
      <c r="IJ142" s="358"/>
      <c r="IK142" s="357"/>
      <c r="IL142" s="359"/>
      <c r="IM142" s="359"/>
      <c r="IN142" s="359"/>
      <c r="IO142" s="359"/>
      <c r="IP142" s="359"/>
      <c r="IQ142" s="359"/>
      <c r="IR142" s="359"/>
      <c r="IS142" s="359"/>
      <c r="IT142" s="359"/>
      <c r="IU142" s="360"/>
      <c r="IV142" s="356"/>
      <c r="IW142" s="356"/>
      <c r="IX142" s="356"/>
      <c r="IY142" s="357"/>
      <c r="IZ142" s="358"/>
      <c r="JA142" s="357"/>
      <c r="JB142" s="359"/>
      <c r="JC142" s="359"/>
      <c r="JD142" s="359"/>
      <c r="JE142" s="359"/>
      <c r="JF142" s="359"/>
      <c r="JG142" s="359"/>
      <c r="JH142" s="359"/>
      <c r="JI142" s="359"/>
      <c r="JJ142" s="359"/>
      <c r="JK142" s="360"/>
      <c r="JL142" s="356"/>
      <c r="JM142" s="356"/>
      <c r="JN142" s="356"/>
      <c r="JO142" s="357"/>
      <c r="JP142" s="358"/>
      <c r="JQ142" s="357"/>
      <c r="JR142" s="359"/>
      <c r="JS142" s="359"/>
      <c r="JT142" s="359"/>
      <c r="JU142" s="359"/>
      <c r="JV142" s="359"/>
      <c r="JW142" s="359"/>
      <c r="JX142" s="359"/>
      <c r="JY142" s="359"/>
      <c r="JZ142" s="359"/>
      <c r="KA142" s="360"/>
      <c r="KB142" s="356"/>
      <c r="KC142" s="356"/>
      <c r="KD142" s="356"/>
      <c r="KE142" s="357"/>
      <c r="KF142" s="358"/>
      <c r="KG142" s="357"/>
      <c r="KH142" s="359"/>
      <c r="KI142" s="359"/>
      <c r="KJ142" s="359"/>
      <c r="KK142" s="359"/>
      <c r="KL142" s="359"/>
      <c r="KM142" s="359"/>
      <c r="KN142" s="359"/>
      <c r="KO142" s="359"/>
      <c r="KP142" s="359"/>
      <c r="KQ142" s="360"/>
      <c r="KR142" s="356"/>
      <c r="KS142" s="356"/>
      <c r="KT142" s="356"/>
      <c r="KU142" s="357"/>
      <c r="KV142" s="358"/>
      <c r="KW142" s="357"/>
      <c r="KX142" s="359"/>
      <c r="KY142" s="359"/>
      <c r="KZ142" s="359"/>
      <c r="LA142" s="359"/>
      <c r="LB142" s="359"/>
      <c r="LC142" s="359"/>
      <c r="LD142" s="359"/>
      <c r="LE142" s="359"/>
      <c r="LF142" s="359"/>
    </row>
    <row r="143" spans="1:318" s="26" customFormat="1" x14ac:dyDescent="0.2">
      <c r="A143" s="251"/>
      <c r="B143" s="261"/>
      <c r="C143" s="471" t="str">
        <f t="shared" si="17"/>
        <v/>
      </c>
      <c r="D143" s="48"/>
      <c r="E143" s="100" t="str">
        <f t="shared" si="18"/>
        <v/>
      </c>
      <c r="F143" s="49"/>
      <c r="G143" s="148"/>
      <c r="H143" s="149"/>
      <c r="I143" s="150"/>
      <c r="J143" s="149"/>
      <c r="K143" s="149"/>
      <c r="L143" s="149"/>
      <c r="M143" s="149"/>
      <c r="N143" s="149"/>
      <c r="O143" s="148"/>
      <c r="P143" s="51"/>
      <c r="Q143" s="356"/>
      <c r="R143" s="356"/>
      <c r="S143" s="356"/>
      <c r="T143" s="357"/>
      <c r="U143" s="358"/>
      <c r="V143" s="357"/>
      <c r="W143" s="359"/>
      <c r="X143" s="359"/>
      <c r="Y143" s="359"/>
      <c r="Z143" s="359"/>
      <c r="AA143" s="359"/>
      <c r="AB143" s="359"/>
      <c r="AC143" s="359"/>
      <c r="AD143" s="359"/>
      <c r="AE143" s="359"/>
      <c r="AF143" s="360"/>
      <c r="AG143" s="356"/>
      <c r="AH143" s="356"/>
      <c r="AI143" s="356"/>
      <c r="AJ143" s="357"/>
      <c r="AK143" s="358"/>
      <c r="AL143" s="357"/>
      <c r="AM143" s="359"/>
      <c r="AN143" s="359"/>
      <c r="AO143" s="359"/>
      <c r="AP143" s="359"/>
      <c r="AQ143" s="359"/>
      <c r="AR143" s="359"/>
      <c r="AS143" s="359"/>
      <c r="AT143" s="359"/>
      <c r="AU143" s="359"/>
      <c r="AV143" s="360"/>
      <c r="AW143" s="356"/>
      <c r="AX143" s="356"/>
      <c r="AY143" s="356"/>
      <c r="AZ143" s="357"/>
      <c r="BA143" s="358"/>
      <c r="BB143" s="357"/>
      <c r="BC143" s="359"/>
      <c r="BD143" s="359"/>
      <c r="BE143" s="359"/>
      <c r="BF143" s="359"/>
      <c r="BG143" s="359"/>
      <c r="BH143" s="359"/>
      <c r="BI143" s="359"/>
      <c r="BJ143" s="359"/>
      <c r="BK143" s="359"/>
      <c r="BL143" s="360"/>
      <c r="BM143" s="356"/>
      <c r="BN143" s="356"/>
      <c r="BO143" s="356"/>
      <c r="BP143" s="357"/>
      <c r="BQ143" s="358"/>
      <c r="BR143" s="357"/>
      <c r="BS143" s="359"/>
      <c r="BT143" s="359"/>
      <c r="BU143" s="359"/>
      <c r="BV143" s="359"/>
      <c r="BW143" s="359"/>
      <c r="BX143" s="359"/>
      <c r="BY143" s="359"/>
      <c r="BZ143" s="359"/>
      <c r="CA143" s="359"/>
      <c r="CB143" s="360"/>
      <c r="CC143" s="356"/>
      <c r="CD143" s="356"/>
      <c r="CE143" s="356"/>
      <c r="CF143" s="357"/>
      <c r="CG143" s="358"/>
      <c r="CH143" s="357"/>
      <c r="CI143" s="359"/>
      <c r="CJ143" s="359"/>
      <c r="CK143" s="359"/>
      <c r="CL143" s="359"/>
      <c r="CM143" s="359"/>
      <c r="CN143" s="359"/>
      <c r="CO143" s="359"/>
      <c r="CP143" s="359"/>
      <c r="CQ143" s="359"/>
      <c r="CR143" s="360"/>
      <c r="CS143" s="356"/>
      <c r="CT143" s="356"/>
      <c r="CU143" s="356"/>
      <c r="CV143" s="357"/>
      <c r="CW143" s="358"/>
      <c r="CX143" s="357"/>
      <c r="CY143" s="359"/>
      <c r="CZ143" s="359"/>
      <c r="DA143" s="359"/>
      <c r="DB143" s="359"/>
      <c r="DC143" s="359"/>
      <c r="DD143" s="359"/>
      <c r="DE143" s="359"/>
      <c r="DF143" s="359"/>
      <c r="DG143" s="359"/>
      <c r="DH143" s="360"/>
      <c r="DI143" s="356"/>
      <c r="DJ143" s="356"/>
      <c r="DK143" s="356"/>
      <c r="DL143" s="357"/>
      <c r="DM143" s="358"/>
      <c r="DN143" s="357"/>
      <c r="DO143" s="359"/>
      <c r="DP143" s="359"/>
      <c r="DQ143" s="359"/>
      <c r="DR143" s="359"/>
      <c r="DS143" s="359"/>
      <c r="DT143" s="359"/>
      <c r="DU143" s="359"/>
      <c r="DV143" s="359"/>
      <c r="DW143" s="359"/>
      <c r="DX143" s="360"/>
      <c r="DY143" s="356"/>
      <c r="DZ143" s="356"/>
      <c r="EA143" s="356"/>
      <c r="EB143" s="357"/>
      <c r="EC143" s="358"/>
      <c r="ED143" s="357"/>
      <c r="EE143" s="359"/>
      <c r="EF143" s="359"/>
      <c r="EG143" s="359"/>
      <c r="EH143" s="359"/>
      <c r="EI143" s="359"/>
      <c r="EJ143" s="359"/>
      <c r="EK143" s="359"/>
      <c r="EL143" s="359"/>
      <c r="EM143" s="359"/>
      <c r="EN143" s="360"/>
      <c r="EO143" s="356"/>
      <c r="EP143" s="356"/>
      <c r="EQ143" s="356"/>
      <c r="ER143" s="357"/>
      <c r="ES143" s="358"/>
      <c r="ET143" s="357"/>
      <c r="EU143" s="359"/>
      <c r="EV143" s="359"/>
      <c r="EW143" s="359"/>
      <c r="EX143" s="359"/>
      <c r="EY143" s="359"/>
      <c r="EZ143" s="359"/>
      <c r="FA143" s="359"/>
      <c r="FB143" s="359"/>
      <c r="FC143" s="359"/>
      <c r="FD143" s="360"/>
      <c r="FE143" s="356"/>
      <c r="FF143" s="356"/>
      <c r="FG143" s="356"/>
      <c r="FH143" s="357"/>
      <c r="FI143" s="358"/>
      <c r="FJ143" s="357"/>
      <c r="FK143" s="359"/>
      <c r="FL143" s="359"/>
      <c r="FM143" s="359"/>
      <c r="FN143" s="359"/>
      <c r="FO143" s="359"/>
      <c r="FP143" s="359"/>
      <c r="FQ143" s="359"/>
      <c r="FR143" s="359"/>
      <c r="FS143" s="359"/>
      <c r="FT143" s="360"/>
      <c r="FU143" s="356"/>
      <c r="FV143" s="356"/>
      <c r="FW143" s="356"/>
      <c r="FX143" s="357"/>
      <c r="FY143" s="358"/>
      <c r="FZ143" s="357"/>
      <c r="GA143" s="359"/>
      <c r="GB143" s="359"/>
      <c r="GC143" s="359"/>
      <c r="GD143" s="359"/>
      <c r="GE143" s="359"/>
      <c r="GF143" s="359"/>
      <c r="GG143" s="359"/>
      <c r="GH143" s="359"/>
      <c r="GI143" s="359"/>
      <c r="GJ143" s="360"/>
      <c r="GK143" s="356"/>
      <c r="GL143" s="356"/>
      <c r="GM143" s="356"/>
      <c r="GN143" s="357"/>
      <c r="GO143" s="358"/>
      <c r="GP143" s="357"/>
      <c r="GQ143" s="359"/>
      <c r="GR143" s="359"/>
      <c r="GS143" s="359"/>
      <c r="GT143" s="359"/>
      <c r="GU143" s="359"/>
      <c r="GV143" s="359"/>
      <c r="GW143" s="359"/>
      <c r="GX143" s="359"/>
      <c r="GY143" s="359"/>
      <c r="GZ143" s="360"/>
      <c r="HA143" s="356"/>
      <c r="HB143" s="356"/>
      <c r="HC143" s="356"/>
      <c r="HD143" s="357"/>
      <c r="HE143" s="358"/>
      <c r="HF143" s="357"/>
      <c r="HG143" s="359"/>
      <c r="HH143" s="359"/>
      <c r="HI143" s="359"/>
      <c r="HJ143" s="359"/>
      <c r="HK143" s="359"/>
      <c r="HL143" s="359"/>
      <c r="HM143" s="359"/>
      <c r="HN143" s="359"/>
      <c r="HO143" s="359"/>
      <c r="HP143" s="356"/>
      <c r="HQ143" s="356"/>
      <c r="HR143" s="356"/>
      <c r="HS143" s="357"/>
      <c r="HT143" s="358"/>
      <c r="HU143" s="357"/>
      <c r="HV143" s="359"/>
      <c r="HW143" s="359"/>
      <c r="HX143" s="359"/>
      <c r="HY143" s="359"/>
      <c r="HZ143" s="359"/>
      <c r="IA143" s="359"/>
      <c r="IB143" s="359"/>
      <c r="IC143" s="359"/>
      <c r="ID143" s="359"/>
      <c r="IE143" s="360"/>
      <c r="IF143" s="356"/>
      <c r="IG143" s="356"/>
      <c r="IH143" s="356"/>
      <c r="II143" s="357"/>
      <c r="IJ143" s="358"/>
      <c r="IK143" s="357"/>
      <c r="IL143" s="359"/>
      <c r="IM143" s="359"/>
      <c r="IN143" s="359"/>
      <c r="IO143" s="359"/>
      <c r="IP143" s="359"/>
      <c r="IQ143" s="359"/>
      <c r="IR143" s="359"/>
      <c r="IS143" s="359"/>
      <c r="IT143" s="359"/>
      <c r="IU143" s="360"/>
      <c r="IV143" s="356"/>
      <c r="IW143" s="356"/>
      <c r="IX143" s="356"/>
      <c r="IY143" s="357"/>
      <c r="IZ143" s="358"/>
      <c r="JA143" s="357"/>
      <c r="JB143" s="359"/>
      <c r="JC143" s="359"/>
      <c r="JD143" s="359"/>
      <c r="JE143" s="359"/>
      <c r="JF143" s="359"/>
      <c r="JG143" s="359"/>
      <c r="JH143" s="359"/>
      <c r="JI143" s="359"/>
      <c r="JJ143" s="359"/>
      <c r="JK143" s="360"/>
      <c r="JL143" s="356"/>
      <c r="JM143" s="356"/>
      <c r="JN143" s="356"/>
      <c r="JO143" s="357"/>
      <c r="JP143" s="358"/>
      <c r="JQ143" s="357"/>
      <c r="JR143" s="359"/>
      <c r="JS143" s="359"/>
      <c r="JT143" s="359"/>
      <c r="JU143" s="359"/>
      <c r="JV143" s="359"/>
      <c r="JW143" s="359"/>
      <c r="JX143" s="359"/>
      <c r="JY143" s="359"/>
      <c r="JZ143" s="359"/>
      <c r="KA143" s="360"/>
      <c r="KB143" s="356"/>
      <c r="KC143" s="356"/>
      <c r="KD143" s="356"/>
      <c r="KE143" s="357"/>
      <c r="KF143" s="358"/>
      <c r="KG143" s="357"/>
      <c r="KH143" s="359"/>
      <c r="KI143" s="359"/>
      <c r="KJ143" s="359"/>
      <c r="KK143" s="359"/>
      <c r="KL143" s="359"/>
      <c r="KM143" s="359"/>
      <c r="KN143" s="359"/>
      <c r="KO143" s="359"/>
      <c r="KP143" s="359"/>
      <c r="KQ143" s="360"/>
      <c r="KR143" s="356"/>
      <c r="KS143" s="356"/>
      <c r="KT143" s="356"/>
      <c r="KU143" s="357"/>
      <c r="KV143" s="358"/>
      <c r="KW143" s="357"/>
      <c r="KX143" s="359"/>
      <c r="KY143" s="359"/>
      <c r="KZ143" s="359"/>
      <c r="LA143" s="359"/>
      <c r="LB143" s="359"/>
      <c r="LC143" s="359"/>
      <c r="LD143" s="359"/>
      <c r="LE143" s="359"/>
      <c r="LF143" s="359"/>
    </row>
    <row r="144" spans="1:318" s="26" customFormat="1" x14ac:dyDescent="0.2">
      <c r="A144" s="251"/>
      <c r="B144" s="261"/>
      <c r="C144" s="471" t="str">
        <f t="shared" si="17"/>
        <v/>
      </c>
      <c r="D144" s="48"/>
      <c r="E144" s="100" t="str">
        <f t="shared" si="18"/>
        <v/>
      </c>
      <c r="F144" s="49"/>
      <c r="G144" s="148"/>
      <c r="H144" s="149"/>
      <c r="I144" s="150"/>
      <c r="J144" s="149"/>
      <c r="K144" s="149"/>
      <c r="L144" s="149"/>
      <c r="M144" s="149"/>
      <c r="N144" s="149"/>
      <c r="O144" s="148"/>
      <c r="P144" s="51"/>
      <c r="Q144" s="356"/>
      <c r="R144" s="356"/>
      <c r="S144" s="356"/>
      <c r="T144" s="357"/>
      <c r="U144" s="358"/>
      <c r="V144" s="357"/>
      <c r="W144" s="359"/>
      <c r="X144" s="359"/>
      <c r="Y144" s="359"/>
      <c r="Z144" s="359"/>
      <c r="AA144" s="359"/>
      <c r="AB144" s="359"/>
      <c r="AC144" s="359"/>
      <c r="AD144" s="359"/>
      <c r="AE144" s="359"/>
      <c r="AF144" s="360"/>
      <c r="AG144" s="356"/>
      <c r="AH144" s="356"/>
      <c r="AI144" s="356"/>
      <c r="AJ144" s="357"/>
      <c r="AK144" s="358"/>
      <c r="AL144" s="357"/>
      <c r="AM144" s="359"/>
      <c r="AN144" s="359"/>
      <c r="AO144" s="359"/>
      <c r="AP144" s="359"/>
      <c r="AQ144" s="359"/>
      <c r="AR144" s="359"/>
      <c r="AS144" s="359"/>
      <c r="AT144" s="359"/>
      <c r="AU144" s="359"/>
      <c r="AV144" s="360"/>
      <c r="AW144" s="356"/>
      <c r="AX144" s="356"/>
      <c r="AY144" s="356"/>
      <c r="AZ144" s="357"/>
      <c r="BA144" s="358"/>
      <c r="BB144" s="357"/>
      <c r="BC144" s="359"/>
      <c r="BD144" s="359"/>
      <c r="BE144" s="359"/>
      <c r="BF144" s="359"/>
      <c r="BG144" s="359"/>
      <c r="BH144" s="359"/>
      <c r="BI144" s="359"/>
      <c r="BJ144" s="359"/>
      <c r="BK144" s="359"/>
      <c r="BL144" s="360"/>
      <c r="BM144" s="356"/>
      <c r="BN144" s="356"/>
      <c r="BO144" s="356"/>
      <c r="BP144" s="357"/>
      <c r="BQ144" s="358"/>
      <c r="BR144" s="357"/>
      <c r="BS144" s="359"/>
      <c r="BT144" s="359"/>
      <c r="BU144" s="359"/>
      <c r="BV144" s="359"/>
      <c r="BW144" s="359"/>
      <c r="BX144" s="359"/>
      <c r="BY144" s="359"/>
      <c r="BZ144" s="359"/>
      <c r="CA144" s="359"/>
      <c r="CB144" s="360"/>
      <c r="CC144" s="356"/>
      <c r="CD144" s="356"/>
      <c r="CE144" s="356"/>
      <c r="CF144" s="357"/>
      <c r="CG144" s="358"/>
      <c r="CH144" s="357"/>
      <c r="CI144" s="359"/>
      <c r="CJ144" s="359"/>
      <c r="CK144" s="359"/>
      <c r="CL144" s="359"/>
      <c r="CM144" s="359"/>
      <c r="CN144" s="359"/>
      <c r="CO144" s="359"/>
      <c r="CP144" s="359"/>
      <c r="CQ144" s="359"/>
      <c r="CR144" s="360"/>
      <c r="CS144" s="356"/>
      <c r="CT144" s="356"/>
      <c r="CU144" s="356"/>
      <c r="CV144" s="357"/>
      <c r="CW144" s="358"/>
      <c r="CX144" s="357"/>
      <c r="CY144" s="359"/>
      <c r="CZ144" s="359"/>
      <c r="DA144" s="359"/>
      <c r="DB144" s="359"/>
      <c r="DC144" s="359"/>
      <c r="DD144" s="359"/>
      <c r="DE144" s="359"/>
      <c r="DF144" s="359"/>
      <c r="DG144" s="359"/>
      <c r="DH144" s="360"/>
      <c r="DI144" s="356"/>
      <c r="DJ144" s="356"/>
      <c r="DK144" s="356"/>
      <c r="DL144" s="357"/>
      <c r="DM144" s="358"/>
      <c r="DN144" s="357"/>
      <c r="DO144" s="359"/>
      <c r="DP144" s="359"/>
      <c r="DQ144" s="359"/>
      <c r="DR144" s="359"/>
      <c r="DS144" s="359"/>
      <c r="DT144" s="359"/>
      <c r="DU144" s="359"/>
      <c r="DV144" s="359"/>
      <c r="DW144" s="359"/>
      <c r="DX144" s="360"/>
      <c r="DY144" s="356"/>
      <c r="DZ144" s="356"/>
      <c r="EA144" s="356"/>
      <c r="EB144" s="357"/>
      <c r="EC144" s="358"/>
      <c r="ED144" s="357"/>
      <c r="EE144" s="359"/>
      <c r="EF144" s="359"/>
      <c r="EG144" s="359"/>
      <c r="EH144" s="359"/>
      <c r="EI144" s="359"/>
      <c r="EJ144" s="359"/>
      <c r="EK144" s="359"/>
      <c r="EL144" s="359"/>
      <c r="EM144" s="359"/>
      <c r="EN144" s="360"/>
      <c r="EO144" s="356"/>
      <c r="EP144" s="356"/>
      <c r="EQ144" s="356"/>
      <c r="ER144" s="357"/>
      <c r="ES144" s="358"/>
      <c r="ET144" s="357"/>
      <c r="EU144" s="359"/>
      <c r="EV144" s="359"/>
      <c r="EW144" s="359"/>
      <c r="EX144" s="359"/>
      <c r="EY144" s="359"/>
      <c r="EZ144" s="359"/>
      <c r="FA144" s="359"/>
      <c r="FB144" s="359"/>
      <c r="FC144" s="359"/>
      <c r="FD144" s="360"/>
      <c r="FE144" s="356"/>
      <c r="FF144" s="356"/>
      <c r="FG144" s="356"/>
      <c r="FH144" s="357"/>
      <c r="FI144" s="358"/>
      <c r="FJ144" s="357"/>
      <c r="FK144" s="359"/>
      <c r="FL144" s="359"/>
      <c r="FM144" s="359"/>
      <c r="FN144" s="359"/>
      <c r="FO144" s="359"/>
      <c r="FP144" s="359"/>
      <c r="FQ144" s="359"/>
      <c r="FR144" s="359"/>
      <c r="FS144" s="359"/>
      <c r="FT144" s="360"/>
      <c r="FU144" s="356"/>
      <c r="FV144" s="356"/>
      <c r="FW144" s="356"/>
      <c r="FX144" s="357"/>
      <c r="FY144" s="358"/>
      <c r="FZ144" s="357"/>
      <c r="GA144" s="359"/>
      <c r="GB144" s="359"/>
      <c r="GC144" s="359"/>
      <c r="GD144" s="359"/>
      <c r="GE144" s="359"/>
      <c r="GF144" s="359"/>
      <c r="GG144" s="359"/>
      <c r="GH144" s="359"/>
      <c r="GI144" s="359"/>
      <c r="GJ144" s="360"/>
      <c r="GK144" s="356"/>
      <c r="GL144" s="356"/>
      <c r="GM144" s="356"/>
      <c r="GN144" s="357"/>
      <c r="GO144" s="358"/>
      <c r="GP144" s="357"/>
      <c r="GQ144" s="359"/>
      <c r="GR144" s="359"/>
      <c r="GS144" s="359"/>
      <c r="GT144" s="359"/>
      <c r="GU144" s="359"/>
      <c r="GV144" s="359"/>
      <c r="GW144" s="359"/>
      <c r="GX144" s="359"/>
      <c r="GY144" s="359"/>
      <c r="GZ144" s="360"/>
      <c r="HA144" s="356"/>
      <c r="HB144" s="356"/>
      <c r="HC144" s="356"/>
      <c r="HD144" s="357"/>
      <c r="HE144" s="358"/>
      <c r="HF144" s="357"/>
      <c r="HG144" s="359"/>
      <c r="HH144" s="359"/>
      <c r="HI144" s="359"/>
      <c r="HJ144" s="359"/>
      <c r="HK144" s="359"/>
      <c r="HL144" s="359"/>
      <c r="HM144" s="359"/>
      <c r="HN144" s="359"/>
      <c r="HO144" s="359"/>
      <c r="HP144" s="356"/>
      <c r="HQ144" s="356"/>
      <c r="HR144" s="356"/>
      <c r="HS144" s="357"/>
      <c r="HT144" s="358"/>
      <c r="HU144" s="357"/>
      <c r="HV144" s="359"/>
      <c r="HW144" s="359"/>
      <c r="HX144" s="359"/>
      <c r="HY144" s="359"/>
      <c r="HZ144" s="359"/>
      <c r="IA144" s="359"/>
      <c r="IB144" s="359"/>
      <c r="IC144" s="359"/>
      <c r="ID144" s="359"/>
      <c r="IE144" s="360"/>
      <c r="IF144" s="356"/>
      <c r="IG144" s="356"/>
      <c r="IH144" s="356"/>
      <c r="II144" s="357"/>
      <c r="IJ144" s="358"/>
      <c r="IK144" s="357"/>
      <c r="IL144" s="359"/>
      <c r="IM144" s="359"/>
      <c r="IN144" s="359"/>
      <c r="IO144" s="359"/>
      <c r="IP144" s="359"/>
      <c r="IQ144" s="359"/>
      <c r="IR144" s="359"/>
      <c r="IS144" s="359"/>
      <c r="IT144" s="359"/>
      <c r="IU144" s="360"/>
      <c r="IV144" s="356"/>
      <c r="IW144" s="356"/>
      <c r="IX144" s="356"/>
      <c r="IY144" s="357"/>
      <c r="IZ144" s="358"/>
      <c r="JA144" s="357"/>
      <c r="JB144" s="359"/>
      <c r="JC144" s="359"/>
      <c r="JD144" s="359"/>
      <c r="JE144" s="359"/>
      <c r="JF144" s="359"/>
      <c r="JG144" s="359"/>
      <c r="JH144" s="359"/>
      <c r="JI144" s="359"/>
      <c r="JJ144" s="359"/>
      <c r="JK144" s="360"/>
      <c r="JL144" s="356"/>
      <c r="JM144" s="356"/>
      <c r="JN144" s="356"/>
      <c r="JO144" s="357"/>
      <c r="JP144" s="358"/>
      <c r="JQ144" s="357"/>
      <c r="JR144" s="359"/>
      <c r="JS144" s="359"/>
      <c r="JT144" s="359"/>
      <c r="JU144" s="359"/>
      <c r="JV144" s="359"/>
      <c r="JW144" s="359"/>
      <c r="JX144" s="359"/>
      <c r="JY144" s="359"/>
      <c r="JZ144" s="359"/>
      <c r="KA144" s="360"/>
      <c r="KB144" s="356"/>
      <c r="KC144" s="356"/>
      <c r="KD144" s="356"/>
      <c r="KE144" s="357"/>
      <c r="KF144" s="358"/>
      <c r="KG144" s="357"/>
      <c r="KH144" s="359"/>
      <c r="KI144" s="359"/>
      <c r="KJ144" s="359"/>
      <c r="KK144" s="359"/>
      <c r="KL144" s="359"/>
      <c r="KM144" s="359"/>
      <c r="KN144" s="359"/>
      <c r="KO144" s="359"/>
      <c r="KP144" s="359"/>
      <c r="KQ144" s="360"/>
      <c r="KR144" s="356"/>
      <c r="KS144" s="356"/>
      <c r="KT144" s="356"/>
      <c r="KU144" s="357"/>
      <c r="KV144" s="358"/>
      <c r="KW144" s="357"/>
      <c r="KX144" s="359"/>
      <c r="KY144" s="359"/>
      <c r="KZ144" s="359"/>
      <c r="LA144" s="359"/>
      <c r="LB144" s="359"/>
      <c r="LC144" s="359"/>
      <c r="LD144" s="359"/>
      <c r="LE144" s="359"/>
      <c r="LF144" s="359"/>
    </row>
    <row r="145" spans="1:318" s="26" customFormat="1" x14ac:dyDescent="0.2">
      <c r="A145" s="251"/>
      <c r="B145" s="261"/>
      <c r="C145" s="471" t="str">
        <f t="shared" si="17"/>
        <v/>
      </c>
      <c r="D145" s="48"/>
      <c r="E145" s="100" t="str">
        <f t="shared" si="18"/>
        <v/>
      </c>
      <c r="F145" s="49"/>
      <c r="G145" s="148"/>
      <c r="H145" s="149"/>
      <c r="I145" s="150"/>
      <c r="J145" s="149"/>
      <c r="K145" s="149"/>
      <c r="L145" s="149"/>
      <c r="M145" s="149"/>
      <c r="N145" s="149"/>
      <c r="O145" s="148"/>
      <c r="P145" s="51"/>
      <c r="Q145" s="356"/>
      <c r="R145" s="356"/>
      <c r="S145" s="356"/>
      <c r="T145" s="357"/>
      <c r="U145" s="358"/>
      <c r="V145" s="357"/>
      <c r="W145" s="359"/>
      <c r="X145" s="359"/>
      <c r="Y145" s="359"/>
      <c r="Z145" s="359"/>
      <c r="AA145" s="359"/>
      <c r="AB145" s="359"/>
      <c r="AC145" s="359"/>
      <c r="AD145" s="359"/>
      <c r="AE145" s="359"/>
      <c r="AF145" s="360"/>
      <c r="AG145" s="356"/>
      <c r="AH145" s="356"/>
      <c r="AI145" s="356"/>
      <c r="AJ145" s="357"/>
      <c r="AK145" s="358"/>
      <c r="AL145" s="357"/>
      <c r="AM145" s="359"/>
      <c r="AN145" s="359"/>
      <c r="AO145" s="359"/>
      <c r="AP145" s="359"/>
      <c r="AQ145" s="359"/>
      <c r="AR145" s="359"/>
      <c r="AS145" s="359"/>
      <c r="AT145" s="359"/>
      <c r="AU145" s="359"/>
      <c r="AV145" s="360"/>
      <c r="AW145" s="356"/>
      <c r="AX145" s="356"/>
      <c r="AY145" s="356"/>
      <c r="AZ145" s="357"/>
      <c r="BA145" s="358"/>
      <c r="BB145" s="357"/>
      <c r="BC145" s="359"/>
      <c r="BD145" s="359"/>
      <c r="BE145" s="359"/>
      <c r="BF145" s="359"/>
      <c r="BG145" s="359"/>
      <c r="BH145" s="359"/>
      <c r="BI145" s="359"/>
      <c r="BJ145" s="359"/>
      <c r="BK145" s="359"/>
      <c r="BL145" s="360"/>
      <c r="BM145" s="356"/>
      <c r="BN145" s="356"/>
      <c r="BO145" s="356"/>
      <c r="BP145" s="357"/>
      <c r="BQ145" s="358"/>
      <c r="BR145" s="357"/>
      <c r="BS145" s="359"/>
      <c r="BT145" s="359"/>
      <c r="BU145" s="359"/>
      <c r="BV145" s="359"/>
      <c r="BW145" s="359"/>
      <c r="BX145" s="359"/>
      <c r="BY145" s="359"/>
      <c r="BZ145" s="359"/>
      <c r="CA145" s="359"/>
      <c r="CB145" s="360"/>
      <c r="CC145" s="356"/>
      <c r="CD145" s="356"/>
      <c r="CE145" s="356"/>
      <c r="CF145" s="357"/>
      <c r="CG145" s="358"/>
      <c r="CH145" s="357"/>
      <c r="CI145" s="359"/>
      <c r="CJ145" s="359"/>
      <c r="CK145" s="359"/>
      <c r="CL145" s="359"/>
      <c r="CM145" s="359"/>
      <c r="CN145" s="359"/>
      <c r="CO145" s="359"/>
      <c r="CP145" s="359"/>
      <c r="CQ145" s="359"/>
      <c r="CR145" s="360"/>
      <c r="CS145" s="356"/>
      <c r="CT145" s="356"/>
      <c r="CU145" s="356"/>
      <c r="CV145" s="357"/>
      <c r="CW145" s="358"/>
      <c r="CX145" s="357"/>
      <c r="CY145" s="359"/>
      <c r="CZ145" s="359"/>
      <c r="DA145" s="359"/>
      <c r="DB145" s="359"/>
      <c r="DC145" s="359"/>
      <c r="DD145" s="359"/>
      <c r="DE145" s="359"/>
      <c r="DF145" s="359"/>
      <c r="DG145" s="359"/>
      <c r="DH145" s="360"/>
      <c r="DI145" s="356"/>
      <c r="DJ145" s="356"/>
      <c r="DK145" s="356"/>
      <c r="DL145" s="357"/>
      <c r="DM145" s="358"/>
      <c r="DN145" s="357"/>
      <c r="DO145" s="359"/>
      <c r="DP145" s="359"/>
      <c r="DQ145" s="359"/>
      <c r="DR145" s="359"/>
      <c r="DS145" s="359"/>
      <c r="DT145" s="359"/>
      <c r="DU145" s="359"/>
      <c r="DV145" s="359"/>
      <c r="DW145" s="359"/>
      <c r="DX145" s="360"/>
      <c r="DY145" s="356"/>
      <c r="DZ145" s="356"/>
      <c r="EA145" s="356"/>
      <c r="EB145" s="357"/>
      <c r="EC145" s="358"/>
      <c r="ED145" s="357"/>
      <c r="EE145" s="359"/>
      <c r="EF145" s="359"/>
      <c r="EG145" s="359"/>
      <c r="EH145" s="359"/>
      <c r="EI145" s="359"/>
      <c r="EJ145" s="359"/>
      <c r="EK145" s="359"/>
      <c r="EL145" s="359"/>
      <c r="EM145" s="359"/>
      <c r="EN145" s="360"/>
      <c r="EO145" s="356"/>
      <c r="EP145" s="356"/>
      <c r="EQ145" s="356"/>
      <c r="ER145" s="357"/>
      <c r="ES145" s="358"/>
      <c r="ET145" s="357"/>
      <c r="EU145" s="359"/>
      <c r="EV145" s="359"/>
      <c r="EW145" s="359"/>
      <c r="EX145" s="359"/>
      <c r="EY145" s="359"/>
      <c r="EZ145" s="359"/>
      <c r="FA145" s="359"/>
      <c r="FB145" s="359"/>
      <c r="FC145" s="359"/>
      <c r="FD145" s="360"/>
      <c r="FE145" s="356"/>
      <c r="FF145" s="356"/>
      <c r="FG145" s="356"/>
      <c r="FH145" s="357"/>
      <c r="FI145" s="358"/>
      <c r="FJ145" s="357"/>
      <c r="FK145" s="359"/>
      <c r="FL145" s="359"/>
      <c r="FM145" s="359"/>
      <c r="FN145" s="359"/>
      <c r="FO145" s="359"/>
      <c r="FP145" s="359"/>
      <c r="FQ145" s="359"/>
      <c r="FR145" s="359"/>
      <c r="FS145" s="359"/>
      <c r="FT145" s="360"/>
      <c r="FU145" s="356"/>
      <c r="FV145" s="356"/>
      <c r="FW145" s="356"/>
      <c r="FX145" s="357"/>
      <c r="FY145" s="358"/>
      <c r="FZ145" s="357"/>
      <c r="GA145" s="359"/>
      <c r="GB145" s="359"/>
      <c r="GC145" s="359"/>
      <c r="GD145" s="359"/>
      <c r="GE145" s="359"/>
      <c r="GF145" s="359"/>
      <c r="GG145" s="359"/>
      <c r="GH145" s="359"/>
      <c r="GI145" s="359"/>
      <c r="GJ145" s="360"/>
      <c r="GK145" s="356"/>
      <c r="GL145" s="356"/>
      <c r="GM145" s="356"/>
      <c r="GN145" s="357"/>
      <c r="GO145" s="358"/>
      <c r="GP145" s="357"/>
      <c r="GQ145" s="359"/>
      <c r="GR145" s="359"/>
      <c r="GS145" s="359"/>
      <c r="GT145" s="359"/>
      <c r="GU145" s="359"/>
      <c r="GV145" s="359"/>
      <c r="GW145" s="359"/>
      <c r="GX145" s="359"/>
      <c r="GY145" s="359"/>
      <c r="GZ145" s="360"/>
      <c r="HA145" s="356"/>
      <c r="HB145" s="356"/>
      <c r="HC145" s="356"/>
      <c r="HD145" s="357"/>
      <c r="HE145" s="358"/>
      <c r="HF145" s="357"/>
      <c r="HG145" s="359"/>
      <c r="HH145" s="359"/>
      <c r="HI145" s="359"/>
      <c r="HJ145" s="359"/>
      <c r="HK145" s="359"/>
      <c r="HL145" s="359"/>
      <c r="HM145" s="359"/>
      <c r="HN145" s="359"/>
      <c r="HO145" s="359"/>
      <c r="HP145" s="356"/>
      <c r="HQ145" s="356"/>
      <c r="HR145" s="356"/>
      <c r="HS145" s="357"/>
      <c r="HT145" s="358"/>
      <c r="HU145" s="357"/>
      <c r="HV145" s="359"/>
      <c r="HW145" s="359"/>
      <c r="HX145" s="359"/>
      <c r="HY145" s="359"/>
      <c r="HZ145" s="359"/>
      <c r="IA145" s="359"/>
      <c r="IB145" s="359"/>
      <c r="IC145" s="359"/>
      <c r="ID145" s="359"/>
      <c r="IE145" s="360"/>
      <c r="IF145" s="356"/>
      <c r="IG145" s="356"/>
      <c r="IH145" s="356"/>
      <c r="II145" s="357"/>
      <c r="IJ145" s="358"/>
      <c r="IK145" s="357"/>
      <c r="IL145" s="359"/>
      <c r="IM145" s="359"/>
      <c r="IN145" s="359"/>
      <c r="IO145" s="359"/>
      <c r="IP145" s="359"/>
      <c r="IQ145" s="359"/>
      <c r="IR145" s="359"/>
      <c r="IS145" s="359"/>
      <c r="IT145" s="359"/>
      <c r="IU145" s="360"/>
      <c r="IV145" s="356"/>
      <c r="IW145" s="356"/>
      <c r="IX145" s="356"/>
      <c r="IY145" s="357"/>
      <c r="IZ145" s="358"/>
      <c r="JA145" s="357"/>
      <c r="JB145" s="359"/>
      <c r="JC145" s="359"/>
      <c r="JD145" s="359"/>
      <c r="JE145" s="359"/>
      <c r="JF145" s="359"/>
      <c r="JG145" s="359"/>
      <c r="JH145" s="359"/>
      <c r="JI145" s="359"/>
      <c r="JJ145" s="359"/>
      <c r="JK145" s="360"/>
      <c r="JL145" s="356"/>
      <c r="JM145" s="356"/>
      <c r="JN145" s="356"/>
      <c r="JO145" s="357"/>
      <c r="JP145" s="358"/>
      <c r="JQ145" s="357"/>
      <c r="JR145" s="359"/>
      <c r="JS145" s="359"/>
      <c r="JT145" s="359"/>
      <c r="JU145" s="359"/>
      <c r="JV145" s="359"/>
      <c r="JW145" s="359"/>
      <c r="JX145" s="359"/>
      <c r="JY145" s="359"/>
      <c r="JZ145" s="359"/>
      <c r="KA145" s="360"/>
      <c r="KB145" s="356"/>
      <c r="KC145" s="356"/>
      <c r="KD145" s="356"/>
      <c r="KE145" s="357"/>
      <c r="KF145" s="358"/>
      <c r="KG145" s="357"/>
      <c r="KH145" s="359"/>
      <c r="KI145" s="359"/>
      <c r="KJ145" s="359"/>
      <c r="KK145" s="359"/>
      <c r="KL145" s="359"/>
      <c r="KM145" s="359"/>
      <c r="KN145" s="359"/>
      <c r="KO145" s="359"/>
      <c r="KP145" s="359"/>
      <c r="KQ145" s="360"/>
      <c r="KR145" s="356"/>
      <c r="KS145" s="356"/>
      <c r="KT145" s="356"/>
      <c r="KU145" s="357"/>
      <c r="KV145" s="358"/>
      <c r="KW145" s="357"/>
      <c r="KX145" s="359"/>
      <c r="KY145" s="359"/>
      <c r="KZ145" s="359"/>
      <c r="LA145" s="359"/>
      <c r="LB145" s="359"/>
      <c r="LC145" s="359"/>
      <c r="LD145" s="359"/>
      <c r="LE145" s="359"/>
      <c r="LF145" s="359"/>
    </row>
    <row r="146" spans="1:318" s="26" customFormat="1" x14ac:dyDescent="0.2">
      <c r="A146" s="251"/>
      <c r="B146" s="261"/>
      <c r="C146" s="471" t="str">
        <f t="shared" si="17"/>
        <v/>
      </c>
      <c r="D146" s="48"/>
      <c r="E146" s="100" t="str">
        <f t="shared" si="18"/>
        <v/>
      </c>
      <c r="F146" s="49"/>
      <c r="G146" s="148"/>
      <c r="H146" s="149"/>
      <c r="I146" s="150"/>
      <c r="J146" s="149"/>
      <c r="K146" s="149"/>
      <c r="L146" s="149"/>
      <c r="M146" s="149"/>
      <c r="N146" s="149"/>
      <c r="O146" s="148"/>
      <c r="P146" s="51"/>
      <c r="Q146" s="356"/>
      <c r="R146" s="356"/>
      <c r="S146" s="356"/>
      <c r="T146" s="357"/>
      <c r="U146" s="358"/>
      <c r="V146" s="357"/>
      <c r="W146" s="359"/>
      <c r="X146" s="359"/>
      <c r="Y146" s="359"/>
      <c r="Z146" s="359"/>
      <c r="AA146" s="359"/>
      <c r="AB146" s="359"/>
      <c r="AC146" s="359"/>
      <c r="AD146" s="359"/>
      <c r="AE146" s="359"/>
      <c r="AF146" s="360"/>
      <c r="AG146" s="356"/>
      <c r="AH146" s="356"/>
      <c r="AI146" s="356"/>
      <c r="AJ146" s="357"/>
      <c r="AK146" s="358"/>
      <c r="AL146" s="357"/>
      <c r="AM146" s="359"/>
      <c r="AN146" s="359"/>
      <c r="AO146" s="359"/>
      <c r="AP146" s="359"/>
      <c r="AQ146" s="359"/>
      <c r="AR146" s="359"/>
      <c r="AS146" s="359"/>
      <c r="AT146" s="359"/>
      <c r="AU146" s="359"/>
      <c r="AV146" s="360"/>
      <c r="AW146" s="356"/>
      <c r="AX146" s="356"/>
      <c r="AY146" s="356"/>
      <c r="AZ146" s="357"/>
      <c r="BA146" s="358"/>
      <c r="BB146" s="357"/>
      <c r="BC146" s="359"/>
      <c r="BD146" s="359"/>
      <c r="BE146" s="359"/>
      <c r="BF146" s="359"/>
      <c r="BG146" s="359"/>
      <c r="BH146" s="359"/>
      <c r="BI146" s="359"/>
      <c r="BJ146" s="359"/>
      <c r="BK146" s="359"/>
      <c r="BL146" s="360"/>
      <c r="BM146" s="356"/>
      <c r="BN146" s="356"/>
      <c r="BO146" s="356"/>
      <c r="BP146" s="357"/>
      <c r="BQ146" s="358"/>
      <c r="BR146" s="357"/>
      <c r="BS146" s="359"/>
      <c r="BT146" s="359"/>
      <c r="BU146" s="359"/>
      <c r="BV146" s="359"/>
      <c r="BW146" s="359"/>
      <c r="BX146" s="359"/>
      <c r="BY146" s="359"/>
      <c r="BZ146" s="359"/>
      <c r="CA146" s="359"/>
      <c r="CB146" s="360"/>
      <c r="CC146" s="356"/>
      <c r="CD146" s="356"/>
      <c r="CE146" s="356"/>
      <c r="CF146" s="357"/>
      <c r="CG146" s="358"/>
      <c r="CH146" s="357"/>
      <c r="CI146" s="359"/>
      <c r="CJ146" s="359"/>
      <c r="CK146" s="359"/>
      <c r="CL146" s="359"/>
      <c r="CM146" s="359"/>
      <c r="CN146" s="359"/>
      <c r="CO146" s="359"/>
      <c r="CP146" s="359"/>
      <c r="CQ146" s="359"/>
      <c r="CR146" s="360"/>
      <c r="CS146" s="356"/>
      <c r="CT146" s="356"/>
      <c r="CU146" s="356"/>
      <c r="CV146" s="357"/>
      <c r="CW146" s="358"/>
      <c r="CX146" s="357"/>
      <c r="CY146" s="359"/>
      <c r="CZ146" s="359"/>
      <c r="DA146" s="359"/>
      <c r="DB146" s="359"/>
      <c r="DC146" s="359"/>
      <c r="DD146" s="359"/>
      <c r="DE146" s="359"/>
      <c r="DF146" s="359"/>
      <c r="DG146" s="359"/>
      <c r="DH146" s="360"/>
      <c r="DI146" s="356"/>
      <c r="DJ146" s="356"/>
      <c r="DK146" s="356"/>
      <c r="DL146" s="357"/>
      <c r="DM146" s="358"/>
      <c r="DN146" s="357"/>
      <c r="DO146" s="359"/>
      <c r="DP146" s="359"/>
      <c r="DQ146" s="359"/>
      <c r="DR146" s="359"/>
      <c r="DS146" s="359"/>
      <c r="DT146" s="359"/>
      <c r="DU146" s="359"/>
      <c r="DV146" s="359"/>
      <c r="DW146" s="359"/>
      <c r="DX146" s="360"/>
      <c r="DY146" s="356"/>
      <c r="DZ146" s="356"/>
      <c r="EA146" s="356"/>
      <c r="EB146" s="357"/>
      <c r="EC146" s="358"/>
      <c r="ED146" s="357"/>
      <c r="EE146" s="359"/>
      <c r="EF146" s="359"/>
      <c r="EG146" s="359"/>
      <c r="EH146" s="359"/>
      <c r="EI146" s="359"/>
      <c r="EJ146" s="359"/>
      <c r="EK146" s="359"/>
      <c r="EL146" s="359"/>
      <c r="EM146" s="359"/>
      <c r="EN146" s="360"/>
      <c r="EO146" s="356"/>
      <c r="EP146" s="356"/>
      <c r="EQ146" s="356"/>
      <c r="ER146" s="357"/>
      <c r="ES146" s="358"/>
      <c r="ET146" s="357"/>
      <c r="EU146" s="359"/>
      <c r="EV146" s="359"/>
      <c r="EW146" s="359"/>
      <c r="EX146" s="359"/>
      <c r="EY146" s="359"/>
      <c r="EZ146" s="359"/>
      <c r="FA146" s="359"/>
      <c r="FB146" s="359"/>
      <c r="FC146" s="359"/>
      <c r="FD146" s="360"/>
      <c r="FE146" s="356"/>
      <c r="FF146" s="356"/>
      <c r="FG146" s="356"/>
      <c r="FH146" s="357"/>
      <c r="FI146" s="358"/>
      <c r="FJ146" s="357"/>
      <c r="FK146" s="359"/>
      <c r="FL146" s="359"/>
      <c r="FM146" s="359"/>
      <c r="FN146" s="359"/>
      <c r="FO146" s="359"/>
      <c r="FP146" s="359"/>
      <c r="FQ146" s="359"/>
      <c r="FR146" s="359"/>
      <c r="FS146" s="359"/>
      <c r="FT146" s="360"/>
      <c r="FU146" s="356"/>
      <c r="FV146" s="356"/>
      <c r="FW146" s="356"/>
      <c r="FX146" s="357"/>
      <c r="FY146" s="358"/>
      <c r="FZ146" s="357"/>
      <c r="GA146" s="359"/>
      <c r="GB146" s="359"/>
      <c r="GC146" s="359"/>
      <c r="GD146" s="359"/>
      <c r="GE146" s="359"/>
      <c r="GF146" s="359"/>
      <c r="GG146" s="359"/>
      <c r="GH146" s="359"/>
      <c r="GI146" s="359"/>
      <c r="GJ146" s="360"/>
      <c r="GK146" s="356"/>
      <c r="GL146" s="356"/>
      <c r="GM146" s="356"/>
      <c r="GN146" s="357"/>
      <c r="GO146" s="358"/>
      <c r="GP146" s="357"/>
      <c r="GQ146" s="359"/>
      <c r="GR146" s="359"/>
      <c r="GS146" s="359"/>
      <c r="GT146" s="359"/>
      <c r="GU146" s="359"/>
      <c r="GV146" s="359"/>
      <c r="GW146" s="359"/>
      <c r="GX146" s="359"/>
      <c r="GY146" s="359"/>
      <c r="GZ146" s="360"/>
      <c r="HA146" s="356"/>
      <c r="HB146" s="356"/>
      <c r="HC146" s="356"/>
      <c r="HD146" s="357"/>
      <c r="HE146" s="358"/>
      <c r="HF146" s="357"/>
      <c r="HG146" s="359"/>
      <c r="HH146" s="359"/>
      <c r="HI146" s="359"/>
      <c r="HJ146" s="359"/>
      <c r="HK146" s="359"/>
      <c r="HL146" s="359"/>
      <c r="HM146" s="359"/>
      <c r="HN146" s="359"/>
      <c r="HO146" s="359"/>
      <c r="HP146" s="356"/>
      <c r="HQ146" s="356"/>
      <c r="HR146" s="356"/>
      <c r="HS146" s="357"/>
      <c r="HT146" s="358"/>
      <c r="HU146" s="357"/>
      <c r="HV146" s="359"/>
      <c r="HW146" s="359"/>
      <c r="HX146" s="359"/>
      <c r="HY146" s="359"/>
      <c r="HZ146" s="359"/>
      <c r="IA146" s="359"/>
      <c r="IB146" s="359"/>
      <c r="IC146" s="359"/>
      <c r="ID146" s="359"/>
      <c r="IE146" s="360"/>
      <c r="IF146" s="356"/>
      <c r="IG146" s="356"/>
      <c r="IH146" s="356"/>
      <c r="II146" s="357"/>
      <c r="IJ146" s="358"/>
      <c r="IK146" s="357"/>
      <c r="IL146" s="359"/>
      <c r="IM146" s="359"/>
      <c r="IN146" s="359"/>
      <c r="IO146" s="359"/>
      <c r="IP146" s="359"/>
      <c r="IQ146" s="359"/>
      <c r="IR146" s="359"/>
      <c r="IS146" s="359"/>
      <c r="IT146" s="359"/>
      <c r="IU146" s="360"/>
      <c r="IV146" s="356"/>
      <c r="IW146" s="356"/>
      <c r="IX146" s="356"/>
      <c r="IY146" s="357"/>
      <c r="IZ146" s="358"/>
      <c r="JA146" s="357"/>
      <c r="JB146" s="359"/>
      <c r="JC146" s="359"/>
      <c r="JD146" s="359"/>
      <c r="JE146" s="359"/>
      <c r="JF146" s="359"/>
      <c r="JG146" s="359"/>
      <c r="JH146" s="359"/>
      <c r="JI146" s="359"/>
      <c r="JJ146" s="359"/>
      <c r="JK146" s="360"/>
      <c r="JL146" s="356"/>
      <c r="JM146" s="356"/>
      <c r="JN146" s="356"/>
      <c r="JO146" s="357"/>
      <c r="JP146" s="358"/>
      <c r="JQ146" s="357"/>
      <c r="JR146" s="359"/>
      <c r="JS146" s="359"/>
      <c r="JT146" s="359"/>
      <c r="JU146" s="359"/>
      <c r="JV146" s="359"/>
      <c r="JW146" s="359"/>
      <c r="JX146" s="359"/>
      <c r="JY146" s="359"/>
      <c r="JZ146" s="359"/>
      <c r="KA146" s="360"/>
      <c r="KB146" s="356"/>
      <c r="KC146" s="356"/>
      <c r="KD146" s="356"/>
      <c r="KE146" s="357"/>
      <c r="KF146" s="358"/>
      <c r="KG146" s="357"/>
      <c r="KH146" s="359"/>
      <c r="KI146" s="359"/>
      <c r="KJ146" s="359"/>
      <c r="KK146" s="359"/>
      <c r="KL146" s="359"/>
      <c r="KM146" s="359"/>
      <c r="KN146" s="359"/>
      <c r="KO146" s="359"/>
      <c r="KP146" s="359"/>
      <c r="KQ146" s="360"/>
      <c r="KR146" s="356"/>
      <c r="KS146" s="356"/>
      <c r="KT146" s="356"/>
      <c r="KU146" s="357"/>
      <c r="KV146" s="358"/>
      <c r="KW146" s="357"/>
      <c r="KX146" s="359"/>
      <c r="KY146" s="359"/>
      <c r="KZ146" s="359"/>
      <c r="LA146" s="359"/>
      <c r="LB146" s="359"/>
      <c r="LC146" s="359"/>
      <c r="LD146" s="359"/>
      <c r="LE146" s="359"/>
      <c r="LF146" s="359"/>
    </row>
    <row r="147" spans="1:318" s="26" customFormat="1" x14ac:dyDescent="0.2">
      <c r="A147" s="251"/>
      <c r="B147" s="261"/>
      <c r="C147" s="471" t="str">
        <f t="shared" si="17"/>
        <v/>
      </c>
      <c r="D147" s="48"/>
      <c r="E147" s="100" t="str">
        <f t="shared" si="18"/>
        <v/>
      </c>
      <c r="F147" s="49"/>
      <c r="G147" s="148"/>
      <c r="H147" s="149"/>
      <c r="I147" s="150"/>
      <c r="J147" s="149"/>
      <c r="K147" s="149"/>
      <c r="L147" s="149"/>
      <c r="M147" s="149"/>
      <c r="N147" s="149"/>
      <c r="O147" s="148"/>
      <c r="P147" s="51"/>
      <c r="Q147" s="356"/>
      <c r="R147" s="356"/>
      <c r="S147" s="356"/>
      <c r="T147" s="357"/>
      <c r="U147" s="358"/>
      <c r="V147" s="357"/>
      <c r="W147" s="359"/>
      <c r="X147" s="359"/>
      <c r="Y147" s="359"/>
      <c r="Z147" s="359"/>
      <c r="AA147" s="359"/>
      <c r="AB147" s="359"/>
      <c r="AC147" s="359"/>
      <c r="AD147" s="359"/>
      <c r="AE147" s="359"/>
      <c r="AF147" s="360"/>
      <c r="AG147" s="356"/>
      <c r="AH147" s="356"/>
      <c r="AI147" s="356"/>
      <c r="AJ147" s="357"/>
      <c r="AK147" s="358"/>
      <c r="AL147" s="357"/>
      <c r="AM147" s="359"/>
      <c r="AN147" s="359"/>
      <c r="AO147" s="359"/>
      <c r="AP147" s="359"/>
      <c r="AQ147" s="359"/>
      <c r="AR147" s="359"/>
      <c r="AS147" s="359"/>
      <c r="AT147" s="359"/>
      <c r="AU147" s="359"/>
      <c r="AV147" s="360"/>
      <c r="AW147" s="356"/>
      <c r="AX147" s="356"/>
      <c r="AY147" s="356"/>
      <c r="AZ147" s="357"/>
      <c r="BA147" s="358"/>
      <c r="BB147" s="357"/>
      <c r="BC147" s="359"/>
      <c r="BD147" s="359"/>
      <c r="BE147" s="359"/>
      <c r="BF147" s="359"/>
      <c r="BG147" s="359"/>
      <c r="BH147" s="359"/>
      <c r="BI147" s="359"/>
      <c r="BJ147" s="359"/>
      <c r="BK147" s="359"/>
      <c r="BL147" s="360"/>
      <c r="BM147" s="356"/>
      <c r="BN147" s="356"/>
      <c r="BO147" s="356"/>
      <c r="BP147" s="357"/>
      <c r="BQ147" s="358"/>
      <c r="BR147" s="357"/>
      <c r="BS147" s="359"/>
      <c r="BT147" s="359"/>
      <c r="BU147" s="359"/>
      <c r="BV147" s="359"/>
      <c r="BW147" s="359"/>
      <c r="BX147" s="359"/>
      <c r="BY147" s="359"/>
      <c r="BZ147" s="359"/>
      <c r="CA147" s="359"/>
      <c r="CB147" s="360"/>
      <c r="CC147" s="356"/>
      <c r="CD147" s="356"/>
      <c r="CE147" s="356"/>
      <c r="CF147" s="357"/>
      <c r="CG147" s="358"/>
      <c r="CH147" s="357"/>
      <c r="CI147" s="359"/>
      <c r="CJ147" s="359"/>
      <c r="CK147" s="359"/>
      <c r="CL147" s="359"/>
      <c r="CM147" s="359"/>
      <c r="CN147" s="359"/>
      <c r="CO147" s="359"/>
      <c r="CP147" s="359"/>
      <c r="CQ147" s="359"/>
      <c r="CR147" s="360"/>
      <c r="CS147" s="356"/>
      <c r="CT147" s="356"/>
      <c r="CU147" s="356"/>
      <c r="CV147" s="357"/>
      <c r="CW147" s="358"/>
      <c r="CX147" s="357"/>
      <c r="CY147" s="359"/>
      <c r="CZ147" s="359"/>
      <c r="DA147" s="359"/>
      <c r="DB147" s="359"/>
      <c r="DC147" s="359"/>
      <c r="DD147" s="359"/>
      <c r="DE147" s="359"/>
      <c r="DF147" s="359"/>
      <c r="DG147" s="359"/>
      <c r="DH147" s="360"/>
      <c r="DI147" s="356"/>
      <c r="DJ147" s="356"/>
      <c r="DK147" s="356"/>
      <c r="DL147" s="357"/>
      <c r="DM147" s="358"/>
      <c r="DN147" s="357"/>
      <c r="DO147" s="359"/>
      <c r="DP147" s="359"/>
      <c r="DQ147" s="359"/>
      <c r="DR147" s="359"/>
      <c r="DS147" s="359"/>
      <c r="DT147" s="359"/>
      <c r="DU147" s="359"/>
      <c r="DV147" s="359"/>
      <c r="DW147" s="359"/>
      <c r="DX147" s="360"/>
      <c r="DY147" s="356"/>
      <c r="DZ147" s="356"/>
      <c r="EA147" s="356"/>
      <c r="EB147" s="357"/>
      <c r="EC147" s="358"/>
      <c r="ED147" s="357"/>
      <c r="EE147" s="359"/>
      <c r="EF147" s="359"/>
      <c r="EG147" s="359"/>
      <c r="EH147" s="359"/>
      <c r="EI147" s="359"/>
      <c r="EJ147" s="359"/>
      <c r="EK147" s="359"/>
      <c r="EL147" s="359"/>
      <c r="EM147" s="359"/>
      <c r="EN147" s="360"/>
      <c r="EO147" s="356"/>
      <c r="EP147" s="356"/>
      <c r="EQ147" s="356"/>
      <c r="ER147" s="357"/>
      <c r="ES147" s="358"/>
      <c r="ET147" s="357"/>
      <c r="EU147" s="359"/>
      <c r="EV147" s="359"/>
      <c r="EW147" s="359"/>
      <c r="EX147" s="359"/>
      <c r="EY147" s="359"/>
      <c r="EZ147" s="359"/>
      <c r="FA147" s="359"/>
      <c r="FB147" s="359"/>
      <c r="FC147" s="359"/>
      <c r="FD147" s="360"/>
      <c r="FE147" s="356"/>
      <c r="FF147" s="356"/>
      <c r="FG147" s="356"/>
      <c r="FH147" s="357"/>
      <c r="FI147" s="358"/>
      <c r="FJ147" s="357"/>
      <c r="FK147" s="359"/>
      <c r="FL147" s="359"/>
      <c r="FM147" s="359"/>
      <c r="FN147" s="359"/>
      <c r="FO147" s="359"/>
      <c r="FP147" s="359"/>
      <c r="FQ147" s="359"/>
      <c r="FR147" s="359"/>
      <c r="FS147" s="359"/>
      <c r="FT147" s="360"/>
      <c r="FU147" s="356"/>
      <c r="FV147" s="356"/>
      <c r="FW147" s="356"/>
      <c r="FX147" s="357"/>
      <c r="FY147" s="358"/>
      <c r="FZ147" s="357"/>
      <c r="GA147" s="359"/>
      <c r="GB147" s="359"/>
      <c r="GC147" s="359"/>
      <c r="GD147" s="359"/>
      <c r="GE147" s="359"/>
      <c r="GF147" s="359"/>
      <c r="GG147" s="359"/>
      <c r="GH147" s="359"/>
      <c r="GI147" s="359"/>
      <c r="GJ147" s="360"/>
      <c r="GK147" s="356"/>
      <c r="GL147" s="356"/>
      <c r="GM147" s="356"/>
      <c r="GN147" s="357"/>
      <c r="GO147" s="358"/>
      <c r="GP147" s="357"/>
      <c r="GQ147" s="359"/>
      <c r="GR147" s="359"/>
      <c r="GS147" s="359"/>
      <c r="GT147" s="359"/>
      <c r="GU147" s="359"/>
      <c r="GV147" s="359"/>
      <c r="GW147" s="359"/>
      <c r="GX147" s="359"/>
      <c r="GY147" s="359"/>
      <c r="GZ147" s="360"/>
      <c r="HA147" s="356"/>
      <c r="HB147" s="356"/>
      <c r="HC147" s="356"/>
      <c r="HD147" s="357"/>
      <c r="HE147" s="358"/>
      <c r="HF147" s="357"/>
      <c r="HG147" s="359"/>
      <c r="HH147" s="359"/>
      <c r="HI147" s="359"/>
      <c r="HJ147" s="359"/>
      <c r="HK147" s="359"/>
      <c r="HL147" s="359"/>
      <c r="HM147" s="359"/>
      <c r="HN147" s="359"/>
      <c r="HO147" s="359"/>
      <c r="HP147" s="356"/>
      <c r="HQ147" s="356"/>
      <c r="HR147" s="356"/>
      <c r="HS147" s="357"/>
      <c r="HT147" s="358"/>
      <c r="HU147" s="357"/>
      <c r="HV147" s="359"/>
      <c r="HW147" s="359"/>
      <c r="HX147" s="359"/>
      <c r="HY147" s="359"/>
      <c r="HZ147" s="359"/>
      <c r="IA147" s="359"/>
      <c r="IB147" s="359"/>
      <c r="IC147" s="359"/>
      <c r="ID147" s="359"/>
      <c r="IE147" s="360"/>
      <c r="IF147" s="356"/>
      <c r="IG147" s="356"/>
      <c r="IH147" s="356"/>
      <c r="II147" s="357"/>
      <c r="IJ147" s="358"/>
      <c r="IK147" s="357"/>
      <c r="IL147" s="359"/>
      <c r="IM147" s="359"/>
      <c r="IN147" s="359"/>
      <c r="IO147" s="359"/>
      <c r="IP147" s="359"/>
      <c r="IQ147" s="359"/>
      <c r="IR147" s="359"/>
      <c r="IS147" s="359"/>
      <c r="IT147" s="359"/>
      <c r="IU147" s="360"/>
      <c r="IV147" s="356"/>
      <c r="IW147" s="356"/>
      <c r="IX147" s="356"/>
      <c r="IY147" s="357"/>
      <c r="IZ147" s="358"/>
      <c r="JA147" s="357"/>
      <c r="JB147" s="359"/>
      <c r="JC147" s="359"/>
      <c r="JD147" s="359"/>
      <c r="JE147" s="359"/>
      <c r="JF147" s="359"/>
      <c r="JG147" s="359"/>
      <c r="JH147" s="359"/>
      <c r="JI147" s="359"/>
      <c r="JJ147" s="359"/>
      <c r="JK147" s="360"/>
      <c r="JL147" s="356"/>
      <c r="JM147" s="356"/>
      <c r="JN147" s="356"/>
      <c r="JO147" s="357"/>
      <c r="JP147" s="358"/>
      <c r="JQ147" s="357"/>
      <c r="JR147" s="359"/>
      <c r="JS147" s="359"/>
      <c r="JT147" s="359"/>
      <c r="JU147" s="359"/>
      <c r="JV147" s="359"/>
      <c r="JW147" s="359"/>
      <c r="JX147" s="359"/>
      <c r="JY147" s="359"/>
      <c r="JZ147" s="359"/>
      <c r="KA147" s="360"/>
      <c r="KB147" s="356"/>
      <c r="KC147" s="356"/>
      <c r="KD147" s="356"/>
      <c r="KE147" s="357"/>
      <c r="KF147" s="358"/>
      <c r="KG147" s="357"/>
      <c r="KH147" s="359"/>
      <c r="KI147" s="359"/>
      <c r="KJ147" s="359"/>
      <c r="KK147" s="359"/>
      <c r="KL147" s="359"/>
      <c r="KM147" s="359"/>
      <c r="KN147" s="359"/>
      <c r="KO147" s="359"/>
      <c r="KP147" s="359"/>
      <c r="KQ147" s="360"/>
      <c r="KR147" s="356"/>
      <c r="KS147" s="356"/>
      <c r="KT147" s="356"/>
      <c r="KU147" s="357"/>
      <c r="KV147" s="358"/>
      <c r="KW147" s="357"/>
      <c r="KX147" s="359"/>
      <c r="KY147" s="359"/>
      <c r="KZ147" s="359"/>
      <c r="LA147" s="359"/>
      <c r="LB147" s="359"/>
      <c r="LC147" s="359"/>
      <c r="LD147" s="359"/>
      <c r="LE147" s="359"/>
      <c r="LF147" s="359"/>
    </row>
    <row r="148" spans="1:318" s="26" customFormat="1" x14ac:dyDescent="0.2">
      <c r="A148" s="251"/>
      <c r="B148" s="261"/>
      <c r="C148" s="471" t="str">
        <f t="shared" si="17"/>
        <v/>
      </c>
      <c r="D148" s="48"/>
      <c r="E148" s="100" t="str">
        <f t="shared" si="18"/>
        <v/>
      </c>
      <c r="F148" s="49"/>
      <c r="G148" s="148"/>
      <c r="H148" s="149"/>
      <c r="I148" s="150"/>
      <c r="J148" s="149"/>
      <c r="K148" s="149"/>
      <c r="L148" s="149"/>
      <c r="M148" s="149"/>
      <c r="N148" s="149"/>
      <c r="O148" s="148"/>
      <c r="P148" s="51"/>
      <c r="Q148" s="356"/>
      <c r="R148" s="356"/>
      <c r="S148" s="356"/>
      <c r="T148" s="357"/>
      <c r="U148" s="358"/>
      <c r="V148" s="357"/>
      <c r="W148" s="359"/>
      <c r="X148" s="359"/>
      <c r="Y148" s="359"/>
      <c r="Z148" s="359"/>
      <c r="AA148" s="359"/>
      <c r="AB148" s="359"/>
      <c r="AC148" s="359"/>
      <c r="AD148" s="359"/>
      <c r="AE148" s="359"/>
      <c r="AF148" s="360"/>
      <c r="AG148" s="356"/>
      <c r="AH148" s="356"/>
      <c r="AI148" s="356"/>
      <c r="AJ148" s="357"/>
      <c r="AK148" s="358"/>
      <c r="AL148" s="357"/>
      <c r="AM148" s="359"/>
      <c r="AN148" s="359"/>
      <c r="AO148" s="359"/>
      <c r="AP148" s="359"/>
      <c r="AQ148" s="359"/>
      <c r="AR148" s="359"/>
      <c r="AS148" s="359"/>
      <c r="AT148" s="359"/>
      <c r="AU148" s="359"/>
      <c r="AV148" s="360"/>
      <c r="AW148" s="356"/>
      <c r="AX148" s="356"/>
      <c r="AY148" s="356"/>
      <c r="AZ148" s="357"/>
      <c r="BA148" s="358"/>
      <c r="BB148" s="357"/>
      <c r="BC148" s="359"/>
      <c r="BD148" s="359"/>
      <c r="BE148" s="359"/>
      <c r="BF148" s="359"/>
      <c r="BG148" s="359"/>
      <c r="BH148" s="359"/>
      <c r="BI148" s="359"/>
      <c r="BJ148" s="359"/>
      <c r="BK148" s="359"/>
      <c r="BL148" s="360"/>
      <c r="BM148" s="356"/>
      <c r="BN148" s="356"/>
      <c r="BO148" s="356"/>
      <c r="BP148" s="357"/>
      <c r="BQ148" s="358"/>
      <c r="BR148" s="357"/>
      <c r="BS148" s="359"/>
      <c r="BT148" s="359"/>
      <c r="BU148" s="359"/>
      <c r="BV148" s="359"/>
      <c r="BW148" s="359"/>
      <c r="BX148" s="359"/>
      <c r="BY148" s="359"/>
      <c r="BZ148" s="359"/>
      <c r="CA148" s="359"/>
      <c r="CB148" s="360"/>
      <c r="CC148" s="356"/>
      <c r="CD148" s="356"/>
      <c r="CE148" s="356"/>
      <c r="CF148" s="357"/>
      <c r="CG148" s="358"/>
      <c r="CH148" s="357"/>
      <c r="CI148" s="359"/>
      <c r="CJ148" s="359"/>
      <c r="CK148" s="359"/>
      <c r="CL148" s="359"/>
      <c r="CM148" s="359"/>
      <c r="CN148" s="359"/>
      <c r="CO148" s="359"/>
      <c r="CP148" s="359"/>
      <c r="CQ148" s="359"/>
      <c r="CR148" s="360"/>
      <c r="CS148" s="356"/>
      <c r="CT148" s="356"/>
      <c r="CU148" s="356"/>
      <c r="CV148" s="357"/>
      <c r="CW148" s="358"/>
      <c r="CX148" s="357"/>
      <c r="CY148" s="359"/>
      <c r="CZ148" s="359"/>
      <c r="DA148" s="359"/>
      <c r="DB148" s="359"/>
      <c r="DC148" s="359"/>
      <c r="DD148" s="359"/>
      <c r="DE148" s="359"/>
      <c r="DF148" s="359"/>
      <c r="DG148" s="359"/>
      <c r="DH148" s="360"/>
      <c r="DI148" s="356"/>
      <c r="DJ148" s="356"/>
      <c r="DK148" s="356"/>
      <c r="DL148" s="357"/>
      <c r="DM148" s="358"/>
      <c r="DN148" s="357"/>
      <c r="DO148" s="359"/>
      <c r="DP148" s="359"/>
      <c r="DQ148" s="359"/>
      <c r="DR148" s="359"/>
      <c r="DS148" s="359"/>
      <c r="DT148" s="359"/>
      <c r="DU148" s="359"/>
      <c r="DV148" s="359"/>
      <c r="DW148" s="359"/>
      <c r="DX148" s="360"/>
      <c r="DY148" s="356"/>
      <c r="DZ148" s="356"/>
      <c r="EA148" s="356"/>
      <c r="EB148" s="357"/>
      <c r="EC148" s="358"/>
      <c r="ED148" s="357"/>
      <c r="EE148" s="359"/>
      <c r="EF148" s="359"/>
      <c r="EG148" s="359"/>
      <c r="EH148" s="359"/>
      <c r="EI148" s="359"/>
      <c r="EJ148" s="359"/>
      <c r="EK148" s="359"/>
      <c r="EL148" s="359"/>
      <c r="EM148" s="359"/>
      <c r="EN148" s="360"/>
      <c r="EO148" s="356"/>
      <c r="EP148" s="356"/>
      <c r="EQ148" s="356"/>
      <c r="ER148" s="357"/>
      <c r="ES148" s="358"/>
      <c r="ET148" s="357"/>
      <c r="EU148" s="359"/>
      <c r="EV148" s="359"/>
      <c r="EW148" s="359"/>
      <c r="EX148" s="359"/>
      <c r="EY148" s="359"/>
      <c r="EZ148" s="359"/>
      <c r="FA148" s="359"/>
      <c r="FB148" s="359"/>
      <c r="FC148" s="359"/>
      <c r="FD148" s="360"/>
      <c r="FE148" s="356"/>
      <c r="FF148" s="356"/>
      <c r="FG148" s="356"/>
      <c r="FH148" s="357"/>
      <c r="FI148" s="358"/>
      <c r="FJ148" s="357"/>
      <c r="FK148" s="359"/>
      <c r="FL148" s="359"/>
      <c r="FM148" s="359"/>
      <c r="FN148" s="359"/>
      <c r="FO148" s="359"/>
      <c r="FP148" s="359"/>
      <c r="FQ148" s="359"/>
      <c r="FR148" s="359"/>
      <c r="FS148" s="359"/>
      <c r="FT148" s="360"/>
      <c r="FU148" s="356"/>
      <c r="FV148" s="356"/>
      <c r="FW148" s="356"/>
      <c r="FX148" s="357"/>
      <c r="FY148" s="358"/>
      <c r="FZ148" s="357"/>
      <c r="GA148" s="359"/>
      <c r="GB148" s="359"/>
      <c r="GC148" s="359"/>
      <c r="GD148" s="359"/>
      <c r="GE148" s="359"/>
      <c r="GF148" s="359"/>
      <c r="GG148" s="359"/>
      <c r="GH148" s="359"/>
      <c r="GI148" s="359"/>
      <c r="GJ148" s="360"/>
      <c r="GK148" s="356"/>
      <c r="GL148" s="356"/>
      <c r="GM148" s="356"/>
      <c r="GN148" s="357"/>
      <c r="GO148" s="358"/>
      <c r="GP148" s="357"/>
      <c r="GQ148" s="359"/>
      <c r="GR148" s="359"/>
      <c r="GS148" s="359"/>
      <c r="GT148" s="359"/>
      <c r="GU148" s="359"/>
      <c r="GV148" s="359"/>
      <c r="GW148" s="359"/>
      <c r="GX148" s="359"/>
      <c r="GY148" s="359"/>
      <c r="GZ148" s="360"/>
      <c r="HA148" s="356"/>
      <c r="HB148" s="356"/>
      <c r="HC148" s="356"/>
      <c r="HD148" s="357"/>
      <c r="HE148" s="358"/>
      <c r="HF148" s="357"/>
      <c r="HG148" s="359"/>
      <c r="HH148" s="359"/>
      <c r="HI148" s="359"/>
      <c r="HJ148" s="359"/>
      <c r="HK148" s="359"/>
      <c r="HL148" s="359"/>
      <c r="HM148" s="359"/>
      <c r="HN148" s="359"/>
      <c r="HO148" s="359"/>
      <c r="HP148" s="356"/>
      <c r="HQ148" s="356"/>
      <c r="HR148" s="356"/>
      <c r="HS148" s="357"/>
      <c r="HT148" s="358"/>
      <c r="HU148" s="357"/>
      <c r="HV148" s="359"/>
      <c r="HW148" s="359"/>
      <c r="HX148" s="359"/>
      <c r="HY148" s="359"/>
      <c r="HZ148" s="359"/>
      <c r="IA148" s="359"/>
      <c r="IB148" s="359"/>
      <c r="IC148" s="359"/>
      <c r="ID148" s="359"/>
      <c r="IE148" s="360"/>
      <c r="IF148" s="356"/>
      <c r="IG148" s="356"/>
      <c r="IH148" s="356"/>
      <c r="II148" s="357"/>
      <c r="IJ148" s="358"/>
      <c r="IK148" s="357"/>
      <c r="IL148" s="359"/>
      <c r="IM148" s="359"/>
      <c r="IN148" s="359"/>
      <c r="IO148" s="359"/>
      <c r="IP148" s="359"/>
      <c r="IQ148" s="359"/>
      <c r="IR148" s="359"/>
      <c r="IS148" s="359"/>
      <c r="IT148" s="359"/>
      <c r="IU148" s="360"/>
      <c r="IV148" s="356"/>
      <c r="IW148" s="356"/>
      <c r="IX148" s="356"/>
      <c r="IY148" s="357"/>
      <c r="IZ148" s="358"/>
      <c r="JA148" s="357"/>
      <c r="JB148" s="359"/>
      <c r="JC148" s="359"/>
      <c r="JD148" s="359"/>
      <c r="JE148" s="359"/>
      <c r="JF148" s="359"/>
      <c r="JG148" s="359"/>
      <c r="JH148" s="359"/>
      <c r="JI148" s="359"/>
      <c r="JJ148" s="359"/>
      <c r="JK148" s="360"/>
      <c r="JL148" s="356"/>
      <c r="JM148" s="356"/>
      <c r="JN148" s="356"/>
      <c r="JO148" s="357"/>
      <c r="JP148" s="358"/>
      <c r="JQ148" s="357"/>
      <c r="JR148" s="359"/>
      <c r="JS148" s="359"/>
      <c r="JT148" s="359"/>
      <c r="JU148" s="359"/>
      <c r="JV148" s="359"/>
      <c r="JW148" s="359"/>
      <c r="JX148" s="359"/>
      <c r="JY148" s="359"/>
      <c r="JZ148" s="359"/>
      <c r="KA148" s="360"/>
      <c r="KB148" s="356"/>
      <c r="KC148" s="356"/>
      <c r="KD148" s="356"/>
      <c r="KE148" s="357"/>
      <c r="KF148" s="358"/>
      <c r="KG148" s="357"/>
      <c r="KH148" s="359"/>
      <c r="KI148" s="359"/>
      <c r="KJ148" s="359"/>
      <c r="KK148" s="359"/>
      <c r="KL148" s="359"/>
      <c r="KM148" s="359"/>
      <c r="KN148" s="359"/>
      <c r="KO148" s="359"/>
      <c r="KP148" s="359"/>
      <c r="KQ148" s="360"/>
      <c r="KR148" s="356"/>
      <c r="KS148" s="356"/>
      <c r="KT148" s="356"/>
      <c r="KU148" s="357"/>
      <c r="KV148" s="358"/>
      <c r="KW148" s="357"/>
      <c r="KX148" s="359"/>
      <c r="KY148" s="359"/>
      <c r="KZ148" s="359"/>
      <c r="LA148" s="359"/>
      <c r="LB148" s="359"/>
      <c r="LC148" s="359"/>
      <c r="LD148" s="359"/>
      <c r="LE148" s="359"/>
      <c r="LF148" s="359"/>
    </row>
    <row r="149" spans="1:318" s="26" customFormat="1" x14ac:dyDescent="0.2">
      <c r="A149" s="251"/>
      <c r="B149" s="261"/>
      <c r="C149" s="471" t="str">
        <f t="shared" si="17"/>
        <v/>
      </c>
      <c r="D149" s="48"/>
      <c r="E149" s="100" t="str">
        <f t="shared" si="18"/>
        <v/>
      </c>
      <c r="F149" s="49"/>
      <c r="G149" s="148"/>
      <c r="H149" s="149"/>
      <c r="I149" s="150"/>
      <c r="J149" s="149"/>
      <c r="K149" s="149"/>
      <c r="L149" s="149"/>
      <c r="M149" s="149"/>
      <c r="N149" s="149"/>
      <c r="O149" s="148"/>
      <c r="P149" s="51"/>
      <c r="Q149" s="356"/>
      <c r="R149" s="356"/>
      <c r="S149" s="356"/>
      <c r="T149" s="357"/>
      <c r="U149" s="358"/>
      <c r="V149" s="357"/>
      <c r="W149" s="359"/>
      <c r="X149" s="359"/>
      <c r="Y149" s="359"/>
      <c r="Z149" s="359"/>
      <c r="AA149" s="359"/>
      <c r="AB149" s="359"/>
      <c r="AC149" s="359"/>
      <c r="AD149" s="359"/>
      <c r="AE149" s="359"/>
      <c r="AF149" s="360"/>
      <c r="AG149" s="356"/>
      <c r="AH149" s="356"/>
      <c r="AI149" s="356"/>
      <c r="AJ149" s="357"/>
      <c r="AK149" s="358"/>
      <c r="AL149" s="357"/>
      <c r="AM149" s="359"/>
      <c r="AN149" s="359"/>
      <c r="AO149" s="359"/>
      <c r="AP149" s="359"/>
      <c r="AQ149" s="359"/>
      <c r="AR149" s="359"/>
      <c r="AS149" s="359"/>
      <c r="AT149" s="359"/>
      <c r="AU149" s="359"/>
      <c r="AV149" s="360"/>
      <c r="AW149" s="356"/>
      <c r="AX149" s="356"/>
      <c r="AY149" s="356"/>
      <c r="AZ149" s="357"/>
      <c r="BA149" s="358"/>
      <c r="BB149" s="357"/>
      <c r="BC149" s="359"/>
      <c r="BD149" s="359"/>
      <c r="BE149" s="359"/>
      <c r="BF149" s="359"/>
      <c r="BG149" s="359"/>
      <c r="BH149" s="359"/>
      <c r="BI149" s="359"/>
      <c r="BJ149" s="359"/>
      <c r="BK149" s="359"/>
      <c r="BL149" s="360"/>
      <c r="BM149" s="356"/>
      <c r="BN149" s="356"/>
      <c r="BO149" s="356"/>
      <c r="BP149" s="357"/>
      <c r="BQ149" s="358"/>
      <c r="BR149" s="357"/>
      <c r="BS149" s="359"/>
      <c r="BT149" s="359"/>
      <c r="BU149" s="359"/>
      <c r="BV149" s="359"/>
      <c r="BW149" s="359"/>
      <c r="BX149" s="359"/>
      <c r="BY149" s="359"/>
      <c r="BZ149" s="359"/>
      <c r="CA149" s="359"/>
      <c r="CB149" s="360"/>
      <c r="CC149" s="356"/>
      <c r="CD149" s="356"/>
      <c r="CE149" s="356"/>
      <c r="CF149" s="357"/>
      <c r="CG149" s="358"/>
      <c r="CH149" s="357"/>
      <c r="CI149" s="359"/>
      <c r="CJ149" s="359"/>
      <c r="CK149" s="359"/>
      <c r="CL149" s="359"/>
      <c r="CM149" s="359"/>
      <c r="CN149" s="359"/>
      <c r="CO149" s="359"/>
      <c r="CP149" s="359"/>
      <c r="CQ149" s="359"/>
      <c r="CR149" s="360"/>
      <c r="CS149" s="356"/>
      <c r="CT149" s="356"/>
      <c r="CU149" s="356"/>
      <c r="CV149" s="357"/>
      <c r="CW149" s="358"/>
      <c r="CX149" s="357"/>
      <c r="CY149" s="359"/>
      <c r="CZ149" s="359"/>
      <c r="DA149" s="359"/>
      <c r="DB149" s="359"/>
      <c r="DC149" s="359"/>
      <c r="DD149" s="359"/>
      <c r="DE149" s="359"/>
      <c r="DF149" s="359"/>
      <c r="DG149" s="359"/>
      <c r="DH149" s="360"/>
      <c r="DI149" s="356"/>
      <c r="DJ149" s="356"/>
      <c r="DK149" s="356"/>
      <c r="DL149" s="357"/>
      <c r="DM149" s="358"/>
      <c r="DN149" s="357"/>
      <c r="DO149" s="359"/>
      <c r="DP149" s="359"/>
      <c r="DQ149" s="359"/>
      <c r="DR149" s="359"/>
      <c r="DS149" s="359"/>
      <c r="DT149" s="359"/>
      <c r="DU149" s="359"/>
      <c r="DV149" s="359"/>
      <c r="DW149" s="359"/>
      <c r="DX149" s="360"/>
      <c r="DY149" s="356"/>
      <c r="DZ149" s="356"/>
      <c r="EA149" s="356"/>
      <c r="EB149" s="357"/>
      <c r="EC149" s="358"/>
      <c r="ED149" s="357"/>
      <c r="EE149" s="359"/>
      <c r="EF149" s="359"/>
      <c r="EG149" s="359"/>
      <c r="EH149" s="359"/>
      <c r="EI149" s="359"/>
      <c r="EJ149" s="359"/>
      <c r="EK149" s="359"/>
      <c r="EL149" s="359"/>
      <c r="EM149" s="359"/>
      <c r="EN149" s="360"/>
      <c r="EO149" s="356"/>
      <c r="EP149" s="356"/>
      <c r="EQ149" s="356"/>
      <c r="ER149" s="357"/>
      <c r="ES149" s="358"/>
      <c r="ET149" s="357"/>
      <c r="EU149" s="359"/>
      <c r="EV149" s="359"/>
      <c r="EW149" s="359"/>
      <c r="EX149" s="359"/>
      <c r="EY149" s="359"/>
      <c r="EZ149" s="359"/>
      <c r="FA149" s="359"/>
      <c r="FB149" s="359"/>
      <c r="FC149" s="359"/>
      <c r="FD149" s="360"/>
      <c r="FE149" s="356"/>
      <c r="FF149" s="356"/>
      <c r="FG149" s="356"/>
      <c r="FH149" s="357"/>
      <c r="FI149" s="358"/>
      <c r="FJ149" s="357"/>
      <c r="FK149" s="359"/>
      <c r="FL149" s="359"/>
      <c r="FM149" s="359"/>
      <c r="FN149" s="359"/>
      <c r="FO149" s="359"/>
      <c r="FP149" s="359"/>
      <c r="FQ149" s="359"/>
      <c r="FR149" s="359"/>
      <c r="FS149" s="359"/>
      <c r="FT149" s="360"/>
      <c r="FU149" s="356"/>
      <c r="FV149" s="356"/>
      <c r="FW149" s="356"/>
      <c r="FX149" s="357"/>
      <c r="FY149" s="358"/>
      <c r="FZ149" s="357"/>
      <c r="GA149" s="359"/>
      <c r="GB149" s="359"/>
      <c r="GC149" s="359"/>
      <c r="GD149" s="359"/>
      <c r="GE149" s="359"/>
      <c r="GF149" s="359"/>
      <c r="GG149" s="359"/>
      <c r="GH149" s="359"/>
      <c r="GI149" s="359"/>
      <c r="GJ149" s="360"/>
      <c r="GK149" s="356"/>
      <c r="GL149" s="356"/>
      <c r="GM149" s="356"/>
      <c r="GN149" s="357"/>
      <c r="GO149" s="358"/>
      <c r="GP149" s="357"/>
      <c r="GQ149" s="359"/>
      <c r="GR149" s="359"/>
      <c r="GS149" s="359"/>
      <c r="GT149" s="359"/>
      <c r="GU149" s="359"/>
      <c r="GV149" s="359"/>
      <c r="GW149" s="359"/>
      <c r="GX149" s="359"/>
      <c r="GY149" s="359"/>
      <c r="GZ149" s="360"/>
      <c r="HA149" s="356"/>
      <c r="HB149" s="356"/>
      <c r="HC149" s="356"/>
      <c r="HD149" s="357"/>
      <c r="HE149" s="358"/>
      <c r="HF149" s="357"/>
      <c r="HG149" s="359"/>
      <c r="HH149" s="359"/>
      <c r="HI149" s="359"/>
      <c r="HJ149" s="359"/>
      <c r="HK149" s="359"/>
      <c r="HL149" s="359"/>
      <c r="HM149" s="359"/>
      <c r="HN149" s="359"/>
      <c r="HO149" s="359"/>
      <c r="HP149" s="356"/>
      <c r="HQ149" s="356"/>
      <c r="HR149" s="356"/>
      <c r="HS149" s="357"/>
      <c r="HT149" s="358"/>
      <c r="HU149" s="357"/>
      <c r="HV149" s="359"/>
      <c r="HW149" s="359"/>
      <c r="HX149" s="359"/>
      <c r="HY149" s="359"/>
      <c r="HZ149" s="359"/>
      <c r="IA149" s="359"/>
      <c r="IB149" s="359"/>
      <c r="IC149" s="359"/>
      <c r="ID149" s="359"/>
      <c r="IE149" s="360"/>
      <c r="IF149" s="356"/>
      <c r="IG149" s="356"/>
      <c r="IH149" s="356"/>
      <c r="II149" s="357"/>
      <c r="IJ149" s="358"/>
      <c r="IK149" s="357"/>
      <c r="IL149" s="359"/>
      <c r="IM149" s="359"/>
      <c r="IN149" s="359"/>
      <c r="IO149" s="359"/>
      <c r="IP149" s="359"/>
      <c r="IQ149" s="359"/>
      <c r="IR149" s="359"/>
      <c r="IS149" s="359"/>
      <c r="IT149" s="359"/>
      <c r="IU149" s="360"/>
      <c r="IV149" s="356"/>
      <c r="IW149" s="356"/>
      <c r="IX149" s="356"/>
      <c r="IY149" s="357"/>
      <c r="IZ149" s="358"/>
      <c r="JA149" s="357"/>
      <c r="JB149" s="359"/>
      <c r="JC149" s="359"/>
      <c r="JD149" s="359"/>
      <c r="JE149" s="359"/>
      <c r="JF149" s="359"/>
      <c r="JG149" s="359"/>
      <c r="JH149" s="359"/>
      <c r="JI149" s="359"/>
      <c r="JJ149" s="359"/>
      <c r="JK149" s="360"/>
      <c r="JL149" s="356"/>
      <c r="JM149" s="356"/>
      <c r="JN149" s="356"/>
      <c r="JO149" s="357"/>
      <c r="JP149" s="358"/>
      <c r="JQ149" s="357"/>
      <c r="JR149" s="359"/>
      <c r="JS149" s="359"/>
      <c r="JT149" s="359"/>
      <c r="JU149" s="359"/>
      <c r="JV149" s="359"/>
      <c r="JW149" s="359"/>
      <c r="JX149" s="359"/>
      <c r="JY149" s="359"/>
      <c r="JZ149" s="359"/>
      <c r="KA149" s="360"/>
      <c r="KB149" s="356"/>
      <c r="KC149" s="356"/>
      <c r="KD149" s="356"/>
      <c r="KE149" s="357"/>
      <c r="KF149" s="358"/>
      <c r="KG149" s="357"/>
      <c r="KH149" s="359"/>
      <c r="KI149" s="359"/>
      <c r="KJ149" s="359"/>
      <c r="KK149" s="359"/>
      <c r="KL149" s="359"/>
      <c r="KM149" s="359"/>
      <c r="KN149" s="359"/>
      <c r="KO149" s="359"/>
      <c r="KP149" s="359"/>
      <c r="KQ149" s="360"/>
      <c r="KR149" s="356"/>
      <c r="KS149" s="356"/>
      <c r="KT149" s="356"/>
      <c r="KU149" s="357"/>
      <c r="KV149" s="358"/>
      <c r="KW149" s="357"/>
      <c r="KX149" s="359"/>
      <c r="KY149" s="359"/>
      <c r="KZ149" s="359"/>
      <c r="LA149" s="359"/>
      <c r="LB149" s="359"/>
      <c r="LC149" s="359"/>
      <c r="LD149" s="359"/>
      <c r="LE149" s="359"/>
      <c r="LF149" s="359"/>
    </row>
    <row r="150" spans="1:318" s="26" customFormat="1" x14ac:dyDescent="0.2">
      <c r="A150" s="251"/>
      <c r="B150" s="261"/>
      <c r="C150" s="471" t="str">
        <f t="shared" si="17"/>
        <v/>
      </c>
      <c r="D150" s="48"/>
      <c r="E150" s="100" t="str">
        <f t="shared" si="18"/>
        <v/>
      </c>
      <c r="F150" s="49"/>
      <c r="G150" s="148"/>
      <c r="H150" s="149"/>
      <c r="I150" s="150"/>
      <c r="J150" s="149"/>
      <c r="K150" s="149"/>
      <c r="L150" s="149"/>
      <c r="M150" s="149"/>
      <c r="N150" s="149"/>
      <c r="O150" s="148"/>
      <c r="P150" s="51"/>
      <c r="Q150" s="356"/>
      <c r="R150" s="356"/>
      <c r="S150" s="356"/>
      <c r="T150" s="357"/>
      <c r="U150" s="358"/>
      <c r="V150" s="357"/>
      <c r="W150" s="359"/>
      <c r="X150" s="359"/>
      <c r="Y150" s="359"/>
      <c r="Z150" s="359"/>
      <c r="AA150" s="359"/>
      <c r="AB150" s="359"/>
      <c r="AC150" s="359"/>
      <c r="AD150" s="359"/>
      <c r="AE150" s="359"/>
      <c r="AF150" s="360"/>
      <c r="AG150" s="356"/>
      <c r="AH150" s="356"/>
      <c r="AI150" s="356"/>
      <c r="AJ150" s="357"/>
      <c r="AK150" s="358"/>
      <c r="AL150" s="357"/>
      <c r="AM150" s="359"/>
      <c r="AN150" s="359"/>
      <c r="AO150" s="359"/>
      <c r="AP150" s="359"/>
      <c r="AQ150" s="359"/>
      <c r="AR150" s="359"/>
      <c r="AS150" s="359"/>
      <c r="AT150" s="359"/>
      <c r="AU150" s="359"/>
      <c r="AV150" s="360"/>
      <c r="AW150" s="356"/>
      <c r="AX150" s="356"/>
      <c r="AY150" s="356"/>
      <c r="AZ150" s="357"/>
      <c r="BA150" s="358"/>
      <c r="BB150" s="357"/>
      <c r="BC150" s="359"/>
      <c r="BD150" s="359"/>
      <c r="BE150" s="359"/>
      <c r="BF150" s="359"/>
      <c r="BG150" s="359"/>
      <c r="BH150" s="359"/>
      <c r="BI150" s="359"/>
      <c r="BJ150" s="359"/>
      <c r="BK150" s="359"/>
      <c r="BL150" s="360"/>
      <c r="BM150" s="356"/>
      <c r="BN150" s="356"/>
      <c r="BO150" s="356"/>
      <c r="BP150" s="357"/>
      <c r="BQ150" s="358"/>
      <c r="BR150" s="357"/>
      <c r="BS150" s="359"/>
      <c r="BT150" s="359"/>
      <c r="BU150" s="359"/>
      <c r="BV150" s="359"/>
      <c r="BW150" s="359"/>
      <c r="BX150" s="359"/>
      <c r="BY150" s="359"/>
      <c r="BZ150" s="359"/>
      <c r="CA150" s="359"/>
      <c r="CB150" s="360"/>
      <c r="CC150" s="356"/>
      <c r="CD150" s="356"/>
      <c r="CE150" s="356"/>
      <c r="CF150" s="357"/>
      <c r="CG150" s="358"/>
      <c r="CH150" s="357"/>
      <c r="CI150" s="359"/>
      <c r="CJ150" s="359"/>
      <c r="CK150" s="359"/>
      <c r="CL150" s="359"/>
      <c r="CM150" s="359"/>
      <c r="CN150" s="359"/>
      <c r="CO150" s="359"/>
      <c r="CP150" s="359"/>
      <c r="CQ150" s="359"/>
      <c r="CR150" s="360"/>
      <c r="CS150" s="356"/>
      <c r="CT150" s="356"/>
      <c r="CU150" s="356"/>
      <c r="CV150" s="357"/>
      <c r="CW150" s="358"/>
      <c r="CX150" s="357"/>
      <c r="CY150" s="359"/>
      <c r="CZ150" s="359"/>
      <c r="DA150" s="359"/>
      <c r="DB150" s="359"/>
      <c r="DC150" s="359"/>
      <c r="DD150" s="359"/>
      <c r="DE150" s="359"/>
      <c r="DF150" s="359"/>
      <c r="DG150" s="359"/>
      <c r="DH150" s="360"/>
      <c r="DI150" s="356"/>
      <c r="DJ150" s="356"/>
      <c r="DK150" s="356"/>
      <c r="DL150" s="357"/>
      <c r="DM150" s="358"/>
      <c r="DN150" s="357"/>
      <c r="DO150" s="359"/>
      <c r="DP150" s="359"/>
      <c r="DQ150" s="359"/>
      <c r="DR150" s="359"/>
      <c r="DS150" s="359"/>
      <c r="DT150" s="359"/>
      <c r="DU150" s="359"/>
      <c r="DV150" s="359"/>
      <c r="DW150" s="359"/>
      <c r="DX150" s="360"/>
      <c r="DY150" s="356"/>
      <c r="DZ150" s="356"/>
      <c r="EA150" s="356"/>
      <c r="EB150" s="357"/>
      <c r="EC150" s="358"/>
      <c r="ED150" s="357"/>
      <c r="EE150" s="359"/>
      <c r="EF150" s="359"/>
      <c r="EG150" s="359"/>
      <c r="EH150" s="359"/>
      <c r="EI150" s="359"/>
      <c r="EJ150" s="359"/>
      <c r="EK150" s="359"/>
      <c r="EL150" s="359"/>
      <c r="EM150" s="359"/>
      <c r="EN150" s="360"/>
      <c r="EO150" s="356"/>
      <c r="EP150" s="356"/>
      <c r="EQ150" s="356"/>
      <c r="ER150" s="357"/>
      <c r="ES150" s="358"/>
      <c r="ET150" s="357"/>
      <c r="EU150" s="359"/>
      <c r="EV150" s="359"/>
      <c r="EW150" s="359"/>
      <c r="EX150" s="359"/>
      <c r="EY150" s="359"/>
      <c r="EZ150" s="359"/>
      <c r="FA150" s="359"/>
      <c r="FB150" s="359"/>
      <c r="FC150" s="359"/>
      <c r="FD150" s="360"/>
      <c r="FE150" s="356"/>
      <c r="FF150" s="356"/>
      <c r="FG150" s="356"/>
      <c r="FH150" s="357"/>
      <c r="FI150" s="358"/>
      <c r="FJ150" s="357"/>
      <c r="FK150" s="359"/>
      <c r="FL150" s="359"/>
      <c r="FM150" s="359"/>
      <c r="FN150" s="359"/>
      <c r="FO150" s="359"/>
      <c r="FP150" s="359"/>
      <c r="FQ150" s="359"/>
      <c r="FR150" s="359"/>
      <c r="FS150" s="359"/>
      <c r="FT150" s="360"/>
      <c r="FU150" s="356"/>
      <c r="FV150" s="356"/>
      <c r="FW150" s="356"/>
      <c r="FX150" s="357"/>
      <c r="FY150" s="358"/>
      <c r="FZ150" s="357"/>
      <c r="GA150" s="359"/>
      <c r="GB150" s="359"/>
      <c r="GC150" s="359"/>
      <c r="GD150" s="359"/>
      <c r="GE150" s="359"/>
      <c r="GF150" s="359"/>
      <c r="GG150" s="359"/>
      <c r="GH150" s="359"/>
      <c r="GI150" s="359"/>
      <c r="GJ150" s="360"/>
      <c r="GK150" s="356"/>
      <c r="GL150" s="356"/>
      <c r="GM150" s="356"/>
      <c r="GN150" s="357"/>
      <c r="GO150" s="358"/>
      <c r="GP150" s="357"/>
      <c r="GQ150" s="359"/>
      <c r="GR150" s="359"/>
      <c r="GS150" s="359"/>
      <c r="GT150" s="359"/>
      <c r="GU150" s="359"/>
      <c r="GV150" s="359"/>
      <c r="GW150" s="359"/>
      <c r="GX150" s="359"/>
      <c r="GY150" s="359"/>
      <c r="GZ150" s="360"/>
      <c r="HA150" s="356"/>
      <c r="HB150" s="356"/>
      <c r="HC150" s="356"/>
      <c r="HD150" s="357"/>
      <c r="HE150" s="358"/>
      <c r="HF150" s="357"/>
      <c r="HG150" s="359"/>
      <c r="HH150" s="359"/>
      <c r="HI150" s="359"/>
      <c r="HJ150" s="359"/>
      <c r="HK150" s="359"/>
      <c r="HL150" s="359"/>
      <c r="HM150" s="359"/>
      <c r="HN150" s="359"/>
      <c r="HO150" s="359"/>
      <c r="HP150" s="356"/>
      <c r="HQ150" s="356"/>
      <c r="HR150" s="356"/>
      <c r="HS150" s="357"/>
      <c r="HT150" s="358"/>
      <c r="HU150" s="357"/>
      <c r="HV150" s="359"/>
      <c r="HW150" s="359"/>
      <c r="HX150" s="359"/>
      <c r="HY150" s="359"/>
      <c r="HZ150" s="359"/>
      <c r="IA150" s="359"/>
      <c r="IB150" s="359"/>
      <c r="IC150" s="359"/>
      <c r="ID150" s="359"/>
      <c r="IE150" s="360"/>
      <c r="IF150" s="356"/>
      <c r="IG150" s="356"/>
      <c r="IH150" s="356"/>
      <c r="II150" s="357"/>
      <c r="IJ150" s="358"/>
      <c r="IK150" s="357"/>
      <c r="IL150" s="359"/>
      <c r="IM150" s="359"/>
      <c r="IN150" s="359"/>
      <c r="IO150" s="359"/>
      <c r="IP150" s="359"/>
      <c r="IQ150" s="359"/>
      <c r="IR150" s="359"/>
      <c r="IS150" s="359"/>
      <c r="IT150" s="359"/>
      <c r="IU150" s="360"/>
      <c r="IV150" s="356"/>
      <c r="IW150" s="356"/>
      <c r="IX150" s="356"/>
      <c r="IY150" s="357"/>
      <c r="IZ150" s="358"/>
      <c r="JA150" s="357"/>
      <c r="JB150" s="359"/>
      <c r="JC150" s="359"/>
      <c r="JD150" s="359"/>
      <c r="JE150" s="359"/>
      <c r="JF150" s="359"/>
      <c r="JG150" s="359"/>
      <c r="JH150" s="359"/>
      <c r="JI150" s="359"/>
      <c r="JJ150" s="359"/>
      <c r="JK150" s="360"/>
      <c r="JL150" s="356"/>
      <c r="JM150" s="356"/>
      <c r="JN150" s="356"/>
      <c r="JO150" s="357"/>
      <c r="JP150" s="358"/>
      <c r="JQ150" s="357"/>
      <c r="JR150" s="359"/>
      <c r="JS150" s="359"/>
      <c r="JT150" s="359"/>
      <c r="JU150" s="359"/>
      <c r="JV150" s="359"/>
      <c r="JW150" s="359"/>
      <c r="JX150" s="359"/>
      <c r="JY150" s="359"/>
      <c r="JZ150" s="359"/>
      <c r="KA150" s="360"/>
      <c r="KB150" s="356"/>
      <c r="KC150" s="356"/>
      <c r="KD150" s="356"/>
      <c r="KE150" s="357"/>
      <c r="KF150" s="358"/>
      <c r="KG150" s="357"/>
      <c r="KH150" s="359"/>
      <c r="KI150" s="359"/>
      <c r="KJ150" s="359"/>
      <c r="KK150" s="359"/>
      <c r="KL150" s="359"/>
      <c r="KM150" s="359"/>
      <c r="KN150" s="359"/>
      <c r="KO150" s="359"/>
      <c r="KP150" s="359"/>
      <c r="KQ150" s="360"/>
      <c r="KR150" s="356"/>
      <c r="KS150" s="356"/>
      <c r="KT150" s="356"/>
      <c r="KU150" s="357"/>
      <c r="KV150" s="358"/>
      <c r="KW150" s="357"/>
      <c r="KX150" s="359"/>
      <c r="KY150" s="359"/>
      <c r="KZ150" s="359"/>
      <c r="LA150" s="359"/>
      <c r="LB150" s="359"/>
      <c r="LC150" s="359"/>
      <c r="LD150" s="359"/>
      <c r="LE150" s="359"/>
      <c r="LF150" s="359"/>
    </row>
    <row r="151" spans="1:318" s="26" customFormat="1" x14ac:dyDescent="0.2">
      <c r="A151" s="251"/>
      <c r="B151" s="261"/>
      <c r="C151" s="471" t="str">
        <f t="shared" si="17"/>
        <v/>
      </c>
      <c r="D151" s="48"/>
      <c r="E151" s="100" t="str">
        <f t="shared" si="18"/>
        <v/>
      </c>
      <c r="F151" s="49"/>
      <c r="G151" s="148"/>
      <c r="H151" s="149"/>
      <c r="I151" s="150"/>
      <c r="J151" s="149"/>
      <c r="K151" s="149"/>
      <c r="L151" s="149"/>
      <c r="M151" s="149"/>
      <c r="N151" s="149"/>
      <c r="O151" s="148"/>
      <c r="P151" s="51"/>
      <c r="Q151" s="356"/>
      <c r="R151" s="356"/>
      <c r="S151" s="356"/>
      <c r="T151" s="357"/>
      <c r="U151" s="358"/>
      <c r="V151" s="357"/>
      <c r="W151" s="359"/>
      <c r="X151" s="359"/>
      <c r="Y151" s="359"/>
      <c r="Z151" s="359"/>
      <c r="AA151" s="359"/>
      <c r="AB151" s="359"/>
      <c r="AC151" s="359"/>
      <c r="AD151" s="359"/>
      <c r="AE151" s="359"/>
      <c r="AF151" s="360"/>
      <c r="AG151" s="356"/>
      <c r="AH151" s="356"/>
      <c r="AI151" s="356"/>
      <c r="AJ151" s="357"/>
      <c r="AK151" s="358"/>
      <c r="AL151" s="357"/>
      <c r="AM151" s="359"/>
      <c r="AN151" s="359"/>
      <c r="AO151" s="359"/>
      <c r="AP151" s="359"/>
      <c r="AQ151" s="359"/>
      <c r="AR151" s="359"/>
      <c r="AS151" s="359"/>
      <c r="AT151" s="359"/>
      <c r="AU151" s="359"/>
      <c r="AV151" s="360"/>
      <c r="AW151" s="356"/>
      <c r="AX151" s="356"/>
      <c r="AY151" s="356"/>
      <c r="AZ151" s="357"/>
      <c r="BA151" s="358"/>
      <c r="BB151" s="357"/>
      <c r="BC151" s="359"/>
      <c r="BD151" s="359"/>
      <c r="BE151" s="359"/>
      <c r="BF151" s="359"/>
      <c r="BG151" s="359"/>
      <c r="BH151" s="359"/>
      <c r="BI151" s="359"/>
      <c r="BJ151" s="359"/>
      <c r="BK151" s="359"/>
      <c r="BL151" s="360"/>
      <c r="BM151" s="356"/>
      <c r="BN151" s="356"/>
      <c r="BO151" s="356"/>
      <c r="BP151" s="357"/>
      <c r="BQ151" s="358"/>
      <c r="BR151" s="357"/>
      <c r="BS151" s="359"/>
      <c r="BT151" s="359"/>
      <c r="BU151" s="359"/>
      <c r="BV151" s="359"/>
      <c r="BW151" s="359"/>
      <c r="BX151" s="359"/>
      <c r="BY151" s="359"/>
      <c r="BZ151" s="359"/>
      <c r="CA151" s="359"/>
      <c r="CB151" s="360"/>
      <c r="CC151" s="356"/>
      <c r="CD151" s="356"/>
      <c r="CE151" s="356"/>
      <c r="CF151" s="357"/>
      <c r="CG151" s="358"/>
      <c r="CH151" s="357"/>
      <c r="CI151" s="359"/>
      <c r="CJ151" s="359"/>
      <c r="CK151" s="359"/>
      <c r="CL151" s="359"/>
      <c r="CM151" s="359"/>
      <c r="CN151" s="359"/>
      <c r="CO151" s="359"/>
      <c r="CP151" s="359"/>
      <c r="CQ151" s="359"/>
      <c r="CR151" s="360"/>
      <c r="CS151" s="356"/>
      <c r="CT151" s="356"/>
      <c r="CU151" s="356"/>
      <c r="CV151" s="357"/>
      <c r="CW151" s="358"/>
      <c r="CX151" s="357"/>
      <c r="CY151" s="359"/>
      <c r="CZ151" s="359"/>
      <c r="DA151" s="359"/>
      <c r="DB151" s="359"/>
      <c r="DC151" s="359"/>
      <c r="DD151" s="359"/>
      <c r="DE151" s="359"/>
      <c r="DF151" s="359"/>
      <c r="DG151" s="359"/>
      <c r="DH151" s="360"/>
      <c r="DI151" s="356"/>
      <c r="DJ151" s="356"/>
      <c r="DK151" s="356"/>
      <c r="DL151" s="357"/>
      <c r="DM151" s="358"/>
      <c r="DN151" s="357"/>
      <c r="DO151" s="359"/>
      <c r="DP151" s="359"/>
      <c r="DQ151" s="359"/>
      <c r="DR151" s="359"/>
      <c r="DS151" s="359"/>
      <c r="DT151" s="359"/>
      <c r="DU151" s="359"/>
      <c r="DV151" s="359"/>
      <c r="DW151" s="359"/>
      <c r="DX151" s="360"/>
      <c r="DY151" s="356"/>
      <c r="DZ151" s="356"/>
      <c r="EA151" s="356"/>
      <c r="EB151" s="357"/>
      <c r="EC151" s="358"/>
      <c r="ED151" s="357"/>
      <c r="EE151" s="359"/>
      <c r="EF151" s="359"/>
      <c r="EG151" s="359"/>
      <c r="EH151" s="359"/>
      <c r="EI151" s="359"/>
      <c r="EJ151" s="359"/>
      <c r="EK151" s="359"/>
      <c r="EL151" s="359"/>
      <c r="EM151" s="359"/>
      <c r="EN151" s="360"/>
      <c r="EO151" s="356"/>
      <c r="EP151" s="356"/>
      <c r="EQ151" s="356"/>
      <c r="ER151" s="357"/>
      <c r="ES151" s="358"/>
      <c r="ET151" s="357"/>
      <c r="EU151" s="359"/>
      <c r="EV151" s="359"/>
      <c r="EW151" s="359"/>
      <c r="EX151" s="359"/>
      <c r="EY151" s="359"/>
      <c r="EZ151" s="359"/>
      <c r="FA151" s="359"/>
      <c r="FB151" s="359"/>
      <c r="FC151" s="359"/>
      <c r="FD151" s="360"/>
      <c r="FE151" s="356"/>
      <c r="FF151" s="356"/>
      <c r="FG151" s="356"/>
      <c r="FH151" s="357"/>
      <c r="FI151" s="358"/>
      <c r="FJ151" s="357"/>
      <c r="FK151" s="359"/>
      <c r="FL151" s="359"/>
      <c r="FM151" s="359"/>
      <c r="FN151" s="359"/>
      <c r="FO151" s="359"/>
      <c r="FP151" s="359"/>
      <c r="FQ151" s="359"/>
      <c r="FR151" s="359"/>
      <c r="FS151" s="359"/>
      <c r="FT151" s="360"/>
      <c r="FU151" s="356"/>
      <c r="FV151" s="356"/>
      <c r="FW151" s="356"/>
      <c r="FX151" s="357"/>
      <c r="FY151" s="358"/>
      <c r="FZ151" s="357"/>
      <c r="GA151" s="359"/>
      <c r="GB151" s="359"/>
      <c r="GC151" s="359"/>
      <c r="GD151" s="359"/>
      <c r="GE151" s="359"/>
      <c r="GF151" s="359"/>
      <c r="GG151" s="359"/>
      <c r="GH151" s="359"/>
      <c r="GI151" s="359"/>
      <c r="GJ151" s="360"/>
      <c r="GK151" s="356"/>
      <c r="GL151" s="356"/>
      <c r="GM151" s="356"/>
      <c r="GN151" s="357"/>
      <c r="GO151" s="358"/>
      <c r="GP151" s="357"/>
      <c r="GQ151" s="359"/>
      <c r="GR151" s="359"/>
      <c r="GS151" s="359"/>
      <c r="GT151" s="359"/>
      <c r="GU151" s="359"/>
      <c r="GV151" s="359"/>
      <c r="GW151" s="359"/>
      <c r="GX151" s="359"/>
      <c r="GY151" s="359"/>
      <c r="GZ151" s="360"/>
      <c r="HA151" s="356"/>
      <c r="HB151" s="356"/>
      <c r="HC151" s="356"/>
      <c r="HD151" s="357"/>
      <c r="HE151" s="358"/>
      <c r="HF151" s="357"/>
      <c r="HG151" s="359"/>
      <c r="HH151" s="359"/>
      <c r="HI151" s="359"/>
      <c r="HJ151" s="359"/>
      <c r="HK151" s="359"/>
      <c r="HL151" s="359"/>
      <c r="HM151" s="359"/>
      <c r="HN151" s="359"/>
      <c r="HO151" s="359"/>
      <c r="HP151" s="356"/>
      <c r="HQ151" s="356"/>
      <c r="HR151" s="356"/>
      <c r="HS151" s="357"/>
      <c r="HT151" s="358"/>
      <c r="HU151" s="357"/>
      <c r="HV151" s="359"/>
      <c r="HW151" s="359"/>
      <c r="HX151" s="359"/>
      <c r="HY151" s="359"/>
      <c r="HZ151" s="359"/>
      <c r="IA151" s="359"/>
      <c r="IB151" s="359"/>
      <c r="IC151" s="359"/>
      <c r="ID151" s="359"/>
      <c r="IE151" s="360"/>
      <c r="IF151" s="356"/>
      <c r="IG151" s="356"/>
      <c r="IH151" s="356"/>
      <c r="II151" s="357"/>
      <c r="IJ151" s="358"/>
      <c r="IK151" s="357"/>
      <c r="IL151" s="359"/>
      <c r="IM151" s="359"/>
      <c r="IN151" s="359"/>
      <c r="IO151" s="359"/>
      <c r="IP151" s="359"/>
      <c r="IQ151" s="359"/>
      <c r="IR151" s="359"/>
      <c r="IS151" s="359"/>
      <c r="IT151" s="359"/>
      <c r="IU151" s="360"/>
      <c r="IV151" s="356"/>
      <c r="IW151" s="356"/>
      <c r="IX151" s="356"/>
      <c r="IY151" s="357"/>
      <c r="IZ151" s="358"/>
      <c r="JA151" s="357"/>
      <c r="JB151" s="359"/>
      <c r="JC151" s="359"/>
      <c r="JD151" s="359"/>
      <c r="JE151" s="359"/>
      <c r="JF151" s="359"/>
      <c r="JG151" s="359"/>
      <c r="JH151" s="359"/>
      <c r="JI151" s="359"/>
      <c r="JJ151" s="359"/>
      <c r="JK151" s="360"/>
      <c r="JL151" s="356"/>
      <c r="JM151" s="356"/>
      <c r="JN151" s="356"/>
      <c r="JO151" s="357"/>
      <c r="JP151" s="358"/>
      <c r="JQ151" s="357"/>
      <c r="JR151" s="359"/>
      <c r="JS151" s="359"/>
      <c r="JT151" s="359"/>
      <c r="JU151" s="359"/>
      <c r="JV151" s="359"/>
      <c r="JW151" s="359"/>
      <c r="JX151" s="359"/>
      <c r="JY151" s="359"/>
      <c r="JZ151" s="359"/>
      <c r="KA151" s="360"/>
      <c r="KB151" s="356"/>
      <c r="KC151" s="356"/>
      <c r="KD151" s="356"/>
      <c r="KE151" s="357"/>
      <c r="KF151" s="358"/>
      <c r="KG151" s="357"/>
      <c r="KH151" s="359"/>
      <c r="KI151" s="359"/>
      <c r="KJ151" s="359"/>
      <c r="KK151" s="359"/>
      <c r="KL151" s="359"/>
      <c r="KM151" s="359"/>
      <c r="KN151" s="359"/>
      <c r="KO151" s="359"/>
      <c r="KP151" s="359"/>
      <c r="KQ151" s="360"/>
      <c r="KR151" s="356"/>
      <c r="KS151" s="356"/>
      <c r="KT151" s="356"/>
      <c r="KU151" s="357"/>
      <c r="KV151" s="358"/>
      <c r="KW151" s="357"/>
      <c r="KX151" s="359"/>
      <c r="KY151" s="359"/>
      <c r="KZ151" s="359"/>
      <c r="LA151" s="359"/>
      <c r="LB151" s="359"/>
      <c r="LC151" s="359"/>
      <c r="LD151" s="359"/>
      <c r="LE151" s="359"/>
      <c r="LF151" s="359"/>
    </row>
    <row r="152" spans="1:318" s="26" customFormat="1" x14ac:dyDescent="0.2">
      <c r="A152" s="251"/>
      <c r="B152" s="261"/>
      <c r="C152" s="471" t="str">
        <f t="shared" si="17"/>
        <v/>
      </c>
      <c r="D152" s="48"/>
      <c r="E152" s="100" t="str">
        <f t="shared" si="18"/>
        <v/>
      </c>
      <c r="F152" s="49"/>
      <c r="G152" s="148"/>
      <c r="H152" s="149"/>
      <c r="I152" s="150"/>
      <c r="J152" s="149"/>
      <c r="K152" s="149"/>
      <c r="L152" s="149"/>
      <c r="M152" s="149"/>
      <c r="N152" s="149"/>
      <c r="O152" s="148"/>
      <c r="P152" s="51"/>
      <c r="Q152" s="356"/>
      <c r="R152" s="356"/>
      <c r="S152" s="356"/>
      <c r="T152" s="357"/>
      <c r="U152" s="358"/>
      <c r="V152" s="357"/>
      <c r="W152" s="359"/>
      <c r="X152" s="359"/>
      <c r="Y152" s="359"/>
      <c r="Z152" s="359"/>
      <c r="AA152" s="359"/>
      <c r="AB152" s="359"/>
      <c r="AC152" s="359"/>
      <c r="AD152" s="359"/>
      <c r="AE152" s="359"/>
      <c r="AF152" s="360"/>
      <c r="AG152" s="356"/>
      <c r="AH152" s="356"/>
      <c r="AI152" s="356"/>
      <c r="AJ152" s="357"/>
      <c r="AK152" s="358"/>
      <c r="AL152" s="357"/>
      <c r="AM152" s="359"/>
      <c r="AN152" s="359"/>
      <c r="AO152" s="359"/>
      <c r="AP152" s="359"/>
      <c r="AQ152" s="359"/>
      <c r="AR152" s="359"/>
      <c r="AS152" s="359"/>
      <c r="AT152" s="359"/>
      <c r="AU152" s="359"/>
      <c r="AV152" s="360"/>
      <c r="AW152" s="356"/>
      <c r="AX152" s="356"/>
      <c r="AY152" s="356"/>
      <c r="AZ152" s="357"/>
      <c r="BA152" s="358"/>
      <c r="BB152" s="357"/>
      <c r="BC152" s="359"/>
      <c r="BD152" s="359"/>
      <c r="BE152" s="359"/>
      <c r="BF152" s="359"/>
      <c r="BG152" s="359"/>
      <c r="BH152" s="359"/>
      <c r="BI152" s="359"/>
      <c r="BJ152" s="359"/>
      <c r="BK152" s="359"/>
      <c r="BL152" s="360"/>
      <c r="BM152" s="356"/>
      <c r="BN152" s="356"/>
      <c r="BO152" s="356"/>
      <c r="BP152" s="357"/>
      <c r="BQ152" s="358"/>
      <c r="BR152" s="357"/>
      <c r="BS152" s="359"/>
      <c r="BT152" s="359"/>
      <c r="BU152" s="359"/>
      <c r="BV152" s="359"/>
      <c r="BW152" s="359"/>
      <c r="BX152" s="359"/>
      <c r="BY152" s="359"/>
      <c r="BZ152" s="359"/>
      <c r="CA152" s="359"/>
      <c r="CB152" s="360"/>
      <c r="CC152" s="356"/>
      <c r="CD152" s="356"/>
      <c r="CE152" s="356"/>
      <c r="CF152" s="357"/>
      <c r="CG152" s="358"/>
      <c r="CH152" s="357"/>
      <c r="CI152" s="359"/>
      <c r="CJ152" s="359"/>
      <c r="CK152" s="359"/>
      <c r="CL152" s="359"/>
      <c r="CM152" s="359"/>
      <c r="CN152" s="359"/>
      <c r="CO152" s="359"/>
      <c r="CP152" s="359"/>
      <c r="CQ152" s="359"/>
      <c r="CR152" s="360"/>
      <c r="CS152" s="356"/>
      <c r="CT152" s="356"/>
      <c r="CU152" s="356"/>
      <c r="CV152" s="357"/>
      <c r="CW152" s="358"/>
      <c r="CX152" s="357"/>
      <c r="CY152" s="359"/>
      <c r="CZ152" s="359"/>
      <c r="DA152" s="359"/>
      <c r="DB152" s="359"/>
      <c r="DC152" s="359"/>
      <c r="DD152" s="359"/>
      <c r="DE152" s="359"/>
      <c r="DF152" s="359"/>
      <c r="DG152" s="359"/>
      <c r="DH152" s="360"/>
      <c r="DI152" s="356"/>
      <c r="DJ152" s="356"/>
      <c r="DK152" s="356"/>
      <c r="DL152" s="357"/>
      <c r="DM152" s="358"/>
      <c r="DN152" s="357"/>
      <c r="DO152" s="359"/>
      <c r="DP152" s="359"/>
      <c r="DQ152" s="359"/>
      <c r="DR152" s="359"/>
      <c r="DS152" s="359"/>
      <c r="DT152" s="359"/>
      <c r="DU152" s="359"/>
      <c r="DV152" s="359"/>
      <c r="DW152" s="359"/>
      <c r="DX152" s="360"/>
      <c r="DY152" s="356"/>
      <c r="DZ152" s="356"/>
      <c r="EA152" s="356"/>
      <c r="EB152" s="357"/>
      <c r="EC152" s="358"/>
      <c r="ED152" s="357"/>
      <c r="EE152" s="359"/>
      <c r="EF152" s="359"/>
      <c r="EG152" s="359"/>
      <c r="EH152" s="359"/>
      <c r="EI152" s="359"/>
      <c r="EJ152" s="359"/>
      <c r="EK152" s="359"/>
      <c r="EL152" s="359"/>
      <c r="EM152" s="359"/>
      <c r="EN152" s="360"/>
      <c r="EO152" s="356"/>
      <c r="EP152" s="356"/>
      <c r="EQ152" s="356"/>
      <c r="ER152" s="357"/>
      <c r="ES152" s="358"/>
      <c r="ET152" s="357"/>
      <c r="EU152" s="359"/>
      <c r="EV152" s="359"/>
      <c r="EW152" s="359"/>
      <c r="EX152" s="359"/>
      <c r="EY152" s="359"/>
      <c r="EZ152" s="359"/>
      <c r="FA152" s="359"/>
      <c r="FB152" s="359"/>
      <c r="FC152" s="359"/>
      <c r="FD152" s="360"/>
      <c r="FE152" s="356"/>
      <c r="FF152" s="356"/>
      <c r="FG152" s="356"/>
      <c r="FH152" s="357"/>
      <c r="FI152" s="358"/>
      <c r="FJ152" s="357"/>
      <c r="FK152" s="359"/>
      <c r="FL152" s="359"/>
      <c r="FM152" s="359"/>
      <c r="FN152" s="359"/>
      <c r="FO152" s="359"/>
      <c r="FP152" s="359"/>
      <c r="FQ152" s="359"/>
      <c r="FR152" s="359"/>
      <c r="FS152" s="359"/>
      <c r="FT152" s="360"/>
      <c r="FU152" s="356"/>
      <c r="FV152" s="356"/>
      <c r="FW152" s="356"/>
      <c r="FX152" s="357"/>
      <c r="FY152" s="358"/>
      <c r="FZ152" s="357"/>
      <c r="GA152" s="359"/>
      <c r="GB152" s="359"/>
      <c r="GC152" s="359"/>
      <c r="GD152" s="359"/>
      <c r="GE152" s="359"/>
      <c r="GF152" s="359"/>
      <c r="GG152" s="359"/>
      <c r="GH152" s="359"/>
      <c r="GI152" s="359"/>
      <c r="GJ152" s="360"/>
      <c r="GK152" s="356"/>
      <c r="GL152" s="356"/>
      <c r="GM152" s="356"/>
      <c r="GN152" s="357"/>
      <c r="GO152" s="358"/>
      <c r="GP152" s="357"/>
      <c r="GQ152" s="359"/>
      <c r="GR152" s="359"/>
      <c r="GS152" s="359"/>
      <c r="GT152" s="359"/>
      <c r="GU152" s="359"/>
      <c r="GV152" s="359"/>
      <c r="GW152" s="359"/>
      <c r="GX152" s="359"/>
      <c r="GY152" s="359"/>
      <c r="GZ152" s="360"/>
      <c r="HA152" s="356"/>
      <c r="HB152" s="356"/>
      <c r="HC152" s="356"/>
      <c r="HD152" s="357"/>
      <c r="HE152" s="358"/>
      <c r="HF152" s="357"/>
      <c r="HG152" s="359"/>
      <c r="HH152" s="359"/>
      <c r="HI152" s="359"/>
      <c r="HJ152" s="359"/>
      <c r="HK152" s="359"/>
      <c r="HL152" s="359"/>
      <c r="HM152" s="359"/>
      <c r="HN152" s="359"/>
      <c r="HO152" s="359"/>
      <c r="HP152" s="356"/>
      <c r="HQ152" s="356"/>
      <c r="HR152" s="356"/>
      <c r="HS152" s="357"/>
      <c r="HT152" s="358"/>
      <c r="HU152" s="357"/>
      <c r="HV152" s="359"/>
      <c r="HW152" s="359"/>
      <c r="HX152" s="359"/>
      <c r="HY152" s="359"/>
      <c r="HZ152" s="359"/>
      <c r="IA152" s="359"/>
      <c r="IB152" s="359"/>
      <c r="IC152" s="359"/>
      <c r="ID152" s="359"/>
      <c r="IE152" s="360"/>
      <c r="IF152" s="356"/>
      <c r="IG152" s="356"/>
      <c r="IH152" s="356"/>
      <c r="II152" s="357"/>
      <c r="IJ152" s="358"/>
      <c r="IK152" s="357"/>
      <c r="IL152" s="359"/>
      <c r="IM152" s="359"/>
      <c r="IN152" s="359"/>
      <c r="IO152" s="359"/>
      <c r="IP152" s="359"/>
      <c r="IQ152" s="359"/>
      <c r="IR152" s="359"/>
      <c r="IS152" s="359"/>
      <c r="IT152" s="359"/>
      <c r="IU152" s="360"/>
      <c r="IV152" s="356"/>
      <c r="IW152" s="356"/>
      <c r="IX152" s="356"/>
      <c r="IY152" s="357"/>
      <c r="IZ152" s="358"/>
      <c r="JA152" s="357"/>
      <c r="JB152" s="359"/>
      <c r="JC152" s="359"/>
      <c r="JD152" s="359"/>
      <c r="JE152" s="359"/>
      <c r="JF152" s="359"/>
      <c r="JG152" s="359"/>
      <c r="JH152" s="359"/>
      <c r="JI152" s="359"/>
      <c r="JJ152" s="359"/>
      <c r="JK152" s="360"/>
      <c r="JL152" s="356"/>
      <c r="JM152" s="356"/>
      <c r="JN152" s="356"/>
      <c r="JO152" s="357"/>
      <c r="JP152" s="358"/>
      <c r="JQ152" s="357"/>
      <c r="JR152" s="359"/>
      <c r="JS152" s="359"/>
      <c r="JT152" s="359"/>
      <c r="JU152" s="359"/>
      <c r="JV152" s="359"/>
      <c r="JW152" s="359"/>
      <c r="JX152" s="359"/>
      <c r="JY152" s="359"/>
      <c r="JZ152" s="359"/>
      <c r="KA152" s="360"/>
      <c r="KB152" s="356"/>
      <c r="KC152" s="356"/>
      <c r="KD152" s="356"/>
      <c r="KE152" s="357"/>
      <c r="KF152" s="358"/>
      <c r="KG152" s="357"/>
      <c r="KH152" s="359"/>
      <c r="KI152" s="359"/>
      <c r="KJ152" s="359"/>
      <c r="KK152" s="359"/>
      <c r="KL152" s="359"/>
      <c r="KM152" s="359"/>
      <c r="KN152" s="359"/>
      <c r="KO152" s="359"/>
      <c r="KP152" s="359"/>
      <c r="KQ152" s="360"/>
      <c r="KR152" s="356"/>
      <c r="KS152" s="356"/>
      <c r="KT152" s="356"/>
      <c r="KU152" s="357"/>
      <c r="KV152" s="358"/>
      <c r="KW152" s="357"/>
      <c r="KX152" s="359"/>
      <c r="KY152" s="359"/>
      <c r="KZ152" s="359"/>
      <c r="LA152" s="359"/>
      <c r="LB152" s="359"/>
      <c r="LC152" s="359"/>
      <c r="LD152" s="359"/>
      <c r="LE152" s="359"/>
      <c r="LF152" s="359"/>
    </row>
    <row r="153" spans="1:318" s="26" customFormat="1" x14ac:dyDescent="0.2">
      <c r="A153" s="251"/>
      <c r="B153" s="261"/>
      <c r="C153" s="471" t="str">
        <f t="shared" si="17"/>
        <v/>
      </c>
      <c r="D153" s="48"/>
      <c r="E153" s="100" t="str">
        <f t="shared" si="18"/>
        <v/>
      </c>
      <c r="F153" s="49"/>
      <c r="G153" s="148"/>
      <c r="H153" s="149"/>
      <c r="I153" s="150"/>
      <c r="J153" s="149"/>
      <c r="K153" s="149"/>
      <c r="L153" s="149"/>
      <c r="M153" s="149"/>
      <c r="N153" s="149"/>
      <c r="O153" s="148"/>
      <c r="P153" s="51"/>
      <c r="Q153" s="356"/>
      <c r="R153" s="356"/>
      <c r="S153" s="356"/>
      <c r="T153" s="357"/>
      <c r="U153" s="358"/>
      <c r="V153" s="357"/>
      <c r="W153" s="359"/>
      <c r="X153" s="359"/>
      <c r="Y153" s="359"/>
      <c r="Z153" s="359"/>
      <c r="AA153" s="359"/>
      <c r="AB153" s="359"/>
      <c r="AC153" s="359"/>
      <c r="AD153" s="359"/>
      <c r="AE153" s="359"/>
      <c r="AF153" s="360"/>
      <c r="AG153" s="356"/>
      <c r="AH153" s="356"/>
      <c r="AI153" s="356"/>
      <c r="AJ153" s="357"/>
      <c r="AK153" s="358"/>
      <c r="AL153" s="357"/>
      <c r="AM153" s="359"/>
      <c r="AN153" s="359"/>
      <c r="AO153" s="359"/>
      <c r="AP153" s="359"/>
      <c r="AQ153" s="359"/>
      <c r="AR153" s="359"/>
      <c r="AS153" s="359"/>
      <c r="AT153" s="359"/>
      <c r="AU153" s="359"/>
      <c r="AV153" s="360"/>
      <c r="AW153" s="356"/>
      <c r="AX153" s="356"/>
      <c r="AY153" s="356"/>
      <c r="AZ153" s="357"/>
      <c r="BA153" s="358"/>
      <c r="BB153" s="357"/>
      <c r="BC153" s="359"/>
      <c r="BD153" s="359"/>
      <c r="BE153" s="359"/>
      <c r="BF153" s="359"/>
      <c r="BG153" s="359"/>
      <c r="BH153" s="359"/>
      <c r="BI153" s="359"/>
      <c r="BJ153" s="359"/>
      <c r="BK153" s="359"/>
      <c r="BL153" s="360"/>
      <c r="BM153" s="356"/>
      <c r="BN153" s="356"/>
      <c r="BO153" s="356"/>
      <c r="BP153" s="357"/>
      <c r="BQ153" s="358"/>
      <c r="BR153" s="357"/>
      <c r="BS153" s="359"/>
      <c r="BT153" s="359"/>
      <c r="BU153" s="359"/>
      <c r="BV153" s="359"/>
      <c r="BW153" s="359"/>
      <c r="BX153" s="359"/>
      <c r="BY153" s="359"/>
      <c r="BZ153" s="359"/>
      <c r="CA153" s="359"/>
      <c r="CB153" s="360"/>
      <c r="CC153" s="356"/>
      <c r="CD153" s="356"/>
      <c r="CE153" s="356"/>
      <c r="CF153" s="357"/>
      <c r="CG153" s="358"/>
      <c r="CH153" s="357"/>
      <c r="CI153" s="359"/>
      <c r="CJ153" s="359"/>
      <c r="CK153" s="359"/>
      <c r="CL153" s="359"/>
      <c r="CM153" s="359"/>
      <c r="CN153" s="359"/>
      <c r="CO153" s="359"/>
      <c r="CP153" s="359"/>
      <c r="CQ153" s="359"/>
      <c r="CR153" s="360"/>
      <c r="CS153" s="356"/>
      <c r="CT153" s="356"/>
      <c r="CU153" s="356"/>
      <c r="CV153" s="357"/>
      <c r="CW153" s="358"/>
      <c r="CX153" s="357"/>
      <c r="CY153" s="359"/>
      <c r="CZ153" s="359"/>
      <c r="DA153" s="359"/>
      <c r="DB153" s="359"/>
      <c r="DC153" s="359"/>
      <c r="DD153" s="359"/>
      <c r="DE153" s="359"/>
      <c r="DF153" s="359"/>
      <c r="DG153" s="359"/>
      <c r="DH153" s="360"/>
      <c r="DI153" s="356"/>
      <c r="DJ153" s="356"/>
      <c r="DK153" s="356"/>
      <c r="DL153" s="357"/>
      <c r="DM153" s="358"/>
      <c r="DN153" s="357"/>
      <c r="DO153" s="359"/>
      <c r="DP153" s="359"/>
      <c r="DQ153" s="359"/>
      <c r="DR153" s="359"/>
      <c r="DS153" s="359"/>
      <c r="DT153" s="359"/>
      <c r="DU153" s="359"/>
      <c r="DV153" s="359"/>
      <c r="DW153" s="359"/>
      <c r="DX153" s="360"/>
      <c r="DY153" s="356"/>
      <c r="DZ153" s="356"/>
      <c r="EA153" s="356"/>
      <c r="EB153" s="357"/>
      <c r="EC153" s="358"/>
      <c r="ED153" s="357"/>
      <c r="EE153" s="359"/>
      <c r="EF153" s="359"/>
      <c r="EG153" s="359"/>
      <c r="EH153" s="359"/>
      <c r="EI153" s="359"/>
      <c r="EJ153" s="359"/>
      <c r="EK153" s="359"/>
      <c r="EL153" s="359"/>
      <c r="EM153" s="359"/>
      <c r="EN153" s="360"/>
      <c r="EO153" s="356"/>
      <c r="EP153" s="356"/>
      <c r="EQ153" s="356"/>
      <c r="ER153" s="357"/>
      <c r="ES153" s="358"/>
      <c r="ET153" s="357"/>
      <c r="EU153" s="359"/>
      <c r="EV153" s="359"/>
      <c r="EW153" s="359"/>
      <c r="EX153" s="359"/>
      <c r="EY153" s="359"/>
      <c r="EZ153" s="359"/>
      <c r="FA153" s="359"/>
      <c r="FB153" s="359"/>
      <c r="FC153" s="359"/>
      <c r="FD153" s="360"/>
      <c r="FE153" s="356"/>
      <c r="FF153" s="356"/>
      <c r="FG153" s="356"/>
      <c r="FH153" s="357"/>
      <c r="FI153" s="358"/>
      <c r="FJ153" s="357"/>
      <c r="FK153" s="359"/>
      <c r="FL153" s="359"/>
      <c r="FM153" s="359"/>
      <c r="FN153" s="359"/>
      <c r="FO153" s="359"/>
      <c r="FP153" s="359"/>
      <c r="FQ153" s="359"/>
      <c r="FR153" s="359"/>
      <c r="FS153" s="359"/>
      <c r="FT153" s="360"/>
      <c r="FU153" s="356"/>
      <c r="FV153" s="356"/>
      <c r="FW153" s="356"/>
      <c r="FX153" s="357"/>
      <c r="FY153" s="358"/>
      <c r="FZ153" s="357"/>
      <c r="GA153" s="359"/>
      <c r="GB153" s="359"/>
      <c r="GC153" s="359"/>
      <c r="GD153" s="359"/>
      <c r="GE153" s="359"/>
      <c r="GF153" s="359"/>
      <c r="GG153" s="359"/>
      <c r="GH153" s="359"/>
      <c r="GI153" s="359"/>
      <c r="GJ153" s="360"/>
      <c r="GK153" s="356"/>
      <c r="GL153" s="356"/>
      <c r="GM153" s="356"/>
      <c r="GN153" s="357"/>
      <c r="GO153" s="358"/>
      <c r="GP153" s="357"/>
      <c r="GQ153" s="359"/>
      <c r="GR153" s="359"/>
      <c r="GS153" s="359"/>
      <c r="GT153" s="359"/>
      <c r="GU153" s="359"/>
      <c r="GV153" s="359"/>
      <c r="GW153" s="359"/>
      <c r="GX153" s="359"/>
      <c r="GY153" s="359"/>
      <c r="GZ153" s="360"/>
      <c r="HA153" s="356"/>
      <c r="HB153" s="356"/>
      <c r="HC153" s="356"/>
      <c r="HD153" s="357"/>
      <c r="HE153" s="358"/>
      <c r="HF153" s="357"/>
      <c r="HG153" s="359"/>
      <c r="HH153" s="359"/>
      <c r="HI153" s="359"/>
      <c r="HJ153" s="359"/>
      <c r="HK153" s="359"/>
      <c r="HL153" s="359"/>
      <c r="HM153" s="359"/>
      <c r="HN153" s="359"/>
      <c r="HO153" s="359"/>
      <c r="HP153" s="356"/>
      <c r="HQ153" s="356"/>
      <c r="HR153" s="356"/>
      <c r="HS153" s="357"/>
      <c r="HT153" s="358"/>
      <c r="HU153" s="357"/>
      <c r="HV153" s="359"/>
      <c r="HW153" s="359"/>
      <c r="HX153" s="359"/>
      <c r="HY153" s="359"/>
      <c r="HZ153" s="359"/>
      <c r="IA153" s="359"/>
      <c r="IB153" s="359"/>
      <c r="IC153" s="359"/>
      <c r="ID153" s="359"/>
      <c r="IE153" s="360"/>
      <c r="IF153" s="356"/>
      <c r="IG153" s="356"/>
      <c r="IH153" s="356"/>
      <c r="II153" s="357"/>
      <c r="IJ153" s="358"/>
      <c r="IK153" s="357"/>
      <c r="IL153" s="359"/>
      <c r="IM153" s="359"/>
      <c r="IN153" s="359"/>
      <c r="IO153" s="359"/>
      <c r="IP153" s="359"/>
      <c r="IQ153" s="359"/>
      <c r="IR153" s="359"/>
      <c r="IS153" s="359"/>
      <c r="IT153" s="359"/>
      <c r="IU153" s="360"/>
      <c r="IV153" s="356"/>
      <c r="IW153" s="356"/>
      <c r="IX153" s="356"/>
      <c r="IY153" s="357"/>
      <c r="IZ153" s="358"/>
      <c r="JA153" s="357"/>
      <c r="JB153" s="359"/>
      <c r="JC153" s="359"/>
      <c r="JD153" s="359"/>
      <c r="JE153" s="359"/>
      <c r="JF153" s="359"/>
      <c r="JG153" s="359"/>
      <c r="JH153" s="359"/>
      <c r="JI153" s="359"/>
      <c r="JJ153" s="359"/>
      <c r="JK153" s="360"/>
      <c r="JL153" s="356"/>
      <c r="JM153" s="356"/>
      <c r="JN153" s="356"/>
      <c r="JO153" s="357"/>
      <c r="JP153" s="358"/>
      <c r="JQ153" s="357"/>
      <c r="JR153" s="359"/>
      <c r="JS153" s="359"/>
      <c r="JT153" s="359"/>
      <c r="JU153" s="359"/>
      <c r="JV153" s="359"/>
      <c r="JW153" s="359"/>
      <c r="JX153" s="359"/>
      <c r="JY153" s="359"/>
      <c r="JZ153" s="359"/>
      <c r="KA153" s="360"/>
      <c r="KB153" s="356"/>
      <c r="KC153" s="356"/>
      <c r="KD153" s="356"/>
      <c r="KE153" s="357"/>
      <c r="KF153" s="358"/>
      <c r="KG153" s="357"/>
      <c r="KH153" s="359"/>
      <c r="KI153" s="359"/>
      <c r="KJ153" s="359"/>
      <c r="KK153" s="359"/>
      <c r="KL153" s="359"/>
      <c r="KM153" s="359"/>
      <c r="KN153" s="359"/>
      <c r="KO153" s="359"/>
      <c r="KP153" s="359"/>
      <c r="KQ153" s="360"/>
      <c r="KR153" s="356"/>
      <c r="KS153" s="356"/>
      <c r="KT153" s="356"/>
      <c r="KU153" s="357"/>
      <c r="KV153" s="358"/>
      <c r="KW153" s="357"/>
      <c r="KX153" s="359"/>
      <c r="KY153" s="359"/>
      <c r="KZ153" s="359"/>
      <c r="LA153" s="359"/>
      <c r="LB153" s="359"/>
      <c r="LC153" s="359"/>
      <c r="LD153" s="359"/>
      <c r="LE153" s="359"/>
      <c r="LF153" s="359"/>
    </row>
    <row r="154" spans="1:318" s="26" customFormat="1" x14ac:dyDescent="0.2">
      <c r="A154" s="251"/>
      <c r="B154" s="261"/>
      <c r="C154" s="471" t="str">
        <f t="shared" si="17"/>
        <v/>
      </c>
      <c r="D154" s="48"/>
      <c r="E154" s="100" t="str">
        <f t="shared" si="18"/>
        <v/>
      </c>
      <c r="F154" s="49"/>
      <c r="G154" s="148"/>
      <c r="H154" s="149"/>
      <c r="I154" s="150"/>
      <c r="J154" s="149"/>
      <c r="K154" s="149"/>
      <c r="L154" s="149"/>
      <c r="M154" s="149"/>
      <c r="N154" s="149"/>
      <c r="O154" s="148"/>
      <c r="P154" s="51"/>
      <c r="Q154" s="356"/>
      <c r="R154" s="356"/>
      <c r="S154" s="356"/>
      <c r="T154" s="357"/>
      <c r="U154" s="358"/>
      <c r="V154" s="357"/>
      <c r="W154" s="359"/>
      <c r="X154" s="359"/>
      <c r="Y154" s="359"/>
      <c r="Z154" s="359"/>
      <c r="AA154" s="359"/>
      <c r="AB154" s="359"/>
      <c r="AC154" s="359"/>
      <c r="AD154" s="359"/>
      <c r="AE154" s="359"/>
      <c r="AF154" s="360"/>
      <c r="AG154" s="356"/>
      <c r="AH154" s="356"/>
      <c r="AI154" s="356"/>
      <c r="AJ154" s="357"/>
      <c r="AK154" s="358"/>
      <c r="AL154" s="357"/>
      <c r="AM154" s="359"/>
      <c r="AN154" s="359"/>
      <c r="AO154" s="359"/>
      <c r="AP154" s="359"/>
      <c r="AQ154" s="359"/>
      <c r="AR154" s="359"/>
      <c r="AS154" s="359"/>
      <c r="AT154" s="359"/>
      <c r="AU154" s="359"/>
      <c r="AV154" s="360"/>
      <c r="AW154" s="356"/>
      <c r="AX154" s="356"/>
      <c r="AY154" s="356"/>
      <c r="AZ154" s="357"/>
      <c r="BA154" s="358"/>
      <c r="BB154" s="357"/>
      <c r="BC154" s="359"/>
      <c r="BD154" s="359"/>
      <c r="BE154" s="359"/>
      <c r="BF154" s="359"/>
      <c r="BG154" s="359"/>
      <c r="BH154" s="359"/>
      <c r="BI154" s="359"/>
      <c r="BJ154" s="359"/>
      <c r="BK154" s="359"/>
      <c r="BL154" s="360"/>
      <c r="BM154" s="356"/>
      <c r="BN154" s="356"/>
      <c r="BO154" s="356"/>
      <c r="BP154" s="357"/>
      <c r="BQ154" s="358"/>
      <c r="BR154" s="357"/>
      <c r="BS154" s="359"/>
      <c r="BT154" s="359"/>
      <c r="BU154" s="359"/>
      <c r="BV154" s="359"/>
      <c r="BW154" s="359"/>
      <c r="BX154" s="359"/>
      <c r="BY154" s="359"/>
      <c r="BZ154" s="359"/>
      <c r="CA154" s="359"/>
      <c r="CB154" s="360"/>
      <c r="CC154" s="356"/>
      <c r="CD154" s="356"/>
      <c r="CE154" s="356"/>
      <c r="CF154" s="357"/>
      <c r="CG154" s="358"/>
      <c r="CH154" s="357"/>
      <c r="CI154" s="359"/>
      <c r="CJ154" s="359"/>
      <c r="CK154" s="359"/>
      <c r="CL154" s="359"/>
      <c r="CM154" s="359"/>
      <c r="CN154" s="359"/>
      <c r="CO154" s="359"/>
      <c r="CP154" s="359"/>
      <c r="CQ154" s="359"/>
      <c r="CR154" s="360"/>
      <c r="CS154" s="356"/>
      <c r="CT154" s="356"/>
      <c r="CU154" s="356"/>
      <c r="CV154" s="357"/>
      <c r="CW154" s="358"/>
      <c r="CX154" s="357"/>
      <c r="CY154" s="359"/>
      <c r="CZ154" s="359"/>
      <c r="DA154" s="359"/>
      <c r="DB154" s="359"/>
      <c r="DC154" s="359"/>
      <c r="DD154" s="359"/>
      <c r="DE154" s="359"/>
      <c r="DF154" s="359"/>
      <c r="DG154" s="359"/>
      <c r="DH154" s="360"/>
      <c r="DI154" s="356"/>
      <c r="DJ154" s="356"/>
      <c r="DK154" s="356"/>
      <c r="DL154" s="357"/>
      <c r="DM154" s="358"/>
      <c r="DN154" s="357"/>
      <c r="DO154" s="359"/>
      <c r="DP154" s="359"/>
      <c r="DQ154" s="359"/>
      <c r="DR154" s="359"/>
      <c r="DS154" s="359"/>
      <c r="DT154" s="359"/>
      <c r="DU154" s="359"/>
      <c r="DV154" s="359"/>
      <c r="DW154" s="359"/>
      <c r="DX154" s="360"/>
      <c r="DY154" s="356"/>
      <c r="DZ154" s="356"/>
      <c r="EA154" s="356"/>
      <c r="EB154" s="357"/>
      <c r="EC154" s="358"/>
      <c r="ED154" s="357"/>
      <c r="EE154" s="359"/>
      <c r="EF154" s="359"/>
      <c r="EG154" s="359"/>
      <c r="EH154" s="359"/>
      <c r="EI154" s="359"/>
      <c r="EJ154" s="359"/>
      <c r="EK154" s="359"/>
      <c r="EL154" s="359"/>
      <c r="EM154" s="359"/>
      <c r="EN154" s="360"/>
      <c r="EO154" s="356"/>
      <c r="EP154" s="356"/>
      <c r="EQ154" s="356"/>
      <c r="ER154" s="357"/>
      <c r="ES154" s="358"/>
      <c r="ET154" s="357"/>
      <c r="EU154" s="359"/>
      <c r="EV154" s="359"/>
      <c r="EW154" s="359"/>
      <c r="EX154" s="359"/>
      <c r="EY154" s="359"/>
      <c r="EZ154" s="359"/>
      <c r="FA154" s="359"/>
      <c r="FB154" s="359"/>
      <c r="FC154" s="359"/>
      <c r="FD154" s="360"/>
      <c r="FE154" s="356"/>
      <c r="FF154" s="356"/>
      <c r="FG154" s="356"/>
      <c r="FH154" s="357"/>
      <c r="FI154" s="358"/>
      <c r="FJ154" s="357"/>
      <c r="FK154" s="359"/>
      <c r="FL154" s="359"/>
      <c r="FM154" s="359"/>
      <c r="FN154" s="359"/>
      <c r="FO154" s="359"/>
      <c r="FP154" s="359"/>
      <c r="FQ154" s="359"/>
      <c r="FR154" s="359"/>
      <c r="FS154" s="359"/>
      <c r="FT154" s="360"/>
      <c r="FU154" s="356"/>
      <c r="FV154" s="356"/>
      <c r="FW154" s="356"/>
      <c r="FX154" s="357"/>
      <c r="FY154" s="358"/>
      <c r="FZ154" s="357"/>
      <c r="GA154" s="359"/>
      <c r="GB154" s="359"/>
      <c r="GC154" s="359"/>
      <c r="GD154" s="359"/>
      <c r="GE154" s="359"/>
      <c r="GF154" s="359"/>
      <c r="GG154" s="359"/>
      <c r="GH154" s="359"/>
      <c r="GI154" s="359"/>
      <c r="GJ154" s="360"/>
      <c r="GK154" s="356"/>
      <c r="GL154" s="356"/>
      <c r="GM154" s="356"/>
      <c r="GN154" s="357"/>
      <c r="GO154" s="358"/>
      <c r="GP154" s="357"/>
      <c r="GQ154" s="359"/>
      <c r="GR154" s="359"/>
      <c r="GS154" s="359"/>
      <c r="GT154" s="359"/>
      <c r="GU154" s="359"/>
      <c r="GV154" s="359"/>
      <c r="GW154" s="359"/>
      <c r="GX154" s="359"/>
      <c r="GY154" s="359"/>
      <c r="GZ154" s="360"/>
      <c r="HA154" s="356"/>
      <c r="HB154" s="356"/>
      <c r="HC154" s="356"/>
      <c r="HD154" s="357"/>
      <c r="HE154" s="358"/>
      <c r="HF154" s="357"/>
      <c r="HG154" s="359"/>
      <c r="HH154" s="359"/>
      <c r="HI154" s="359"/>
      <c r="HJ154" s="359"/>
      <c r="HK154" s="359"/>
      <c r="HL154" s="359"/>
      <c r="HM154" s="359"/>
      <c r="HN154" s="359"/>
      <c r="HO154" s="359"/>
      <c r="HP154" s="356"/>
      <c r="HQ154" s="356"/>
      <c r="HR154" s="356"/>
      <c r="HS154" s="357"/>
      <c r="HT154" s="358"/>
      <c r="HU154" s="357"/>
      <c r="HV154" s="359"/>
      <c r="HW154" s="359"/>
      <c r="HX154" s="359"/>
      <c r="HY154" s="359"/>
      <c r="HZ154" s="359"/>
      <c r="IA154" s="359"/>
      <c r="IB154" s="359"/>
      <c r="IC154" s="359"/>
      <c r="ID154" s="359"/>
      <c r="IE154" s="360"/>
      <c r="IF154" s="356"/>
      <c r="IG154" s="356"/>
      <c r="IH154" s="356"/>
      <c r="II154" s="357"/>
      <c r="IJ154" s="358"/>
      <c r="IK154" s="357"/>
      <c r="IL154" s="359"/>
      <c r="IM154" s="359"/>
      <c r="IN154" s="359"/>
      <c r="IO154" s="359"/>
      <c r="IP154" s="359"/>
      <c r="IQ154" s="359"/>
      <c r="IR154" s="359"/>
      <c r="IS154" s="359"/>
      <c r="IT154" s="359"/>
      <c r="IU154" s="360"/>
      <c r="IV154" s="356"/>
      <c r="IW154" s="356"/>
      <c r="IX154" s="356"/>
      <c r="IY154" s="357"/>
      <c r="IZ154" s="358"/>
      <c r="JA154" s="357"/>
      <c r="JB154" s="359"/>
      <c r="JC154" s="359"/>
      <c r="JD154" s="359"/>
      <c r="JE154" s="359"/>
      <c r="JF154" s="359"/>
      <c r="JG154" s="359"/>
      <c r="JH154" s="359"/>
      <c r="JI154" s="359"/>
      <c r="JJ154" s="359"/>
      <c r="JK154" s="360"/>
      <c r="JL154" s="356"/>
      <c r="JM154" s="356"/>
      <c r="JN154" s="356"/>
      <c r="JO154" s="357"/>
      <c r="JP154" s="358"/>
      <c r="JQ154" s="357"/>
      <c r="JR154" s="359"/>
      <c r="JS154" s="359"/>
      <c r="JT154" s="359"/>
      <c r="JU154" s="359"/>
      <c r="JV154" s="359"/>
      <c r="JW154" s="359"/>
      <c r="JX154" s="359"/>
      <c r="JY154" s="359"/>
      <c r="JZ154" s="359"/>
      <c r="KA154" s="360"/>
      <c r="KB154" s="356"/>
      <c r="KC154" s="356"/>
      <c r="KD154" s="356"/>
      <c r="KE154" s="357"/>
      <c r="KF154" s="358"/>
      <c r="KG154" s="357"/>
      <c r="KH154" s="359"/>
      <c r="KI154" s="359"/>
      <c r="KJ154" s="359"/>
      <c r="KK154" s="359"/>
      <c r="KL154" s="359"/>
      <c r="KM154" s="359"/>
      <c r="KN154" s="359"/>
      <c r="KO154" s="359"/>
      <c r="KP154" s="359"/>
      <c r="KQ154" s="360"/>
      <c r="KR154" s="356"/>
      <c r="KS154" s="356"/>
      <c r="KT154" s="356"/>
      <c r="KU154" s="357"/>
      <c r="KV154" s="358"/>
      <c r="KW154" s="357"/>
      <c r="KX154" s="359"/>
      <c r="KY154" s="359"/>
      <c r="KZ154" s="359"/>
      <c r="LA154" s="359"/>
      <c r="LB154" s="359"/>
      <c r="LC154" s="359"/>
      <c r="LD154" s="359"/>
      <c r="LE154" s="359"/>
      <c r="LF154" s="359"/>
    </row>
    <row r="155" spans="1:318" s="26" customFormat="1" x14ac:dyDescent="0.2">
      <c r="A155" s="251"/>
      <c r="B155" s="261"/>
      <c r="C155" s="471" t="str">
        <f t="shared" si="17"/>
        <v/>
      </c>
      <c r="D155" s="48"/>
      <c r="E155" s="100" t="str">
        <f t="shared" si="18"/>
        <v/>
      </c>
      <c r="F155" s="49"/>
      <c r="G155" s="148"/>
      <c r="H155" s="149"/>
      <c r="I155" s="150"/>
      <c r="J155" s="149"/>
      <c r="K155" s="149"/>
      <c r="L155" s="149"/>
      <c r="M155" s="149"/>
      <c r="N155" s="149"/>
      <c r="O155" s="148"/>
      <c r="P155" s="51"/>
      <c r="Q155" s="356"/>
      <c r="R155" s="356"/>
      <c r="S155" s="356"/>
      <c r="T155" s="357"/>
      <c r="U155" s="358"/>
      <c r="V155" s="357"/>
      <c r="W155" s="359"/>
      <c r="X155" s="359"/>
      <c r="Y155" s="359"/>
      <c r="Z155" s="359"/>
      <c r="AA155" s="359"/>
      <c r="AB155" s="359"/>
      <c r="AC155" s="359"/>
      <c r="AD155" s="359"/>
      <c r="AE155" s="359"/>
      <c r="AF155" s="360"/>
      <c r="AG155" s="356"/>
      <c r="AH155" s="356"/>
      <c r="AI155" s="356"/>
      <c r="AJ155" s="357"/>
      <c r="AK155" s="358"/>
      <c r="AL155" s="357"/>
      <c r="AM155" s="359"/>
      <c r="AN155" s="359"/>
      <c r="AO155" s="359"/>
      <c r="AP155" s="359"/>
      <c r="AQ155" s="359"/>
      <c r="AR155" s="359"/>
      <c r="AS155" s="359"/>
      <c r="AT155" s="359"/>
      <c r="AU155" s="359"/>
      <c r="AV155" s="360"/>
      <c r="AW155" s="356"/>
      <c r="AX155" s="356"/>
      <c r="AY155" s="356"/>
      <c r="AZ155" s="357"/>
      <c r="BA155" s="358"/>
      <c r="BB155" s="357"/>
      <c r="BC155" s="359"/>
      <c r="BD155" s="359"/>
      <c r="BE155" s="359"/>
      <c r="BF155" s="359"/>
      <c r="BG155" s="359"/>
      <c r="BH155" s="359"/>
      <c r="BI155" s="359"/>
      <c r="BJ155" s="359"/>
      <c r="BK155" s="359"/>
      <c r="BL155" s="360"/>
      <c r="BM155" s="356"/>
      <c r="BN155" s="356"/>
      <c r="BO155" s="356"/>
      <c r="BP155" s="357"/>
      <c r="BQ155" s="358"/>
      <c r="BR155" s="357"/>
      <c r="BS155" s="359"/>
      <c r="BT155" s="359"/>
      <c r="BU155" s="359"/>
      <c r="BV155" s="359"/>
      <c r="BW155" s="359"/>
      <c r="BX155" s="359"/>
      <c r="BY155" s="359"/>
      <c r="BZ155" s="359"/>
      <c r="CA155" s="359"/>
      <c r="CB155" s="360"/>
      <c r="CC155" s="356"/>
      <c r="CD155" s="356"/>
      <c r="CE155" s="356"/>
      <c r="CF155" s="357"/>
      <c r="CG155" s="358"/>
      <c r="CH155" s="357"/>
      <c r="CI155" s="359"/>
      <c r="CJ155" s="359"/>
      <c r="CK155" s="359"/>
      <c r="CL155" s="359"/>
      <c r="CM155" s="359"/>
      <c r="CN155" s="359"/>
      <c r="CO155" s="359"/>
      <c r="CP155" s="359"/>
      <c r="CQ155" s="359"/>
      <c r="CR155" s="360"/>
      <c r="CS155" s="356"/>
      <c r="CT155" s="356"/>
      <c r="CU155" s="356"/>
      <c r="CV155" s="357"/>
      <c r="CW155" s="358"/>
      <c r="CX155" s="357"/>
      <c r="CY155" s="359"/>
      <c r="CZ155" s="359"/>
      <c r="DA155" s="359"/>
      <c r="DB155" s="359"/>
      <c r="DC155" s="359"/>
      <c r="DD155" s="359"/>
      <c r="DE155" s="359"/>
      <c r="DF155" s="359"/>
      <c r="DG155" s="359"/>
      <c r="DH155" s="360"/>
      <c r="DI155" s="356"/>
      <c r="DJ155" s="356"/>
      <c r="DK155" s="356"/>
      <c r="DL155" s="357"/>
      <c r="DM155" s="358"/>
      <c r="DN155" s="357"/>
      <c r="DO155" s="359"/>
      <c r="DP155" s="359"/>
      <c r="DQ155" s="359"/>
      <c r="DR155" s="359"/>
      <c r="DS155" s="359"/>
      <c r="DT155" s="359"/>
      <c r="DU155" s="359"/>
      <c r="DV155" s="359"/>
      <c r="DW155" s="359"/>
      <c r="DX155" s="360"/>
      <c r="DY155" s="356"/>
      <c r="DZ155" s="356"/>
      <c r="EA155" s="356"/>
      <c r="EB155" s="357"/>
      <c r="EC155" s="358"/>
      <c r="ED155" s="357"/>
      <c r="EE155" s="359"/>
      <c r="EF155" s="359"/>
      <c r="EG155" s="359"/>
      <c r="EH155" s="359"/>
      <c r="EI155" s="359"/>
      <c r="EJ155" s="359"/>
      <c r="EK155" s="359"/>
      <c r="EL155" s="359"/>
      <c r="EM155" s="359"/>
      <c r="EN155" s="360"/>
      <c r="EO155" s="356"/>
      <c r="EP155" s="356"/>
      <c r="EQ155" s="356"/>
      <c r="ER155" s="357"/>
      <c r="ES155" s="358"/>
      <c r="ET155" s="357"/>
      <c r="EU155" s="359"/>
      <c r="EV155" s="359"/>
      <c r="EW155" s="359"/>
      <c r="EX155" s="359"/>
      <c r="EY155" s="359"/>
      <c r="EZ155" s="359"/>
      <c r="FA155" s="359"/>
      <c r="FB155" s="359"/>
      <c r="FC155" s="359"/>
      <c r="FD155" s="360"/>
      <c r="FE155" s="356"/>
      <c r="FF155" s="356"/>
      <c r="FG155" s="356"/>
      <c r="FH155" s="357"/>
      <c r="FI155" s="358"/>
      <c r="FJ155" s="357"/>
      <c r="FK155" s="359"/>
      <c r="FL155" s="359"/>
      <c r="FM155" s="359"/>
      <c r="FN155" s="359"/>
      <c r="FO155" s="359"/>
      <c r="FP155" s="359"/>
      <c r="FQ155" s="359"/>
      <c r="FR155" s="359"/>
      <c r="FS155" s="359"/>
      <c r="FT155" s="360"/>
      <c r="FU155" s="356"/>
      <c r="FV155" s="356"/>
      <c r="FW155" s="356"/>
      <c r="FX155" s="357"/>
      <c r="FY155" s="358"/>
      <c r="FZ155" s="357"/>
      <c r="GA155" s="359"/>
      <c r="GB155" s="359"/>
      <c r="GC155" s="359"/>
      <c r="GD155" s="359"/>
      <c r="GE155" s="359"/>
      <c r="GF155" s="359"/>
      <c r="GG155" s="359"/>
      <c r="GH155" s="359"/>
      <c r="GI155" s="359"/>
      <c r="GJ155" s="360"/>
      <c r="GK155" s="356"/>
      <c r="GL155" s="356"/>
      <c r="GM155" s="356"/>
      <c r="GN155" s="357"/>
      <c r="GO155" s="358"/>
      <c r="GP155" s="357"/>
      <c r="GQ155" s="359"/>
      <c r="GR155" s="359"/>
      <c r="GS155" s="359"/>
      <c r="GT155" s="359"/>
      <c r="GU155" s="359"/>
      <c r="GV155" s="359"/>
      <c r="GW155" s="359"/>
      <c r="GX155" s="359"/>
      <c r="GY155" s="359"/>
      <c r="GZ155" s="360"/>
      <c r="HA155" s="356"/>
      <c r="HB155" s="356"/>
      <c r="HC155" s="356"/>
      <c r="HD155" s="357"/>
      <c r="HE155" s="358"/>
      <c r="HF155" s="357"/>
      <c r="HG155" s="359"/>
      <c r="HH155" s="359"/>
      <c r="HI155" s="359"/>
      <c r="HJ155" s="359"/>
      <c r="HK155" s="359"/>
      <c r="HL155" s="359"/>
      <c r="HM155" s="359"/>
      <c r="HN155" s="359"/>
      <c r="HO155" s="359"/>
      <c r="HP155" s="356"/>
      <c r="HQ155" s="356"/>
      <c r="HR155" s="356"/>
      <c r="HS155" s="357"/>
      <c r="HT155" s="358"/>
      <c r="HU155" s="357"/>
      <c r="HV155" s="359"/>
      <c r="HW155" s="359"/>
      <c r="HX155" s="359"/>
      <c r="HY155" s="359"/>
      <c r="HZ155" s="359"/>
      <c r="IA155" s="359"/>
      <c r="IB155" s="359"/>
      <c r="IC155" s="359"/>
      <c r="ID155" s="359"/>
      <c r="IE155" s="360"/>
      <c r="IF155" s="356"/>
      <c r="IG155" s="356"/>
      <c r="IH155" s="356"/>
      <c r="II155" s="357"/>
      <c r="IJ155" s="358"/>
      <c r="IK155" s="357"/>
      <c r="IL155" s="359"/>
      <c r="IM155" s="359"/>
      <c r="IN155" s="359"/>
      <c r="IO155" s="359"/>
      <c r="IP155" s="359"/>
      <c r="IQ155" s="359"/>
      <c r="IR155" s="359"/>
      <c r="IS155" s="359"/>
      <c r="IT155" s="359"/>
      <c r="IU155" s="360"/>
      <c r="IV155" s="356"/>
      <c r="IW155" s="356"/>
      <c r="IX155" s="356"/>
      <c r="IY155" s="357"/>
      <c r="IZ155" s="358"/>
      <c r="JA155" s="357"/>
      <c r="JB155" s="359"/>
      <c r="JC155" s="359"/>
      <c r="JD155" s="359"/>
      <c r="JE155" s="359"/>
      <c r="JF155" s="359"/>
      <c r="JG155" s="359"/>
      <c r="JH155" s="359"/>
      <c r="JI155" s="359"/>
      <c r="JJ155" s="359"/>
      <c r="JK155" s="360"/>
      <c r="JL155" s="356"/>
      <c r="JM155" s="356"/>
      <c r="JN155" s="356"/>
      <c r="JO155" s="357"/>
      <c r="JP155" s="358"/>
      <c r="JQ155" s="357"/>
      <c r="JR155" s="359"/>
      <c r="JS155" s="359"/>
      <c r="JT155" s="359"/>
      <c r="JU155" s="359"/>
      <c r="JV155" s="359"/>
      <c r="JW155" s="359"/>
      <c r="JX155" s="359"/>
      <c r="JY155" s="359"/>
      <c r="JZ155" s="359"/>
      <c r="KA155" s="360"/>
      <c r="KB155" s="356"/>
      <c r="KC155" s="356"/>
      <c r="KD155" s="356"/>
      <c r="KE155" s="357"/>
      <c r="KF155" s="358"/>
      <c r="KG155" s="357"/>
      <c r="KH155" s="359"/>
      <c r="KI155" s="359"/>
      <c r="KJ155" s="359"/>
      <c r="KK155" s="359"/>
      <c r="KL155" s="359"/>
      <c r="KM155" s="359"/>
      <c r="KN155" s="359"/>
      <c r="KO155" s="359"/>
      <c r="KP155" s="359"/>
      <c r="KQ155" s="360"/>
      <c r="KR155" s="356"/>
      <c r="KS155" s="356"/>
      <c r="KT155" s="356"/>
      <c r="KU155" s="357"/>
      <c r="KV155" s="358"/>
      <c r="KW155" s="357"/>
      <c r="KX155" s="359"/>
      <c r="KY155" s="359"/>
      <c r="KZ155" s="359"/>
      <c r="LA155" s="359"/>
      <c r="LB155" s="359"/>
      <c r="LC155" s="359"/>
      <c r="LD155" s="359"/>
      <c r="LE155" s="359"/>
      <c r="LF155" s="359"/>
    </row>
    <row r="156" spans="1:318" s="26" customFormat="1" x14ac:dyDescent="0.2">
      <c r="A156" s="251"/>
      <c r="B156" s="261"/>
      <c r="C156" s="471" t="str">
        <f t="shared" si="17"/>
        <v/>
      </c>
      <c r="D156" s="48"/>
      <c r="E156" s="100" t="str">
        <f t="shared" si="18"/>
        <v/>
      </c>
      <c r="F156" s="49"/>
      <c r="G156" s="148"/>
      <c r="H156" s="149"/>
      <c r="I156" s="150"/>
      <c r="J156" s="149"/>
      <c r="K156" s="149"/>
      <c r="L156" s="149"/>
      <c r="M156" s="149"/>
      <c r="N156" s="149"/>
      <c r="O156" s="148"/>
      <c r="P156" s="51"/>
      <c r="Q156" s="356"/>
      <c r="R156" s="356"/>
      <c r="S156" s="356"/>
      <c r="T156" s="357"/>
      <c r="U156" s="358"/>
      <c r="V156" s="357"/>
      <c r="W156" s="359"/>
      <c r="X156" s="359"/>
      <c r="Y156" s="359"/>
      <c r="Z156" s="359"/>
      <c r="AA156" s="359"/>
      <c r="AB156" s="359"/>
      <c r="AC156" s="359"/>
      <c r="AD156" s="359"/>
      <c r="AE156" s="359"/>
      <c r="AF156" s="360"/>
      <c r="AG156" s="356"/>
      <c r="AH156" s="356"/>
      <c r="AI156" s="356"/>
      <c r="AJ156" s="357"/>
      <c r="AK156" s="358"/>
      <c r="AL156" s="357"/>
      <c r="AM156" s="359"/>
      <c r="AN156" s="359"/>
      <c r="AO156" s="359"/>
      <c r="AP156" s="359"/>
      <c r="AQ156" s="359"/>
      <c r="AR156" s="359"/>
      <c r="AS156" s="359"/>
      <c r="AT156" s="359"/>
      <c r="AU156" s="359"/>
      <c r="AV156" s="360"/>
      <c r="AW156" s="356"/>
      <c r="AX156" s="356"/>
      <c r="AY156" s="356"/>
      <c r="AZ156" s="357"/>
      <c r="BA156" s="358"/>
      <c r="BB156" s="357"/>
      <c r="BC156" s="359"/>
      <c r="BD156" s="359"/>
      <c r="BE156" s="359"/>
      <c r="BF156" s="359"/>
      <c r="BG156" s="359"/>
      <c r="BH156" s="359"/>
      <c r="BI156" s="359"/>
      <c r="BJ156" s="359"/>
      <c r="BK156" s="359"/>
      <c r="BL156" s="360"/>
      <c r="BM156" s="356"/>
      <c r="BN156" s="356"/>
      <c r="BO156" s="356"/>
      <c r="BP156" s="357"/>
      <c r="BQ156" s="358"/>
      <c r="BR156" s="357"/>
      <c r="BS156" s="359"/>
      <c r="BT156" s="359"/>
      <c r="BU156" s="359"/>
      <c r="BV156" s="359"/>
      <c r="BW156" s="359"/>
      <c r="BX156" s="359"/>
      <c r="BY156" s="359"/>
      <c r="BZ156" s="359"/>
      <c r="CA156" s="359"/>
      <c r="CB156" s="360"/>
      <c r="CC156" s="356"/>
      <c r="CD156" s="356"/>
      <c r="CE156" s="356"/>
      <c r="CF156" s="357"/>
      <c r="CG156" s="358"/>
      <c r="CH156" s="357"/>
      <c r="CI156" s="359"/>
      <c r="CJ156" s="359"/>
      <c r="CK156" s="359"/>
      <c r="CL156" s="359"/>
      <c r="CM156" s="359"/>
      <c r="CN156" s="359"/>
      <c r="CO156" s="359"/>
      <c r="CP156" s="359"/>
      <c r="CQ156" s="359"/>
      <c r="CR156" s="360"/>
      <c r="CS156" s="356"/>
      <c r="CT156" s="356"/>
      <c r="CU156" s="356"/>
      <c r="CV156" s="357"/>
      <c r="CW156" s="358"/>
      <c r="CX156" s="357"/>
      <c r="CY156" s="359"/>
      <c r="CZ156" s="359"/>
      <c r="DA156" s="359"/>
      <c r="DB156" s="359"/>
      <c r="DC156" s="359"/>
      <c r="DD156" s="359"/>
      <c r="DE156" s="359"/>
      <c r="DF156" s="359"/>
      <c r="DG156" s="359"/>
      <c r="DH156" s="360"/>
      <c r="DI156" s="356"/>
      <c r="DJ156" s="356"/>
      <c r="DK156" s="356"/>
      <c r="DL156" s="357"/>
      <c r="DM156" s="358"/>
      <c r="DN156" s="357"/>
      <c r="DO156" s="359"/>
      <c r="DP156" s="359"/>
      <c r="DQ156" s="359"/>
      <c r="DR156" s="359"/>
      <c r="DS156" s="359"/>
      <c r="DT156" s="359"/>
      <c r="DU156" s="359"/>
      <c r="DV156" s="359"/>
      <c r="DW156" s="359"/>
      <c r="DX156" s="360"/>
      <c r="DY156" s="356"/>
      <c r="DZ156" s="356"/>
      <c r="EA156" s="356"/>
      <c r="EB156" s="357"/>
      <c r="EC156" s="358"/>
      <c r="ED156" s="357"/>
      <c r="EE156" s="359"/>
      <c r="EF156" s="359"/>
      <c r="EG156" s="359"/>
      <c r="EH156" s="359"/>
      <c r="EI156" s="359"/>
      <c r="EJ156" s="359"/>
      <c r="EK156" s="359"/>
      <c r="EL156" s="359"/>
      <c r="EM156" s="359"/>
      <c r="EN156" s="360"/>
      <c r="EO156" s="356"/>
      <c r="EP156" s="356"/>
      <c r="EQ156" s="356"/>
      <c r="ER156" s="357"/>
      <c r="ES156" s="358"/>
      <c r="ET156" s="357"/>
      <c r="EU156" s="359"/>
      <c r="EV156" s="359"/>
      <c r="EW156" s="359"/>
      <c r="EX156" s="359"/>
      <c r="EY156" s="359"/>
      <c r="EZ156" s="359"/>
      <c r="FA156" s="359"/>
      <c r="FB156" s="359"/>
      <c r="FC156" s="359"/>
      <c r="FD156" s="360"/>
      <c r="FE156" s="356"/>
      <c r="FF156" s="356"/>
      <c r="FG156" s="356"/>
      <c r="FH156" s="357"/>
      <c r="FI156" s="358"/>
      <c r="FJ156" s="357"/>
      <c r="FK156" s="359"/>
      <c r="FL156" s="359"/>
      <c r="FM156" s="359"/>
      <c r="FN156" s="359"/>
      <c r="FO156" s="359"/>
      <c r="FP156" s="359"/>
      <c r="FQ156" s="359"/>
      <c r="FR156" s="359"/>
      <c r="FS156" s="359"/>
      <c r="FT156" s="360"/>
      <c r="FU156" s="356"/>
      <c r="FV156" s="356"/>
      <c r="FW156" s="356"/>
      <c r="FX156" s="357"/>
      <c r="FY156" s="358"/>
      <c r="FZ156" s="357"/>
      <c r="GA156" s="359"/>
      <c r="GB156" s="359"/>
      <c r="GC156" s="359"/>
      <c r="GD156" s="359"/>
      <c r="GE156" s="359"/>
      <c r="GF156" s="359"/>
      <c r="GG156" s="359"/>
      <c r="GH156" s="359"/>
      <c r="GI156" s="359"/>
      <c r="GJ156" s="360"/>
      <c r="GK156" s="356"/>
      <c r="GL156" s="356"/>
      <c r="GM156" s="356"/>
      <c r="GN156" s="357"/>
      <c r="GO156" s="358"/>
      <c r="GP156" s="357"/>
      <c r="GQ156" s="359"/>
      <c r="GR156" s="359"/>
      <c r="GS156" s="359"/>
      <c r="GT156" s="359"/>
      <c r="GU156" s="359"/>
      <c r="GV156" s="359"/>
      <c r="GW156" s="359"/>
      <c r="GX156" s="359"/>
      <c r="GY156" s="359"/>
      <c r="GZ156" s="360"/>
      <c r="HA156" s="356"/>
      <c r="HB156" s="356"/>
      <c r="HC156" s="356"/>
      <c r="HD156" s="357"/>
      <c r="HE156" s="358"/>
      <c r="HF156" s="357"/>
      <c r="HG156" s="359"/>
      <c r="HH156" s="359"/>
      <c r="HI156" s="359"/>
      <c r="HJ156" s="359"/>
      <c r="HK156" s="359"/>
      <c r="HL156" s="359"/>
      <c r="HM156" s="359"/>
      <c r="HN156" s="359"/>
      <c r="HO156" s="359"/>
      <c r="HP156" s="356"/>
      <c r="HQ156" s="356"/>
      <c r="HR156" s="356"/>
      <c r="HS156" s="357"/>
      <c r="HT156" s="358"/>
      <c r="HU156" s="357"/>
      <c r="HV156" s="359"/>
      <c r="HW156" s="359"/>
      <c r="HX156" s="359"/>
      <c r="HY156" s="359"/>
      <c r="HZ156" s="359"/>
      <c r="IA156" s="359"/>
      <c r="IB156" s="359"/>
      <c r="IC156" s="359"/>
      <c r="ID156" s="359"/>
      <c r="IE156" s="360"/>
      <c r="IF156" s="356"/>
      <c r="IG156" s="356"/>
      <c r="IH156" s="356"/>
      <c r="II156" s="357"/>
      <c r="IJ156" s="358"/>
      <c r="IK156" s="357"/>
      <c r="IL156" s="359"/>
      <c r="IM156" s="359"/>
      <c r="IN156" s="359"/>
      <c r="IO156" s="359"/>
      <c r="IP156" s="359"/>
      <c r="IQ156" s="359"/>
      <c r="IR156" s="359"/>
      <c r="IS156" s="359"/>
      <c r="IT156" s="359"/>
      <c r="IU156" s="360"/>
      <c r="IV156" s="356"/>
      <c r="IW156" s="356"/>
      <c r="IX156" s="356"/>
      <c r="IY156" s="357"/>
      <c r="IZ156" s="358"/>
      <c r="JA156" s="357"/>
      <c r="JB156" s="359"/>
      <c r="JC156" s="359"/>
      <c r="JD156" s="359"/>
      <c r="JE156" s="359"/>
      <c r="JF156" s="359"/>
      <c r="JG156" s="359"/>
      <c r="JH156" s="359"/>
      <c r="JI156" s="359"/>
      <c r="JJ156" s="359"/>
      <c r="JK156" s="360"/>
      <c r="JL156" s="356"/>
      <c r="JM156" s="356"/>
      <c r="JN156" s="356"/>
      <c r="JO156" s="357"/>
      <c r="JP156" s="358"/>
      <c r="JQ156" s="357"/>
      <c r="JR156" s="359"/>
      <c r="JS156" s="359"/>
      <c r="JT156" s="359"/>
      <c r="JU156" s="359"/>
      <c r="JV156" s="359"/>
      <c r="JW156" s="359"/>
      <c r="JX156" s="359"/>
      <c r="JY156" s="359"/>
      <c r="JZ156" s="359"/>
      <c r="KA156" s="360"/>
      <c r="KB156" s="356"/>
      <c r="KC156" s="356"/>
      <c r="KD156" s="356"/>
      <c r="KE156" s="357"/>
      <c r="KF156" s="358"/>
      <c r="KG156" s="357"/>
      <c r="KH156" s="359"/>
      <c r="KI156" s="359"/>
      <c r="KJ156" s="359"/>
      <c r="KK156" s="359"/>
      <c r="KL156" s="359"/>
      <c r="KM156" s="359"/>
      <c r="KN156" s="359"/>
      <c r="KO156" s="359"/>
      <c r="KP156" s="359"/>
      <c r="KQ156" s="360"/>
      <c r="KR156" s="356"/>
      <c r="KS156" s="356"/>
      <c r="KT156" s="356"/>
      <c r="KU156" s="357"/>
      <c r="KV156" s="358"/>
      <c r="KW156" s="357"/>
      <c r="KX156" s="359"/>
      <c r="KY156" s="359"/>
      <c r="KZ156" s="359"/>
      <c r="LA156" s="359"/>
      <c r="LB156" s="359"/>
      <c r="LC156" s="359"/>
      <c r="LD156" s="359"/>
      <c r="LE156" s="359"/>
      <c r="LF156" s="359"/>
    </row>
    <row r="157" spans="1:318" s="26" customFormat="1" x14ac:dyDescent="0.2">
      <c r="A157" s="251"/>
      <c r="B157" s="261"/>
      <c r="C157" s="471" t="str">
        <f t="shared" si="17"/>
        <v/>
      </c>
      <c r="D157" s="48"/>
      <c r="E157" s="100" t="str">
        <f t="shared" si="18"/>
        <v/>
      </c>
      <c r="F157" s="49"/>
      <c r="G157" s="148"/>
      <c r="H157" s="149"/>
      <c r="I157" s="150"/>
      <c r="J157" s="149"/>
      <c r="K157" s="149"/>
      <c r="L157" s="149"/>
      <c r="M157" s="149"/>
      <c r="N157" s="149"/>
      <c r="O157" s="148"/>
      <c r="P157" s="51"/>
      <c r="Q157" s="356"/>
      <c r="R157" s="356"/>
      <c r="S157" s="356"/>
      <c r="T157" s="357"/>
      <c r="U157" s="358"/>
      <c r="V157" s="357"/>
      <c r="W157" s="359"/>
      <c r="X157" s="359"/>
      <c r="Y157" s="359"/>
      <c r="Z157" s="359"/>
      <c r="AA157" s="359"/>
      <c r="AB157" s="359"/>
      <c r="AC157" s="359"/>
      <c r="AD157" s="359"/>
      <c r="AE157" s="359"/>
      <c r="AF157" s="360"/>
      <c r="AG157" s="356"/>
      <c r="AH157" s="356"/>
      <c r="AI157" s="356"/>
      <c r="AJ157" s="357"/>
      <c r="AK157" s="358"/>
      <c r="AL157" s="357"/>
      <c r="AM157" s="359"/>
      <c r="AN157" s="359"/>
      <c r="AO157" s="359"/>
      <c r="AP157" s="359"/>
      <c r="AQ157" s="359"/>
      <c r="AR157" s="359"/>
      <c r="AS157" s="359"/>
      <c r="AT157" s="359"/>
      <c r="AU157" s="359"/>
      <c r="AV157" s="360"/>
      <c r="AW157" s="356"/>
      <c r="AX157" s="356"/>
      <c r="AY157" s="356"/>
      <c r="AZ157" s="357"/>
      <c r="BA157" s="358"/>
      <c r="BB157" s="357"/>
      <c r="BC157" s="359"/>
      <c r="BD157" s="359"/>
      <c r="BE157" s="359"/>
      <c r="BF157" s="359"/>
      <c r="BG157" s="359"/>
      <c r="BH157" s="359"/>
      <c r="BI157" s="359"/>
      <c r="BJ157" s="359"/>
      <c r="BK157" s="359"/>
      <c r="BL157" s="360"/>
      <c r="BM157" s="356"/>
      <c r="BN157" s="356"/>
      <c r="BO157" s="356"/>
      <c r="BP157" s="357"/>
      <c r="BQ157" s="358"/>
      <c r="BR157" s="357"/>
      <c r="BS157" s="359"/>
      <c r="BT157" s="359"/>
      <c r="BU157" s="359"/>
      <c r="BV157" s="359"/>
      <c r="BW157" s="359"/>
      <c r="BX157" s="359"/>
      <c r="BY157" s="359"/>
      <c r="BZ157" s="359"/>
      <c r="CA157" s="359"/>
      <c r="CB157" s="360"/>
      <c r="CC157" s="356"/>
      <c r="CD157" s="356"/>
      <c r="CE157" s="356"/>
      <c r="CF157" s="357"/>
      <c r="CG157" s="358"/>
      <c r="CH157" s="357"/>
      <c r="CI157" s="359"/>
      <c r="CJ157" s="359"/>
      <c r="CK157" s="359"/>
      <c r="CL157" s="359"/>
      <c r="CM157" s="359"/>
      <c r="CN157" s="359"/>
      <c r="CO157" s="359"/>
      <c r="CP157" s="359"/>
      <c r="CQ157" s="359"/>
      <c r="CR157" s="360"/>
      <c r="CS157" s="356"/>
      <c r="CT157" s="356"/>
      <c r="CU157" s="356"/>
      <c r="CV157" s="357"/>
      <c r="CW157" s="358"/>
      <c r="CX157" s="357"/>
      <c r="CY157" s="359"/>
      <c r="CZ157" s="359"/>
      <c r="DA157" s="359"/>
      <c r="DB157" s="359"/>
      <c r="DC157" s="359"/>
      <c r="DD157" s="359"/>
      <c r="DE157" s="359"/>
      <c r="DF157" s="359"/>
      <c r="DG157" s="359"/>
      <c r="DH157" s="360"/>
      <c r="DI157" s="356"/>
      <c r="DJ157" s="356"/>
      <c r="DK157" s="356"/>
      <c r="DL157" s="357"/>
      <c r="DM157" s="358"/>
      <c r="DN157" s="357"/>
      <c r="DO157" s="359"/>
      <c r="DP157" s="359"/>
      <c r="DQ157" s="359"/>
      <c r="DR157" s="359"/>
      <c r="DS157" s="359"/>
      <c r="DT157" s="359"/>
      <c r="DU157" s="359"/>
      <c r="DV157" s="359"/>
      <c r="DW157" s="359"/>
      <c r="DX157" s="360"/>
      <c r="DY157" s="356"/>
      <c r="DZ157" s="356"/>
      <c r="EA157" s="356"/>
      <c r="EB157" s="357"/>
      <c r="EC157" s="358"/>
      <c r="ED157" s="357"/>
      <c r="EE157" s="359"/>
      <c r="EF157" s="359"/>
      <c r="EG157" s="359"/>
      <c r="EH157" s="359"/>
      <c r="EI157" s="359"/>
      <c r="EJ157" s="359"/>
      <c r="EK157" s="359"/>
      <c r="EL157" s="359"/>
      <c r="EM157" s="359"/>
      <c r="EN157" s="360"/>
      <c r="EO157" s="356"/>
      <c r="EP157" s="356"/>
      <c r="EQ157" s="356"/>
      <c r="ER157" s="357"/>
      <c r="ES157" s="358"/>
      <c r="ET157" s="357"/>
      <c r="EU157" s="359"/>
      <c r="EV157" s="359"/>
      <c r="EW157" s="359"/>
      <c r="EX157" s="359"/>
      <c r="EY157" s="359"/>
      <c r="EZ157" s="359"/>
      <c r="FA157" s="359"/>
      <c r="FB157" s="359"/>
      <c r="FC157" s="359"/>
      <c r="FD157" s="360"/>
      <c r="FE157" s="356"/>
      <c r="FF157" s="356"/>
      <c r="FG157" s="356"/>
      <c r="FH157" s="357"/>
      <c r="FI157" s="358"/>
      <c r="FJ157" s="357"/>
      <c r="FK157" s="359"/>
      <c r="FL157" s="359"/>
      <c r="FM157" s="359"/>
      <c r="FN157" s="359"/>
      <c r="FO157" s="359"/>
      <c r="FP157" s="359"/>
      <c r="FQ157" s="359"/>
      <c r="FR157" s="359"/>
      <c r="FS157" s="359"/>
      <c r="FT157" s="360"/>
      <c r="FU157" s="356"/>
      <c r="FV157" s="356"/>
      <c r="FW157" s="356"/>
      <c r="FX157" s="357"/>
      <c r="FY157" s="358"/>
      <c r="FZ157" s="357"/>
      <c r="GA157" s="359"/>
      <c r="GB157" s="359"/>
      <c r="GC157" s="359"/>
      <c r="GD157" s="359"/>
      <c r="GE157" s="359"/>
      <c r="GF157" s="359"/>
      <c r="GG157" s="359"/>
      <c r="GH157" s="359"/>
      <c r="GI157" s="359"/>
      <c r="GJ157" s="360"/>
      <c r="GK157" s="356"/>
      <c r="GL157" s="356"/>
      <c r="GM157" s="356"/>
      <c r="GN157" s="357"/>
      <c r="GO157" s="358"/>
      <c r="GP157" s="357"/>
      <c r="GQ157" s="359"/>
      <c r="GR157" s="359"/>
      <c r="GS157" s="359"/>
      <c r="GT157" s="359"/>
      <c r="GU157" s="359"/>
      <c r="GV157" s="359"/>
      <c r="GW157" s="359"/>
      <c r="GX157" s="359"/>
      <c r="GY157" s="359"/>
      <c r="GZ157" s="360"/>
      <c r="HA157" s="356"/>
      <c r="HB157" s="356"/>
      <c r="HC157" s="356"/>
      <c r="HD157" s="357"/>
      <c r="HE157" s="358"/>
      <c r="HF157" s="357"/>
      <c r="HG157" s="359"/>
      <c r="HH157" s="359"/>
      <c r="HI157" s="359"/>
      <c r="HJ157" s="359"/>
      <c r="HK157" s="359"/>
      <c r="HL157" s="359"/>
      <c r="HM157" s="359"/>
      <c r="HN157" s="359"/>
      <c r="HO157" s="359"/>
      <c r="HP157" s="356"/>
      <c r="HQ157" s="356"/>
      <c r="HR157" s="356"/>
      <c r="HS157" s="357"/>
      <c r="HT157" s="358"/>
      <c r="HU157" s="357"/>
      <c r="HV157" s="359"/>
      <c r="HW157" s="359"/>
      <c r="HX157" s="359"/>
      <c r="HY157" s="359"/>
      <c r="HZ157" s="359"/>
      <c r="IA157" s="359"/>
      <c r="IB157" s="359"/>
      <c r="IC157" s="359"/>
      <c r="ID157" s="359"/>
      <c r="IE157" s="360"/>
      <c r="IF157" s="356"/>
      <c r="IG157" s="356"/>
      <c r="IH157" s="356"/>
      <c r="II157" s="357"/>
      <c r="IJ157" s="358"/>
      <c r="IK157" s="357"/>
      <c r="IL157" s="359"/>
      <c r="IM157" s="359"/>
      <c r="IN157" s="359"/>
      <c r="IO157" s="359"/>
      <c r="IP157" s="359"/>
      <c r="IQ157" s="359"/>
      <c r="IR157" s="359"/>
      <c r="IS157" s="359"/>
      <c r="IT157" s="359"/>
      <c r="IU157" s="360"/>
      <c r="IV157" s="356"/>
      <c r="IW157" s="356"/>
      <c r="IX157" s="356"/>
      <c r="IY157" s="357"/>
      <c r="IZ157" s="358"/>
      <c r="JA157" s="357"/>
      <c r="JB157" s="359"/>
      <c r="JC157" s="359"/>
      <c r="JD157" s="359"/>
      <c r="JE157" s="359"/>
      <c r="JF157" s="359"/>
      <c r="JG157" s="359"/>
      <c r="JH157" s="359"/>
      <c r="JI157" s="359"/>
      <c r="JJ157" s="359"/>
      <c r="JK157" s="360"/>
      <c r="JL157" s="356"/>
      <c r="JM157" s="356"/>
      <c r="JN157" s="356"/>
      <c r="JO157" s="357"/>
      <c r="JP157" s="358"/>
      <c r="JQ157" s="357"/>
      <c r="JR157" s="359"/>
      <c r="JS157" s="359"/>
      <c r="JT157" s="359"/>
      <c r="JU157" s="359"/>
      <c r="JV157" s="359"/>
      <c r="JW157" s="359"/>
      <c r="JX157" s="359"/>
      <c r="JY157" s="359"/>
      <c r="JZ157" s="359"/>
      <c r="KA157" s="360"/>
      <c r="KB157" s="356"/>
      <c r="KC157" s="356"/>
      <c r="KD157" s="356"/>
      <c r="KE157" s="357"/>
      <c r="KF157" s="358"/>
      <c r="KG157" s="357"/>
      <c r="KH157" s="359"/>
      <c r="KI157" s="359"/>
      <c r="KJ157" s="359"/>
      <c r="KK157" s="359"/>
      <c r="KL157" s="359"/>
      <c r="KM157" s="359"/>
      <c r="KN157" s="359"/>
      <c r="KO157" s="359"/>
      <c r="KP157" s="359"/>
      <c r="KQ157" s="360"/>
      <c r="KR157" s="356"/>
      <c r="KS157" s="356"/>
      <c r="KT157" s="356"/>
      <c r="KU157" s="357"/>
      <c r="KV157" s="358"/>
      <c r="KW157" s="357"/>
      <c r="KX157" s="359"/>
      <c r="KY157" s="359"/>
      <c r="KZ157" s="359"/>
      <c r="LA157" s="359"/>
      <c r="LB157" s="359"/>
      <c r="LC157" s="359"/>
      <c r="LD157" s="359"/>
      <c r="LE157" s="359"/>
      <c r="LF157" s="359"/>
    </row>
    <row r="158" spans="1:318" s="26" customFormat="1" ht="13.5" thickBot="1" x14ac:dyDescent="0.25">
      <c r="A158" s="252"/>
      <c r="B158" s="262"/>
      <c r="C158" s="472" t="str">
        <f t="shared" si="17"/>
        <v/>
      </c>
      <c r="D158" s="52"/>
      <c r="E158" s="101" t="str">
        <f t="shared" si="18"/>
        <v/>
      </c>
      <c r="F158" s="53"/>
      <c r="G158" s="151"/>
      <c r="H158" s="152"/>
      <c r="I158" s="153"/>
      <c r="J158" s="152"/>
      <c r="K158" s="152"/>
      <c r="L158" s="152"/>
      <c r="M158" s="152"/>
      <c r="N158" s="152"/>
      <c r="O158" s="151"/>
      <c r="P158" s="362"/>
      <c r="Q158" s="356"/>
      <c r="R158" s="356"/>
      <c r="S158" s="356"/>
      <c r="T158" s="357"/>
      <c r="U158" s="358"/>
      <c r="V158" s="357"/>
      <c r="W158" s="359"/>
      <c r="X158" s="359"/>
      <c r="Y158" s="359"/>
      <c r="Z158" s="359"/>
      <c r="AA158" s="359"/>
      <c r="AB158" s="359"/>
      <c r="AC158" s="359"/>
      <c r="AD158" s="359"/>
      <c r="AE158" s="359"/>
      <c r="AF158" s="360"/>
      <c r="AG158" s="356"/>
      <c r="AH158" s="356"/>
      <c r="AI158" s="356"/>
      <c r="AJ158" s="357"/>
      <c r="AK158" s="358"/>
      <c r="AL158" s="357"/>
      <c r="AM158" s="359"/>
      <c r="AN158" s="359"/>
      <c r="AO158" s="359"/>
      <c r="AP158" s="359"/>
      <c r="AQ158" s="359"/>
      <c r="AR158" s="359"/>
      <c r="AS158" s="359"/>
      <c r="AT158" s="359"/>
      <c r="AU158" s="359"/>
      <c r="AV158" s="360"/>
      <c r="AW158" s="356"/>
      <c r="AX158" s="356"/>
      <c r="AY158" s="356"/>
      <c r="AZ158" s="357"/>
      <c r="BA158" s="358"/>
      <c r="BB158" s="357"/>
      <c r="BC158" s="359"/>
      <c r="BD158" s="359"/>
      <c r="BE158" s="359"/>
      <c r="BF158" s="359"/>
      <c r="BG158" s="359"/>
      <c r="BH158" s="359"/>
      <c r="BI158" s="359"/>
      <c r="BJ158" s="359"/>
      <c r="BK158" s="359"/>
      <c r="BL158" s="360"/>
      <c r="BM158" s="356"/>
      <c r="BN158" s="356"/>
      <c r="BO158" s="356"/>
      <c r="BP158" s="357"/>
      <c r="BQ158" s="358"/>
      <c r="BR158" s="357"/>
      <c r="BS158" s="359"/>
      <c r="BT158" s="359"/>
      <c r="BU158" s="359"/>
      <c r="BV158" s="359"/>
      <c r="BW158" s="359"/>
      <c r="BX158" s="359"/>
      <c r="BY158" s="359"/>
      <c r="BZ158" s="359"/>
      <c r="CA158" s="359"/>
      <c r="CB158" s="360"/>
      <c r="CC158" s="356"/>
      <c r="CD158" s="356"/>
      <c r="CE158" s="356"/>
      <c r="CF158" s="357"/>
      <c r="CG158" s="358"/>
      <c r="CH158" s="357"/>
      <c r="CI158" s="359"/>
      <c r="CJ158" s="359"/>
      <c r="CK158" s="359"/>
      <c r="CL158" s="359"/>
      <c r="CM158" s="359"/>
      <c r="CN158" s="359"/>
      <c r="CO158" s="359"/>
      <c r="CP158" s="359"/>
      <c r="CQ158" s="359"/>
      <c r="CR158" s="360"/>
      <c r="CS158" s="356"/>
      <c r="CT158" s="356"/>
      <c r="CU158" s="356"/>
      <c r="CV158" s="357"/>
      <c r="CW158" s="358"/>
      <c r="CX158" s="357"/>
      <c r="CY158" s="359"/>
      <c r="CZ158" s="359"/>
      <c r="DA158" s="359"/>
      <c r="DB158" s="359"/>
      <c r="DC158" s="359"/>
      <c r="DD158" s="359"/>
      <c r="DE158" s="359"/>
      <c r="DF158" s="359"/>
      <c r="DG158" s="359"/>
      <c r="DH158" s="360"/>
      <c r="DI158" s="356"/>
      <c r="DJ158" s="356"/>
      <c r="DK158" s="356"/>
      <c r="DL158" s="357"/>
      <c r="DM158" s="358"/>
      <c r="DN158" s="357"/>
      <c r="DO158" s="359"/>
      <c r="DP158" s="359"/>
      <c r="DQ158" s="359"/>
      <c r="DR158" s="359"/>
      <c r="DS158" s="359"/>
      <c r="DT158" s="359"/>
      <c r="DU158" s="359"/>
      <c r="DV158" s="359"/>
      <c r="DW158" s="359"/>
      <c r="DX158" s="360"/>
      <c r="DY158" s="356"/>
      <c r="DZ158" s="356"/>
      <c r="EA158" s="356"/>
      <c r="EB158" s="357"/>
      <c r="EC158" s="358"/>
      <c r="ED158" s="357"/>
      <c r="EE158" s="359"/>
      <c r="EF158" s="359"/>
      <c r="EG158" s="359"/>
      <c r="EH158" s="359"/>
      <c r="EI158" s="359"/>
      <c r="EJ158" s="359"/>
      <c r="EK158" s="359"/>
      <c r="EL158" s="359"/>
      <c r="EM158" s="359"/>
      <c r="EN158" s="360"/>
      <c r="EO158" s="356"/>
      <c r="EP158" s="356"/>
      <c r="EQ158" s="356"/>
      <c r="ER158" s="357"/>
      <c r="ES158" s="358"/>
      <c r="ET158" s="357"/>
      <c r="EU158" s="359"/>
      <c r="EV158" s="359"/>
      <c r="EW158" s="359"/>
      <c r="EX158" s="359"/>
      <c r="EY158" s="359"/>
      <c r="EZ158" s="359"/>
      <c r="FA158" s="359"/>
      <c r="FB158" s="359"/>
      <c r="FC158" s="359"/>
      <c r="FD158" s="360"/>
      <c r="FE158" s="356"/>
      <c r="FF158" s="356"/>
      <c r="FG158" s="356"/>
      <c r="FH158" s="357"/>
      <c r="FI158" s="358"/>
      <c r="FJ158" s="357"/>
      <c r="FK158" s="359"/>
      <c r="FL158" s="359"/>
      <c r="FM158" s="359"/>
      <c r="FN158" s="359"/>
      <c r="FO158" s="359"/>
      <c r="FP158" s="359"/>
      <c r="FQ158" s="359"/>
      <c r="FR158" s="359"/>
      <c r="FS158" s="359"/>
      <c r="FT158" s="360"/>
      <c r="FU158" s="356"/>
      <c r="FV158" s="356"/>
      <c r="FW158" s="356"/>
      <c r="FX158" s="357"/>
      <c r="FY158" s="358"/>
      <c r="FZ158" s="357"/>
      <c r="GA158" s="359"/>
      <c r="GB158" s="359"/>
      <c r="GC158" s="359"/>
      <c r="GD158" s="359"/>
      <c r="GE158" s="359"/>
      <c r="GF158" s="359"/>
      <c r="GG158" s="359"/>
      <c r="GH158" s="359"/>
      <c r="GI158" s="359"/>
      <c r="GJ158" s="360"/>
      <c r="GK158" s="356"/>
      <c r="GL158" s="356"/>
      <c r="GM158" s="356"/>
      <c r="GN158" s="357"/>
      <c r="GO158" s="358"/>
      <c r="GP158" s="357"/>
      <c r="GQ158" s="359"/>
      <c r="GR158" s="359"/>
      <c r="GS158" s="359"/>
      <c r="GT158" s="359"/>
      <c r="GU158" s="359"/>
      <c r="GV158" s="359"/>
      <c r="GW158" s="359"/>
      <c r="GX158" s="359"/>
      <c r="GY158" s="359"/>
      <c r="GZ158" s="360"/>
      <c r="HA158" s="356"/>
      <c r="HB158" s="356"/>
      <c r="HC158" s="356"/>
      <c r="HD158" s="357"/>
      <c r="HE158" s="358"/>
      <c r="HF158" s="357"/>
      <c r="HG158" s="359"/>
      <c r="HH158" s="359"/>
      <c r="HI158" s="359"/>
      <c r="HJ158" s="359"/>
      <c r="HK158" s="359"/>
      <c r="HL158" s="359"/>
      <c r="HM158" s="359"/>
      <c r="HN158" s="359"/>
      <c r="HO158" s="359"/>
      <c r="HP158" s="356"/>
      <c r="HQ158" s="356"/>
      <c r="HR158" s="356"/>
      <c r="HS158" s="357"/>
      <c r="HT158" s="358"/>
      <c r="HU158" s="357"/>
      <c r="HV158" s="359"/>
      <c r="HW158" s="359"/>
      <c r="HX158" s="359"/>
      <c r="HY158" s="359"/>
      <c r="HZ158" s="359"/>
      <c r="IA158" s="359"/>
      <c r="IB158" s="359"/>
      <c r="IC158" s="359"/>
      <c r="ID158" s="359"/>
      <c r="IE158" s="360"/>
      <c r="IF158" s="356"/>
      <c r="IG158" s="356"/>
      <c r="IH158" s="356"/>
      <c r="II158" s="357"/>
      <c r="IJ158" s="358"/>
      <c r="IK158" s="357"/>
      <c r="IL158" s="359"/>
      <c r="IM158" s="359"/>
      <c r="IN158" s="359"/>
      <c r="IO158" s="359"/>
      <c r="IP158" s="359"/>
      <c r="IQ158" s="359"/>
      <c r="IR158" s="359"/>
      <c r="IS158" s="359"/>
      <c r="IT158" s="359"/>
      <c r="IU158" s="360"/>
      <c r="IV158" s="356"/>
      <c r="IW158" s="356"/>
      <c r="IX158" s="356"/>
      <c r="IY158" s="357"/>
      <c r="IZ158" s="358"/>
      <c r="JA158" s="357"/>
      <c r="JB158" s="359"/>
      <c r="JC158" s="359"/>
      <c r="JD158" s="359"/>
      <c r="JE158" s="359"/>
      <c r="JF158" s="359"/>
      <c r="JG158" s="359"/>
      <c r="JH158" s="359"/>
      <c r="JI158" s="359"/>
      <c r="JJ158" s="359"/>
      <c r="JK158" s="360"/>
      <c r="JL158" s="356"/>
      <c r="JM158" s="356"/>
      <c r="JN158" s="356"/>
      <c r="JO158" s="357"/>
      <c r="JP158" s="358"/>
      <c r="JQ158" s="357"/>
      <c r="JR158" s="359"/>
      <c r="JS158" s="359"/>
      <c r="JT158" s="359"/>
      <c r="JU158" s="359"/>
      <c r="JV158" s="359"/>
      <c r="JW158" s="359"/>
      <c r="JX158" s="359"/>
      <c r="JY158" s="359"/>
      <c r="JZ158" s="359"/>
      <c r="KA158" s="360"/>
      <c r="KB158" s="356"/>
      <c r="KC158" s="356"/>
      <c r="KD158" s="356"/>
      <c r="KE158" s="357"/>
      <c r="KF158" s="358"/>
      <c r="KG158" s="357"/>
      <c r="KH158" s="359"/>
      <c r="KI158" s="359"/>
      <c r="KJ158" s="359"/>
      <c r="KK158" s="359"/>
      <c r="KL158" s="359"/>
      <c r="KM158" s="359"/>
      <c r="KN158" s="359"/>
      <c r="KO158" s="359"/>
      <c r="KP158" s="359"/>
      <c r="KQ158" s="360"/>
      <c r="KR158" s="356"/>
      <c r="KS158" s="356"/>
      <c r="KT158" s="356"/>
      <c r="KU158" s="357"/>
      <c r="KV158" s="358"/>
      <c r="KW158" s="357"/>
      <c r="KX158" s="359"/>
      <c r="KY158" s="359"/>
      <c r="KZ158" s="359"/>
      <c r="LA158" s="359"/>
      <c r="LB158" s="359"/>
      <c r="LC158" s="359"/>
      <c r="LD158" s="359"/>
      <c r="LE158" s="359"/>
      <c r="LF158" s="359"/>
    </row>
    <row r="159" spans="1:318" s="26" customFormat="1" ht="13.5" thickTop="1" x14ac:dyDescent="0.2">
      <c r="A159" s="790" t="s">
        <v>41</v>
      </c>
      <c r="B159" s="791"/>
      <c r="C159" s="791"/>
      <c r="D159" s="791"/>
      <c r="E159" s="791"/>
      <c r="F159" s="792"/>
      <c r="G159" s="155" t="str">
        <f t="shared" ref="G159" si="19">IF(SUM(G121:G158)&gt;0,SUM(G121:G158),"")</f>
        <v/>
      </c>
      <c r="H159" s="107" t="str">
        <f t="shared" ref="H159:O159" si="20">IF(SUM(H121:H158)&gt;0,SUM(H121:H158),"")</f>
        <v/>
      </c>
      <c r="I159" s="107" t="str">
        <f t="shared" si="20"/>
        <v/>
      </c>
      <c r="J159" s="107" t="str">
        <f t="shared" si="20"/>
        <v/>
      </c>
      <c r="K159" s="107" t="str">
        <f t="shared" si="20"/>
        <v/>
      </c>
      <c r="L159" s="107" t="str">
        <f t="shared" si="20"/>
        <v/>
      </c>
      <c r="M159" s="107" t="str">
        <f t="shared" si="20"/>
        <v/>
      </c>
      <c r="N159" s="107" t="str">
        <f t="shared" si="20"/>
        <v/>
      </c>
      <c r="O159" s="108" t="str">
        <f t="shared" si="20"/>
        <v/>
      </c>
      <c r="P159" s="798"/>
      <c r="Q159" s="793"/>
      <c r="R159" s="793"/>
      <c r="S159" s="793"/>
      <c r="T159" s="793"/>
      <c r="U159" s="793"/>
      <c r="V159" s="793"/>
      <c r="W159" s="361"/>
      <c r="X159" s="361"/>
      <c r="Y159" s="361"/>
      <c r="Z159" s="361"/>
      <c r="AA159" s="361"/>
      <c r="AB159" s="361"/>
      <c r="AC159" s="361"/>
      <c r="AD159" s="361"/>
      <c r="AE159" s="361"/>
      <c r="AF159" s="794"/>
      <c r="AG159" s="793"/>
      <c r="AH159" s="793"/>
      <c r="AI159" s="793"/>
      <c r="AJ159" s="793"/>
      <c r="AK159" s="793"/>
      <c r="AL159" s="793"/>
      <c r="AM159" s="361"/>
      <c r="AN159" s="361"/>
      <c r="AO159" s="361"/>
      <c r="AP159" s="361"/>
      <c r="AQ159" s="361"/>
      <c r="AR159" s="361"/>
      <c r="AS159" s="361"/>
      <c r="AT159" s="361"/>
      <c r="AU159" s="361"/>
      <c r="AV159" s="794"/>
      <c r="AW159" s="793"/>
      <c r="AX159" s="793"/>
      <c r="AY159" s="793"/>
      <c r="AZ159" s="793"/>
      <c r="BA159" s="793"/>
      <c r="BB159" s="793"/>
      <c r="BC159" s="361"/>
      <c r="BD159" s="361"/>
      <c r="BE159" s="361"/>
      <c r="BF159" s="361"/>
      <c r="BG159" s="361"/>
      <c r="BH159" s="361"/>
      <c r="BI159" s="361"/>
      <c r="BJ159" s="361"/>
      <c r="BK159" s="361"/>
      <c r="BL159" s="794"/>
      <c r="BM159" s="793"/>
      <c r="BN159" s="793"/>
      <c r="BO159" s="793"/>
      <c r="BP159" s="793"/>
      <c r="BQ159" s="793"/>
      <c r="BR159" s="793"/>
      <c r="BS159" s="361"/>
      <c r="BT159" s="361"/>
      <c r="BU159" s="361"/>
      <c r="BV159" s="361"/>
      <c r="BW159" s="361"/>
      <c r="BX159" s="361"/>
      <c r="BY159" s="361"/>
      <c r="BZ159" s="361"/>
      <c r="CA159" s="361"/>
      <c r="CB159" s="794"/>
      <c r="CC159" s="793"/>
      <c r="CD159" s="793"/>
      <c r="CE159" s="793"/>
      <c r="CF159" s="793"/>
      <c r="CG159" s="793"/>
      <c r="CH159" s="793"/>
      <c r="CI159" s="361"/>
      <c r="CJ159" s="361"/>
      <c r="CK159" s="361"/>
      <c r="CL159" s="361"/>
      <c r="CM159" s="361"/>
      <c r="CN159" s="361"/>
      <c r="CO159" s="361"/>
      <c r="CP159" s="361"/>
      <c r="CQ159" s="361"/>
      <c r="CR159" s="794"/>
      <c r="CS159" s="793"/>
      <c r="CT159" s="793"/>
      <c r="CU159" s="793"/>
      <c r="CV159" s="793"/>
      <c r="CW159" s="793"/>
      <c r="CX159" s="793"/>
      <c r="CY159" s="361"/>
      <c r="CZ159" s="361"/>
      <c r="DA159" s="361"/>
      <c r="DB159" s="361"/>
      <c r="DC159" s="361"/>
      <c r="DD159" s="361"/>
      <c r="DE159" s="361"/>
      <c r="DF159" s="361"/>
      <c r="DG159" s="361"/>
      <c r="DH159" s="794"/>
      <c r="DI159" s="793"/>
      <c r="DJ159" s="793"/>
      <c r="DK159" s="793"/>
      <c r="DL159" s="793"/>
      <c r="DM159" s="793"/>
      <c r="DN159" s="793"/>
      <c r="DO159" s="361"/>
      <c r="DP159" s="361"/>
      <c r="DQ159" s="361"/>
      <c r="DR159" s="361"/>
      <c r="DS159" s="361"/>
      <c r="DT159" s="361"/>
      <c r="DU159" s="361"/>
      <c r="DV159" s="361"/>
      <c r="DW159" s="361"/>
      <c r="DX159" s="794"/>
      <c r="DY159" s="793"/>
      <c r="DZ159" s="793"/>
      <c r="EA159" s="793"/>
      <c r="EB159" s="793"/>
      <c r="EC159" s="793"/>
      <c r="ED159" s="793"/>
      <c r="EE159" s="361"/>
      <c r="EF159" s="361"/>
      <c r="EG159" s="361"/>
      <c r="EH159" s="361"/>
      <c r="EI159" s="361"/>
      <c r="EJ159" s="361"/>
      <c r="EK159" s="361"/>
      <c r="EL159" s="361"/>
      <c r="EM159" s="361"/>
      <c r="EN159" s="794"/>
      <c r="EO159" s="793"/>
      <c r="EP159" s="793"/>
      <c r="EQ159" s="793"/>
      <c r="ER159" s="793"/>
      <c r="ES159" s="793"/>
      <c r="ET159" s="793"/>
      <c r="EU159" s="361"/>
      <c r="EV159" s="361"/>
      <c r="EW159" s="361"/>
      <c r="EX159" s="361"/>
      <c r="EY159" s="361"/>
      <c r="EZ159" s="361"/>
      <c r="FA159" s="361"/>
      <c r="FB159" s="361"/>
      <c r="FC159" s="361"/>
      <c r="FD159" s="794"/>
      <c r="FE159" s="793"/>
      <c r="FF159" s="793"/>
      <c r="FG159" s="793"/>
      <c r="FH159" s="793"/>
      <c r="FI159" s="793"/>
      <c r="FJ159" s="793"/>
      <c r="FK159" s="361"/>
      <c r="FL159" s="361"/>
      <c r="FM159" s="361"/>
      <c r="FN159" s="361"/>
      <c r="FO159" s="361"/>
      <c r="FP159" s="361"/>
      <c r="FQ159" s="361"/>
      <c r="FR159" s="361"/>
      <c r="FS159" s="361"/>
      <c r="FT159" s="794"/>
      <c r="FU159" s="793"/>
      <c r="FV159" s="793"/>
      <c r="FW159" s="793"/>
      <c r="FX159" s="793"/>
      <c r="FY159" s="793"/>
      <c r="FZ159" s="793"/>
      <c r="GA159" s="361"/>
      <c r="GB159" s="361"/>
      <c r="GC159" s="361"/>
      <c r="GD159" s="361"/>
      <c r="GE159" s="361"/>
      <c r="GF159" s="361"/>
      <c r="GG159" s="361"/>
      <c r="GH159" s="361"/>
      <c r="GI159" s="361"/>
      <c r="GJ159" s="794"/>
      <c r="GK159" s="793"/>
      <c r="GL159" s="793"/>
      <c r="GM159" s="793"/>
      <c r="GN159" s="793"/>
      <c r="GO159" s="793"/>
      <c r="GP159" s="793"/>
      <c r="GQ159" s="361"/>
      <c r="GR159" s="361"/>
      <c r="GS159" s="361"/>
      <c r="GT159" s="361"/>
      <c r="GU159" s="361"/>
      <c r="GV159" s="361"/>
      <c r="GW159" s="361"/>
      <c r="GX159" s="361"/>
      <c r="GY159" s="361"/>
      <c r="GZ159" s="794"/>
      <c r="HA159" s="793"/>
      <c r="HB159" s="793"/>
      <c r="HC159" s="793"/>
      <c r="HD159" s="793"/>
      <c r="HE159" s="793"/>
      <c r="HF159" s="793"/>
      <c r="HG159" s="361"/>
      <c r="HH159" s="361"/>
      <c r="HI159" s="361"/>
      <c r="HJ159" s="361"/>
      <c r="HK159" s="361"/>
      <c r="HL159" s="361"/>
      <c r="HM159" s="361"/>
      <c r="HN159" s="361"/>
      <c r="HO159" s="361"/>
      <c r="HP159" s="793"/>
      <c r="HQ159" s="793"/>
      <c r="HR159" s="793"/>
      <c r="HS159" s="793"/>
      <c r="HT159" s="793"/>
      <c r="HU159" s="793"/>
      <c r="HV159" s="361"/>
      <c r="HW159" s="361"/>
      <c r="HX159" s="361"/>
      <c r="HY159" s="361"/>
      <c r="HZ159" s="361"/>
      <c r="IA159" s="361"/>
      <c r="IB159" s="361"/>
      <c r="IC159" s="361"/>
      <c r="ID159" s="361"/>
      <c r="IE159" s="794"/>
      <c r="IF159" s="793"/>
      <c r="IG159" s="793"/>
      <c r="IH159" s="793"/>
      <c r="II159" s="793"/>
      <c r="IJ159" s="793"/>
      <c r="IK159" s="793"/>
      <c r="IL159" s="361"/>
      <c r="IM159" s="361"/>
      <c r="IN159" s="361"/>
      <c r="IO159" s="361"/>
      <c r="IP159" s="361"/>
      <c r="IQ159" s="361"/>
      <c r="IR159" s="361"/>
      <c r="IS159" s="361"/>
      <c r="IT159" s="361"/>
      <c r="IU159" s="794"/>
      <c r="IV159" s="793"/>
      <c r="IW159" s="793"/>
      <c r="IX159" s="793"/>
      <c r="IY159" s="793"/>
      <c r="IZ159" s="793"/>
      <c r="JA159" s="793"/>
      <c r="JB159" s="361"/>
      <c r="JC159" s="361"/>
      <c r="JD159" s="361"/>
      <c r="JE159" s="361"/>
      <c r="JF159" s="361"/>
      <c r="JG159" s="361"/>
      <c r="JH159" s="361"/>
      <c r="JI159" s="361"/>
      <c r="JJ159" s="361"/>
      <c r="JK159" s="794"/>
      <c r="JL159" s="793"/>
      <c r="JM159" s="793"/>
      <c r="JN159" s="793"/>
      <c r="JO159" s="793"/>
      <c r="JP159" s="793"/>
      <c r="JQ159" s="793"/>
      <c r="JR159" s="361"/>
      <c r="JS159" s="361"/>
      <c r="JT159" s="361"/>
      <c r="JU159" s="361"/>
      <c r="JV159" s="361"/>
      <c r="JW159" s="361"/>
      <c r="JX159" s="361"/>
      <c r="JY159" s="361"/>
      <c r="JZ159" s="361"/>
      <c r="KA159" s="794"/>
      <c r="KB159" s="793"/>
      <c r="KC159" s="793"/>
      <c r="KD159" s="793"/>
      <c r="KE159" s="793"/>
      <c r="KF159" s="793"/>
      <c r="KG159" s="793"/>
      <c r="KH159" s="361"/>
      <c r="KI159" s="361"/>
      <c r="KJ159" s="361"/>
      <c r="KK159" s="361"/>
      <c r="KL159" s="361"/>
      <c r="KM159" s="361"/>
      <c r="KN159" s="361"/>
      <c r="KO159" s="361"/>
      <c r="KP159" s="361"/>
      <c r="KQ159" s="794"/>
      <c r="KR159" s="793"/>
      <c r="KS159" s="793"/>
      <c r="KT159" s="793"/>
      <c r="KU159" s="793"/>
      <c r="KV159" s="793"/>
      <c r="KW159" s="793"/>
      <c r="KX159" s="361"/>
      <c r="KY159" s="361"/>
      <c r="KZ159" s="361"/>
      <c r="LA159" s="361"/>
      <c r="LB159" s="361"/>
      <c r="LC159" s="361"/>
      <c r="LD159" s="361"/>
      <c r="LE159" s="361"/>
      <c r="LF159" s="361"/>
    </row>
    <row r="160" spans="1:318" s="26" customFormat="1" x14ac:dyDescent="0.2">
      <c r="A160" s="790" t="s">
        <v>45</v>
      </c>
      <c r="B160" s="791"/>
      <c r="C160" s="791"/>
      <c r="D160" s="791"/>
      <c r="E160" s="791"/>
      <c r="F160" s="792"/>
      <c r="G160" s="115" t="str">
        <f>G$104</f>
        <v/>
      </c>
      <c r="H160" s="115" t="str">
        <f t="shared" ref="H160:O160" si="21">H$104</f>
        <v/>
      </c>
      <c r="I160" s="115" t="str">
        <f t="shared" si="21"/>
        <v/>
      </c>
      <c r="J160" s="115" t="str">
        <f t="shared" si="21"/>
        <v/>
      </c>
      <c r="K160" s="115" t="str">
        <f t="shared" si="21"/>
        <v/>
      </c>
      <c r="L160" s="115" t="str">
        <f t="shared" si="21"/>
        <v/>
      </c>
      <c r="M160" s="115" t="str">
        <f t="shared" si="21"/>
        <v/>
      </c>
      <c r="N160" s="115" t="str">
        <f t="shared" si="21"/>
        <v/>
      </c>
      <c r="O160" s="121" t="str">
        <f t="shared" si="21"/>
        <v/>
      </c>
      <c r="P160" s="799"/>
      <c r="Q160" s="793"/>
      <c r="R160" s="793"/>
      <c r="S160" s="793"/>
      <c r="T160" s="793"/>
      <c r="U160" s="793"/>
      <c r="V160" s="793"/>
      <c r="W160" s="361"/>
      <c r="X160" s="361"/>
      <c r="Y160" s="361"/>
      <c r="Z160" s="361"/>
      <c r="AA160" s="361"/>
      <c r="AB160" s="361"/>
      <c r="AC160" s="361"/>
      <c r="AD160" s="361"/>
      <c r="AE160" s="361"/>
      <c r="AF160" s="794"/>
      <c r="AG160" s="793"/>
      <c r="AH160" s="793"/>
      <c r="AI160" s="793"/>
      <c r="AJ160" s="793"/>
      <c r="AK160" s="793"/>
      <c r="AL160" s="793"/>
      <c r="AM160" s="361"/>
      <c r="AN160" s="361"/>
      <c r="AO160" s="361"/>
      <c r="AP160" s="361"/>
      <c r="AQ160" s="361"/>
      <c r="AR160" s="361"/>
      <c r="AS160" s="361"/>
      <c r="AT160" s="361"/>
      <c r="AU160" s="361"/>
      <c r="AV160" s="794"/>
      <c r="AW160" s="793"/>
      <c r="AX160" s="793"/>
      <c r="AY160" s="793"/>
      <c r="AZ160" s="793"/>
      <c r="BA160" s="793"/>
      <c r="BB160" s="793"/>
      <c r="BC160" s="361"/>
      <c r="BD160" s="361"/>
      <c r="BE160" s="361"/>
      <c r="BF160" s="361"/>
      <c r="BG160" s="361"/>
      <c r="BH160" s="361"/>
      <c r="BI160" s="361"/>
      <c r="BJ160" s="361"/>
      <c r="BK160" s="361"/>
      <c r="BL160" s="794"/>
      <c r="BM160" s="793"/>
      <c r="BN160" s="793"/>
      <c r="BO160" s="793"/>
      <c r="BP160" s="793"/>
      <c r="BQ160" s="793"/>
      <c r="BR160" s="793"/>
      <c r="BS160" s="361"/>
      <c r="BT160" s="361"/>
      <c r="BU160" s="361"/>
      <c r="BV160" s="361"/>
      <c r="BW160" s="361"/>
      <c r="BX160" s="361"/>
      <c r="BY160" s="361"/>
      <c r="BZ160" s="361"/>
      <c r="CA160" s="361"/>
      <c r="CB160" s="794"/>
      <c r="CC160" s="793"/>
      <c r="CD160" s="793"/>
      <c r="CE160" s="793"/>
      <c r="CF160" s="793"/>
      <c r="CG160" s="793"/>
      <c r="CH160" s="793"/>
      <c r="CI160" s="361"/>
      <c r="CJ160" s="361"/>
      <c r="CK160" s="361"/>
      <c r="CL160" s="361"/>
      <c r="CM160" s="361"/>
      <c r="CN160" s="361"/>
      <c r="CO160" s="361"/>
      <c r="CP160" s="361"/>
      <c r="CQ160" s="361"/>
      <c r="CR160" s="794"/>
      <c r="CS160" s="793"/>
      <c r="CT160" s="793"/>
      <c r="CU160" s="793"/>
      <c r="CV160" s="793"/>
      <c r="CW160" s="793"/>
      <c r="CX160" s="793"/>
      <c r="CY160" s="361"/>
      <c r="CZ160" s="361"/>
      <c r="DA160" s="361"/>
      <c r="DB160" s="361"/>
      <c r="DC160" s="361"/>
      <c r="DD160" s="361"/>
      <c r="DE160" s="361"/>
      <c r="DF160" s="361"/>
      <c r="DG160" s="361"/>
      <c r="DH160" s="794"/>
      <c r="DI160" s="793"/>
      <c r="DJ160" s="793"/>
      <c r="DK160" s="793"/>
      <c r="DL160" s="793"/>
      <c r="DM160" s="793"/>
      <c r="DN160" s="793"/>
      <c r="DO160" s="361"/>
      <c r="DP160" s="361"/>
      <c r="DQ160" s="361"/>
      <c r="DR160" s="361"/>
      <c r="DS160" s="361"/>
      <c r="DT160" s="361"/>
      <c r="DU160" s="361"/>
      <c r="DV160" s="361"/>
      <c r="DW160" s="361"/>
      <c r="DX160" s="794"/>
      <c r="DY160" s="793"/>
      <c r="DZ160" s="793"/>
      <c r="EA160" s="793"/>
      <c r="EB160" s="793"/>
      <c r="EC160" s="793"/>
      <c r="ED160" s="793"/>
      <c r="EE160" s="361"/>
      <c r="EF160" s="361"/>
      <c r="EG160" s="361"/>
      <c r="EH160" s="361"/>
      <c r="EI160" s="361"/>
      <c r="EJ160" s="361"/>
      <c r="EK160" s="361"/>
      <c r="EL160" s="361"/>
      <c r="EM160" s="361"/>
      <c r="EN160" s="794"/>
      <c r="EO160" s="793"/>
      <c r="EP160" s="793"/>
      <c r="EQ160" s="793"/>
      <c r="ER160" s="793"/>
      <c r="ES160" s="793"/>
      <c r="ET160" s="793"/>
      <c r="EU160" s="361"/>
      <c r="EV160" s="361"/>
      <c r="EW160" s="361"/>
      <c r="EX160" s="361"/>
      <c r="EY160" s="361"/>
      <c r="EZ160" s="361"/>
      <c r="FA160" s="361"/>
      <c r="FB160" s="361"/>
      <c r="FC160" s="361"/>
      <c r="FD160" s="794"/>
      <c r="FE160" s="793"/>
      <c r="FF160" s="793"/>
      <c r="FG160" s="793"/>
      <c r="FH160" s="793"/>
      <c r="FI160" s="793"/>
      <c r="FJ160" s="793"/>
      <c r="FK160" s="361"/>
      <c r="FL160" s="361"/>
      <c r="FM160" s="361"/>
      <c r="FN160" s="361"/>
      <c r="FO160" s="361"/>
      <c r="FP160" s="361"/>
      <c r="FQ160" s="361"/>
      <c r="FR160" s="361"/>
      <c r="FS160" s="361"/>
      <c r="FT160" s="794"/>
      <c r="FU160" s="793"/>
      <c r="FV160" s="793"/>
      <c r="FW160" s="793"/>
      <c r="FX160" s="793"/>
      <c r="FY160" s="793"/>
      <c r="FZ160" s="793"/>
      <c r="GA160" s="361"/>
      <c r="GB160" s="361"/>
      <c r="GC160" s="361"/>
      <c r="GD160" s="361"/>
      <c r="GE160" s="361"/>
      <c r="GF160" s="361"/>
      <c r="GG160" s="361"/>
      <c r="GH160" s="361"/>
      <c r="GI160" s="361"/>
      <c r="GJ160" s="794"/>
      <c r="GK160" s="793"/>
      <c r="GL160" s="793"/>
      <c r="GM160" s="793"/>
      <c r="GN160" s="793"/>
      <c r="GO160" s="793"/>
      <c r="GP160" s="793"/>
      <c r="GQ160" s="361"/>
      <c r="GR160" s="361"/>
      <c r="GS160" s="361"/>
      <c r="GT160" s="361"/>
      <c r="GU160" s="361"/>
      <c r="GV160" s="361"/>
      <c r="GW160" s="361"/>
      <c r="GX160" s="361"/>
      <c r="GY160" s="361"/>
      <c r="GZ160" s="794"/>
      <c r="HA160" s="793"/>
      <c r="HB160" s="793"/>
      <c r="HC160" s="793"/>
      <c r="HD160" s="793"/>
      <c r="HE160" s="793"/>
      <c r="HF160" s="793"/>
      <c r="HG160" s="361"/>
      <c r="HH160" s="361"/>
      <c r="HI160" s="361"/>
      <c r="HJ160" s="361"/>
      <c r="HK160" s="361"/>
      <c r="HL160" s="361"/>
      <c r="HM160" s="361"/>
      <c r="HN160" s="361"/>
      <c r="HO160" s="361"/>
      <c r="HP160" s="793"/>
      <c r="HQ160" s="793"/>
      <c r="HR160" s="793"/>
      <c r="HS160" s="793"/>
      <c r="HT160" s="793"/>
      <c r="HU160" s="793"/>
      <c r="HV160" s="361"/>
      <c r="HW160" s="361"/>
      <c r="HX160" s="361"/>
      <c r="HY160" s="361"/>
      <c r="HZ160" s="361"/>
      <c r="IA160" s="361"/>
      <c r="IB160" s="361"/>
      <c r="IC160" s="361"/>
      <c r="ID160" s="361"/>
      <c r="IE160" s="794"/>
      <c r="IF160" s="793"/>
      <c r="IG160" s="793"/>
      <c r="IH160" s="793"/>
      <c r="II160" s="793"/>
      <c r="IJ160" s="793"/>
      <c r="IK160" s="793"/>
      <c r="IL160" s="361"/>
      <c r="IM160" s="361"/>
      <c r="IN160" s="361"/>
      <c r="IO160" s="361"/>
      <c r="IP160" s="361"/>
      <c r="IQ160" s="361"/>
      <c r="IR160" s="361"/>
      <c r="IS160" s="361"/>
      <c r="IT160" s="361"/>
      <c r="IU160" s="794"/>
      <c r="IV160" s="793"/>
      <c r="IW160" s="793"/>
      <c r="IX160" s="793"/>
      <c r="IY160" s="793"/>
      <c r="IZ160" s="793"/>
      <c r="JA160" s="793"/>
      <c r="JB160" s="361"/>
      <c r="JC160" s="361"/>
      <c r="JD160" s="361"/>
      <c r="JE160" s="361"/>
      <c r="JF160" s="361"/>
      <c r="JG160" s="361"/>
      <c r="JH160" s="361"/>
      <c r="JI160" s="361"/>
      <c r="JJ160" s="361"/>
      <c r="JK160" s="794"/>
      <c r="JL160" s="793"/>
      <c r="JM160" s="793"/>
      <c r="JN160" s="793"/>
      <c r="JO160" s="793"/>
      <c r="JP160" s="793"/>
      <c r="JQ160" s="793"/>
      <c r="JR160" s="361"/>
      <c r="JS160" s="361"/>
      <c r="JT160" s="361"/>
      <c r="JU160" s="361"/>
      <c r="JV160" s="361"/>
      <c r="JW160" s="361"/>
      <c r="JX160" s="361"/>
      <c r="JY160" s="361"/>
      <c r="JZ160" s="361"/>
      <c r="KA160" s="794"/>
      <c r="KB160" s="793"/>
      <c r="KC160" s="793"/>
      <c r="KD160" s="793"/>
      <c r="KE160" s="793"/>
      <c r="KF160" s="793"/>
      <c r="KG160" s="793"/>
      <c r="KH160" s="361"/>
      <c r="KI160" s="361"/>
      <c r="KJ160" s="361"/>
      <c r="KK160" s="361"/>
      <c r="KL160" s="361"/>
      <c r="KM160" s="361"/>
      <c r="KN160" s="361"/>
      <c r="KO160" s="361"/>
      <c r="KP160" s="361"/>
      <c r="KQ160" s="794"/>
      <c r="KR160" s="793"/>
      <c r="KS160" s="793"/>
      <c r="KT160" s="793"/>
      <c r="KU160" s="793"/>
      <c r="KV160" s="793"/>
      <c r="KW160" s="793"/>
      <c r="KX160" s="361"/>
      <c r="KY160" s="361"/>
      <c r="KZ160" s="361"/>
      <c r="LA160" s="361"/>
      <c r="LB160" s="361"/>
      <c r="LC160" s="361"/>
      <c r="LD160" s="361"/>
      <c r="LE160" s="361"/>
      <c r="LF160" s="361"/>
    </row>
    <row r="161" spans="1:318" s="26" customFormat="1" x14ac:dyDescent="0.2">
      <c r="A161" s="790" t="s">
        <v>37</v>
      </c>
      <c r="B161" s="791"/>
      <c r="C161" s="791"/>
      <c r="D161" s="791"/>
      <c r="E161" s="791"/>
      <c r="F161" s="792"/>
      <c r="G161" s="156" t="str">
        <f t="shared" ref="G161" si="22">IF(SUM(G159:G160)=0,"",SUM(G159:G160))</f>
        <v/>
      </c>
      <c r="H161" s="156" t="str">
        <f t="shared" ref="H161" si="23">IF(SUM(H159:H160)=0,"",SUM(H159:H160))</f>
        <v/>
      </c>
      <c r="I161" s="156" t="str">
        <f t="shared" ref="I161" si="24">IF(SUM(I159:I160)=0,"",SUM(I159:I160))</f>
        <v/>
      </c>
      <c r="J161" s="156" t="str">
        <f t="shared" ref="J161" si="25">IF(SUM(J159:J160)=0,"",SUM(J159:J160))</f>
        <v/>
      </c>
      <c r="K161" s="156" t="str">
        <f t="shared" ref="K161" si="26">IF(SUM(K159:K160)=0,"",SUM(K159:K160))</f>
        <v/>
      </c>
      <c r="L161" s="156" t="str">
        <f t="shared" ref="L161" si="27">IF(SUM(L159:L160)=0,"",SUM(L159:L160))</f>
        <v/>
      </c>
      <c r="M161" s="156" t="str">
        <f t="shared" ref="M161" si="28">IF(SUM(M159:M160)=0,"",SUM(M159:M160))</f>
        <v/>
      </c>
      <c r="N161" s="156" t="str">
        <f t="shared" ref="N161" si="29">IF(SUM(N159:N160)=0,"",SUM(N159:N160))</f>
        <v/>
      </c>
      <c r="O161" s="157" t="str">
        <f t="shared" ref="O161" si="30">IF(SUM(O159:O160)=0,"",SUM(O159:O160))</f>
        <v/>
      </c>
      <c r="P161" s="799"/>
      <c r="Q161" s="793"/>
      <c r="R161" s="793"/>
      <c r="S161" s="793"/>
      <c r="T161" s="793"/>
      <c r="U161" s="793"/>
      <c r="V161" s="793"/>
      <c r="W161" s="361"/>
      <c r="X161" s="361"/>
      <c r="Y161" s="361"/>
      <c r="Z161" s="361"/>
      <c r="AA161" s="361"/>
      <c r="AB161" s="361"/>
      <c r="AC161" s="361"/>
      <c r="AD161" s="361"/>
      <c r="AE161" s="361"/>
      <c r="AF161" s="794"/>
      <c r="AG161" s="793"/>
      <c r="AH161" s="793"/>
      <c r="AI161" s="793"/>
      <c r="AJ161" s="793"/>
      <c r="AK161" s="793"/>
      <c r="AL161" s="793"/>
      <c r="AM161" s="361"/>
      <c r="AN161" s="361"/>
      <c r="AO161" s="361"/>
      <c r="AP161" s="361"/>
      <c r="AQ161" s="361"/>
      <c r="AR161" s="361"/>
      <c r="AS161" s="361"/>
      <c r="AT161" s="361"/>
      <c r="AU161" s="361"/>
      <c r="AV161" s="794"/>
      <c r="AW161" s="793"/>
      <c r="AX161" s="793"/>
      <c r="AY161" s="793"/>
      <c r="AZ161" s="793"/>
      <c r="BA161" s="793"/>
      <c r="BB161" s="793"/>
      <c r="BC161" s="361"/>
      <c r="BD161" s="361"/>
      <c r="BE161" s="361"/>
      <c r="BF161" s="361"/>
      <c r="BG161" s="361"/>
      <c r="BH161" s="361"/>
      <c r="BI161" s="361"/>
      <c r="BJ161" s="361"/>
      <c r="BK161" s="361"/>
      <c r="BL161" s="794"/>
      <c r="BM161" s="793"/>
      <c r="BN161" s="793"/>
      <c r="BO161" s="793"/>
      <c r="BP161" s="793"/>
      <c r="BQ161" s="793"/>
      <c r="BR161" s="793"/>
      <c r="BS161" s="361"/>
      <c r="BT161" s="361"/>
      <c r="BU161" s="361"/>
      <c r="BV161" s="361"/>
      <c r="BW161" s="361"/>
      <c r="BX161" s="361"/>
      <c r="BY161" s="361"/>
      <c r="BZ161" s="361"/>
      <c r="CA161" s="361"/>
      <c r="CB161" s="794"/>
      <c r="CC161" s="793"/>
      <c r="CD161" s="793"/>
      <c r="CE161" s="793"/>
      <c r="CF161" s="793"/>
      <c r="CG161" s="793"/>
      <c r="CH161" s="793"/>
      <c r="CI161" s="361"/>
      <c r="CJ161" s="361"/>
      <c r="CK161" s="361"/>
      <c r="CL161" s="361"/>
      <c r="CM161" s="361"/>
      <c r="CN161" s="361"/>
      <c r="CO161" s="361"/>
      <c r="CP161" s="361"/>
      <c r="CQ161" s="361"/>
      <c r="CR161" s="794"/>
      <c r="CS161" s="793"/>
      <c r="CT161" s="793"/>
      <c r="CU161" s="793"/>
      <c r="CV161" s="793"/>
      <c r="CW161" s="793"/>
      <c r="CX161" s="793"/>
      <c r="CY161" s="361"/>
      <c r="CZ161" s="361"/>
      <c r="DA161" s="361"/>
      <c r="DB161" s="361"/>
      <c r="DC161" s="361"/>
      <c r="DD161" s="361"/>
      <c r="DE161" s="361"/>
      <c r="DF161" s="361"/>
      <c r="DG161" s="361"/>
      <c r="DH161" s="794"/>
      <c r="DI161" s="793"/>
      <c r="DJ161" s="793"/>
      <c r="DK161" s="793"/>
      <c r="DL161" s="793"/>
      <c r="DM161" s="793"/>
      <c r="DN161" s="793"/>
      <c r="DO161" s="361"/>
      <c r="DP161" s="361"/>
      <c r="DQ161" s="361"/>
      <c r="DR161" s="361"/>
      <c r="DS161" s="361"/>
      <c r="DT161" s="361"/>
      <c r="DU161" s="361"/>
      <c r="DV161" s="361"/>
      <c r="DW161" s="361"/>
      <c r="DX161" s="794"/>
      <c r="DY161" s="793"/>
      <c r="DZ161" s="793"/>
      <c r="EA161" s="793"/>
      <c r="EB161" s="793"/>
      <c r="EC161" s="793"/>
      <c r="ED161" s="793"/>
      <c r="EE161" s="361"/>
      <c r="EF161" s="361"/>
      <c r="EG161" s="361"/>
      <c r="EH161" s="361"/>
      <c r="EI161" s="361"/>
      <c r="EJ161" s="361"/>
      <c r="EK161" s="361"/>
      <c r="EL161" s="361"/>
      <c r="EM161" s="361"/>
      <c r="EN161" s="794"/>
      <c r="EO161" s="793"/>
      <c r="EP161" s="793"/>
      <c r="EQ161" s="793"/>
      <c r="ER161" s="793"/>
      <c r="ES161" s="793"/>
      <c r="ET161" s="793"/>
      <c r="EU161" s="361"/>
      <c r="EV161" s="361"/>
      <c r="EW161" s="361"/>
      <c r="EX161" s="361"/>
      <c r="EY161" s="361"/>
      <c r="EZ161" s="361"/>
      <c r="FA161" s="361"/>
      <c r="FB161" s="361"/>
      <c r="FC161" s="361"/>
      <c r="FD161" s="794"/>
      <c r="FE161" s="793"/>
      <c r="FF161" s="793"/>
      <c r="FG161" s="793"/>
      <c r="FH161" s="793"/>
      <c r="FI161" s="793"/>
      <c r="FJ161" s="793"/>
      <c r="FK161" s="361"/>
      <c r="FL161" s="361"/>
      <c r="FM161" s="361"/>
      <c r="FN161" s="361"/>
      <c r="FO161" s="361"/>
      <c r="FP161" s="361"/>
      <c r="FQ161" s="361"/>
      <c r="FR161" s="361"/>
      <c r="FS161" s="361"/>
      <c r="FT161" s="794"/>
      <c r="FU161" s="793"/>
      <c r="FV161" s="793"/>
      <c r="FW161" s="793"/>
      <c r="FX161" s="793"/>
      <c r="FY161" s="793"/>
      <c r="FZ161" s="793"/>
      <c r="GA161" s="361"/>
      <c r="GB161" s="361"/>
      <c r="GC161" s="361"/>
      <c r="GD161" s="361"/>
      <c r="GE161" s="361"/>
      <c r="GF161" s="361"/>
      <c r="GG161" s="361"/>
      <c r="GH161" s="361"/>
      <c r="GI161" s="361"/>
      <c r="GJ161" s="794"/>
      <c r="GK161" s="793"/>
      <c r="GL161" s="793"/>
      <c r="GM161" s="793"/>
      <c r="GN161" s="793"/>
      <c r="GO161" s="793"/>
      <c r="GP161" s="793"/>
      <c r="GQ161" s="361"/>
      <c r="GR161" s="361"/>
      <c r="GS161" s="361"/>
      <c r="GT161" s="361"/>
      <c r="GU161" s="361"/>
      <c r="GV161" s="361"/>
      <c r="GW161" s="361"/>
      <c r="GX161" s="361"/>
      <c r="GY161" s="361"/>
      <c r="GZ161" s="794"/>
      <c r="HA161" s="793"/>
      <c r="HB161" s="793"/>
      <c r="HC161" s="793"/>
      <c r="HD161" s="793"/>
      <c r="HE161" s="793"/>
      <c r="HF161" s="793"/>
      <c r="HG161" s="361"/>
      <c r="HH161" s="361"/>
      <c r="HI161" s="361"/>
      <c r="HJ161" s="361"/>
      <c r="HK161" s="361"/>
      <c r="HL161" s="361"/>
      <c r="HM161" s="361"/>
      <c r="HN161" s="361"/>
      <c r="HO161" s="361"/>
      <c r="HP161" s="793"/>
      <c r="HQ161" s="793"/>
      <c r="HR161" s="793"/>
      <c r="HS161" s="793"/>
      <c r="HT161" s="793"/>
      <c r="HU161" s="793"/>
      <c r="HV161" s="361"/>
      <c r="HW161" s="361"/>
      <c r="HX161" s="361"/>
      <c r="HY161" s="361"/>
      <c r="HZ161" s="361"/>
      <c r="IA161" s="361"/>
      <c r="IB161" s="361"/>
      <c r="IC161" s="361"/>
      <c r="ID161" s="361"/>
      <c r="IE161" s="794"/>
      <c r="IF161" s="793"/>
      <c r="IG161" s="793"/>
      <c r="IH161" s="793"/>
      <c r="II161" s="793"/>
      <c r="IJ161" s="793"/>
      <c r="IK161" s="793"/>
      <c r="IL161" s="361"/>
      <c r="IM161" s="361"/>
      <c r="IN161" s="361"/>
      <c r="IO161" s="361"/>
      <c r="IP161" s="361"/>
      <c r="IQ161" s="361"/>
      <c r="IR161" s="361"/>
      <c r="IS161" s="361"/>
      <c r="IT161" s="361"/>
      <c r="IU161" s="794"/>
      <c r="IV161" s="793"/>
      <c r="IW161" s="793"/>
      <c r="IX161" s="793"/>
      <c r="IY161" s="793"/>
      <c r="IZ161" s="793"/>
      <c r="JA161" s="793"/>
      <c r="JB161" s="361"/>
      <c r="JC161" s="361"/>
      <c r="JD161" s="361"/>
      <c r="JE161" s="361"/>
      <c r="JF161" s="361"/>
      <c r="JG161" s="361"/>
      <c r="JH161" s="361"/>
      <c r="JI161" s="361"/>
      <c r="JJ161" s="361"/>
      <c r="JK161" s="794"/>
      <c r="JL161" s="793"/>
      <c r="JM161" s="793"/>
      <c r="JN161" s="793"/>
      <c r="JO161" s="793"/>
      <c r="JP161" s="793"/>
      <c r="JQ161" s="793"/>
      <c r="JR161" s="361"/>
      <c r="JS161" s="361"/>
      <c r="JT161" s="361"/>
      <c r="JU161" s="361"/>
      <c r="JV161" s="361"/>
      <c r="JW161" s="361"/>
      <c r="JX161" s="361"/>
      <c r="JY161" s="361"/>
      <c r="JZ161" s="361"/>
      <c r="KA161" s="794"/>
      <c r="KB161" s="793"/>
      <c r="KC161" s="793"/>
      <c r="KD161" s="793"/>
      <c r="KE161" s="793"/>
      <c r="KF161" s="793"/>
      <c r="KG161" s="793"/>
      <c r="KH161" s="361"/>
      <c r="KI161" s="361"/>
      <c r="KJ161" s="361"/>
      <c r="KK161" s="361"/>
      <c r="KL161" s="361"/>
      <c r="KM161" s="361"/>
      <c r="KN161" s="361"/>
      <c r="KO161" s="361"/>
      <c r="KP161" s="361"/>
      <c r="KQ161" s="794"/>
      <c r="KR161" s="793"/>
      <c r="KS161" s="793"/>
      <c r="KT161" s="793"/>
      <c r="KU161" s="793"/>
      <c r="KV161" s="793"/>
      <c r="KW161" s="793"/>
      <c r="KX161" s="361"/>
      <c r="KY161" s="361"/>
      <c r="KZ161" s="361"/>
      <c r="LA161" s="361"/>
      <c r="LB161" s="361"/>
      <c r="LC161" s="361"/>
      <c r="LD161" s="361"/>
      <c r="LE161" s="361"/>
      <c r="LF161" s="361"/>
    </row>
    <row r="162" spans="1:318" s="26" customFormat="1" ht="13.5" thickBot="1" x14ac:dyDescent="0.25">
      <c r="A162" s="795" t="s">
        <v>42</v>
      </c>
      <c r="B162" s="796"/>
      <c r="C162" s="796"/>
      <c r="D162" s="796"/>
      <c r="E162" s="796"/>
      <c r="F162" s="797"/>
      <c r="G162" s="142"/>
      <c r="H162" s="142"/>
      <c r="I162" s="142"/>
      <c r="J162" s="142"/>
      <c r="K162" s="142"/>
      <c r="L162" s="142"/>
      <c r="M162" s="142"/>
      <c r="N162" s="142"/>
      <c r="O162" s="143"/>
      <c r="P162" s="799"/>
      <c r="Q162" s="789"/>
      <c r="R162" s="789"/>
      <c r="S162" s="789"/>
      <c r="T162" s="789"/>
      <c r="U162" s="789"/>
      <c r="V162" s="789"/>
      <c r="W162" s="360"/>
      <c r="X162" s="360"/>
      <c r="Y162" s="360"/>
      <c r="Z162" s="360"/>
      <c r="AA162" s="360"/>
      <c r="AB162" s="360"/>
      <c r="AC162" s="360"/>
      <c r="AD162" s="360"/>
      <c r="AE162" s="360"/>
      <c r="AF162" s="794"/>
      <c r="AG162" s="789"/>
      <c r="AH162" s="789"/>
      <c r="AI162" s="789"/>
      <c r="AJ162" s="789"/>
      <c r="AK162" s="789"/>
      <c r="AL162" s="789"/>
      <c r="AM162" s="360"/>
      <c r="AN162" s="360"/>
      <c r="AO162" s="360"/>
      <c r="AP162" s="360"/>
      <c r="AQ162" s="360"/>
      <c r="AR162" s="360"/>
      <c r="AS162" s="360"/>
      <c r="AT162" s="360"/>
      <c r="AU162" s="360"/>
      <c r="AV162" s="794"/>
      <c r="AW162" s="789"/>
      <c r="AX162" s="789"/>
      <c r="AY162" s="789"/>
      <c r="AZ162" s="789"/>
      <c r="BA162" s="789"/>
      <c r="BB162" s="789"/>
      <c r="BC162" s="360"/>
      <c r="BD162" s="360"/>
      <c r="BE162" s="360"/>
      <c r="BF162" s="360"/>
      <c r="BG162" s="360"/>
      <c r="BH162" s="360"/>
      <c r="BI162" s="360"/>
      <c r="BJ162" s="360"/>
      <c r="BK162" s="360"/>
      <c r="BL162" s="794"/>
      <c r="BM162" s="789"/>
      <c r="BN162" s="789"/>
      <c r="BO162" s="789"/>
      <c r="BP162" s="789"/>
      <c r="BQ162" s="789"/>
      <c r="BR162" s="789"/>
      <c r="BS162" s="360"/>
      <c r="BT162" s="360"/>
      <c r="BU162" s="360"/>
      <c r="BV162" s="360"/>
      <c r="BW162" s="360"/>
      <c r="BX162" s="360"/>
      <c r="BY162" s="360"/>
      <c r="BZ162" s="360"/>
      <c r="CA162" s="360"/>
      <c r="CB162" s="794"/>
      <c r="CC162" s="789"/>
      <c r="CD162" s="789"/>
      <c r="CE162" s="789"/>
      <c r="CF162" s="789"/>
      <c r="CG162" s="789"/>
      <c r="CH162" s="789"/>
      <c r="CI162" s="360"/>
      <c r="CJ162" s="360"/>
      <c r="CK162" s="360"/>
      <c r="CL162" s="360"/>
      <c r="CM162" s="360"/>
      <c r="CN162" s="360"/>
      <c r="CO162" s="360"/>
      <c r="CP162" s="360"/>
      <c r="CQ162" s="360"/>
      <c r="CR162" s="794"/>
      <c r="CS162" s="789"/>
      <c r="CT162" s="789"/>
      <c r="CU162" s="789"/>
      <c r="CV162" s="789"/>
      <c r="CW162" s="789"/>
      <c r="CX162" s="789"/>
      <c r="CY162" s="360"/>
      <c r="CZ162" s="360"/>
      <c r="DA162" s="360"/>
      <c r="DB162" s="360"/>
      <c r="DC162" s="360"/>
      <c r="DD162" s="360"/>
      <c r="DE162" s="360"/>
      <c r="DF162" s="360"/>
      <c r="DG162" s="360"/>
      <c r="DH162" s="794"/>
      <c r="DI162" s="789"/>
      <c r="DJ162" s="789"/>
      <c r="DK162" s="789"/>
      <c r="DL162" s="789"/>
      <c r="DM162" s="789"/>
      <c r="DN162" s="789"/>
      <c r="DO162" s="360"/>
      <c r="DP162" s="360"/>
      <c r="DQ162" s="360"/>
      <c r="DR162" s="360"/>
      <c r="DS162" s="360"/>
      <c r="DT162" s="360"/>
      <c r="DU162" s="360"/>
      <c r="DV162" s="360"/>
      <c r="DW162" s="360"/>
      <c r="DX162" s="794"/>
      <c r="DY162" s="789"/>
      <c r="DZ162" s="789"/>
      <c r="EA162" s="789"/>
      <c r="EB162" s="789"/>
      <c r="EC162" s="789"/>
      <c r="ED162" s="789"/>
      <c r="EE162" s="360"/>
      <c r="EF162" s="360"/>
      <c r="EG162" s="360"/>
      <c r="EH162" s="360"/>
      <c r="EI162" s="360"/>
      <c r="EJ162" s="360"/>
      <c r="EK162" s="360"/>
      <c r="EL162" s="360"/>
      <c r="EM162" s="360"/>
      <c r="EN162" s="794"/>
      <c r="EO162" s="789"/>
      <c r="EP162" s="789"/>
      <c r="EQ162" s="789"/>
      <c r="ER162" s="789"/>
      <c r="ES162" s="789"/>
      <c r="ET162" s="789"/>
      <c r="EU162" s="360"/>
      <c r="EV162" s="360"/>
      <c r="EW162" s="360"/>
      <c r="EX162" s="360"/>
      <c r="EY162" s="360"/>
      <c r="EZ162" s="360"/>
      <c r="FA162" s="360"/>
      <c r="FB162" s="360"/>
      <c r="FC162" s="360"/>
      <c r="FD162" s="794"/>
      <c r="FE162" s="789"/>
      <c r="FF162" s="789"/>
      <c r="FG162" s="789"/>
      <c r="FH162" s="789"/>
      <c r="FI162" s="789"/>
      <c r="FJ162" s="789"/>
      <c r="FK162" s="360"/>
      <c r="FL162" s="360"/>
      <c r="FM162" s="360"/>
      <c r="FN162" s="360"/>
      <c r="FO162" s="360"/>
      <c r="FP162" s="360"/>
      <c r="FQ162" s="360"/>
      <c r="FR162" s="360"/>
      <c r="FS162" s="360"/>
      <c r="FT162" s="794"/>
      <c r="FU162" s="789"/>
      <c r="FV162" s="789"/>
      <c r="FW162" s="789"/>
      <c r="FX162" s="789"/>
      <c r="FY162" s="789"/>
      <c r="FZ162" s="789"/>
      <c r="GA162" s="360"/>
      <c r="GB162" s="360"/>
      <c r="GC162" s="360"/>
      <c r="GD162" s="360"/>
      <c r="GE162" s="360"/>
      <c r="GF162" s="360"/>
      <c r="GG162" s="360"/>
      <c r="GH162" s="360"/>
      <c r="GI162" s="360"/>
      <c r="GJ162" s="794"/>
      <c r="GK162" s="789"/>
      <c r="GL162" s="789"/>
      <c r="GM162" s="789"/>
      <c r="GN162" s="789"/>
      <c r="GO162" s="789"/>
      <c r="GP162" s="789"/>
      <c r="GQ162" s="360"/>
      <c r="GR162" s="360"/>
      <c r="GS162" s="360"/>
      <c r="GT162" s="360"/>
      <c r="GU162" s="360"/>
      <c r="GV162" s="360"/>
      <c r="GW162" s="360"/>
      <c r="GX162" s="360"/>
      <c r="GY162" s="360"/>
      <c r="GZ162" s="794"/>
      <c r="HA162" s="789"/>
      <c r="HB162" s="789"/>
      <c r="HC162" s="789"/>
      <c r="HD162" s="789"/>
      <c r="HE162" s="789"/>
      <c r="HF162" s="789"/>
      <c r="HG162" s="360"/>
      <c r="HH162" s="360"/>
      <c r="HI162" s="360"/>
      <c r="HJ162" s="360"/>
      <c r="HK162" s="360"/>
      <c r="HL162" s="360"/>
      <c r="HM162" s="360"/>
      <c r="HN162" s="360"/>
      <c r="HO162" s="360"/>
      <c r="HP162" s="789"/>
      <c r="HQ162" s="789"/>
      <c r="HR162" s="789"/>
      <c r="HS162" s="789"/>
      <c r="HT162" s="789"/>
      <c r="HU162" s="789"/>
      <c r="HV162" s="360"/>
      <c r="HW162" s="360"/>
      <c r="HX162" s="360"/>
      <c r="HY162" s="360"/>
      <c r="HZ162" s="360"/>
      <c r="IA162" s="360"/>
      <c r="IB162" s="360"/>
      <c r="IC162" s="360"/>
      <c r="ID162" s="360"/>
      <c r="IE162" s="794"/>
      <c r="IF162" s="789"/>
      <c r="IG162" s="789"/>
      <c r="IH162" s="789"/>
      <c r="II162" s="789"/>
      <c r="IJ162" s="789"/>
      <c r="IK162" s="789"/>
      <c r="IL162" s="360"/>
      <c r="IM162" s="360"/>
      <c r="IN162" s="360"/>
      <c r="IO162" s="360"/>
      <c r="IP162" s="360"/>
      <c r="IQ162" s="360"/>
      <c r="IR162" s="360"/>
      <c r="IS162" s="360"/>
      <c r="IT162" s="360"/>
      <c r="IU162" s="794"/>
      <c r="IV162" s="789"/>
      <c r="IW162" s="789"/>
      <c r="IX162" s="789"/>
      <c r="IY162" s="789"/>
      <c r="IZ162" s="789"/>
      <c r="JA162" s="789"/>
      <c r="JB162" s="360"/>
      <c r="JC162" s="360"/>
      <c r="JD162" s="360"/>
      <c r="JE162" s="360"/>
      <c r="JF162" s="360"/>
      <c r="JG162" s="360"/>
      <c r="JH162" s="360"/>
      <c r="JI162" s="360"/>
      <c r="JJ162" s="360"/>
      <c r="JK162" s="794"/>
      <c r="JL162" s="789"/>
      <c r="JM162" s="789"/>
      <c r="JN162" s="789"/>
      <c r="JO162" s="789"/>
      <c r="JP162" s="789"/>
      <c r="JQ162" s="789"/>
      <c r="JR162" s="360"/>
      <c r="JS162" s="360"/>
      <c r="JT162" s="360"/>
      <c r="JU162" s="360"/>
      <c r="JV162" s="360"/>
      <c r="JW162" s="360"/>
      <c r="JX162" s="360"/>
      <c r="JY162" s="360"/>
      <c r="JZ162" s="360"/>
      <c r="KA162" s="794"/>
      <c r="KB162" s="789"/>
      <c r="KC162" s="789"/>
      <c r="KD162" s="789"/>
      <c r="KE162" s="789"/>
      <c r="KF162" s="789"/>
      <c r="KG162" s="789"/>
      <c r="KH162" s="360"/>
      <c r="KI162" s="360"/>
      <c r="KJ162" s="360"/>
      <c r="KK162" s="360"/>
      <c r="KL162" s="360"/>
      <c r="KM162" s="360"/>
      <c r="KN162" s="360"/>
      <c r="KO162" s="360"/>
      <c r="KP162" s="360"/>
      <c r="KQ162" s="794"/>
      <c r="KR162" s="789"/>
      <c r="KS162" s="789"/>
      <c r="KT162" s="789"/>
      <c r="KU162" s="789"/>
      <c r="KV162" s="789"/>
      <c r="KW162" s="789"/>
      <c r="KX162" s="360"/>
      <c r="KY162" s="360"/>
      <c r="KZ162" s="360"/>
      <c r="LA162" s="360"/>
      <c r="LB162" s="360"/>
      <c r="LC162" s="360"/>
      <c r="LD162" s="360"/>
      <c r="LE162" s="360"/>
      <c r="LF162" s="360"/>
    </row>
    <row r="163" spans="1:318" s="26" customFormat="1" x14ac:dyDescent="0.2">
      <c r="A163" s="28"/>
      <c r="B163" s="28"/>
      <c r="C163" s="28"/>
      <c r="D163" s="28"/>
      <c r="E163" s="28"/>
      <c r="F163" s="28"/>
      <c r="G163" s="28"/>
      <c r="H163" s="29"/>
      <c r="I163" s="29"/>
      <c r="J163" s="29"/>
      <c r="K163" s="29"/>
      <c r="L163" s="29"/>
      <c r="M163" s="29"/>
      <c r="N163" s="29"/>
      <c r="O163" s="29"/>
      <c r="P163" s="28"/>
      <c r="Q163" s="28"/>
      <c r="R163" s="28"/>
      <c r="S163" s="28"/>
      <c r="T163" s="28"/>
      <c r="U163" s="28"/>
      <c r="V163" s="28"/>
      <c r="W163" s="28"/>
      <c r="X163" s="29"/>
      <c r="Y163" s="29"/>
      <c r="Z163" s="29"/>
      <c r="AA163" s="29"/>
      <c r="AB163" s="29"/>
      <c r="AC163" s="29"/>
      <c r="AD163" s="29"/>
      <c r="AE163" s="29"/>
      <c r="AF163" s="28"/>
      <c r="AG163" s="28"/>
      <c r="AH163" s="28"/>
      <c r="AI163" s="28"/>
      <c r="AJ163" s="28"/>
      <c r="AK163" s="28"/>
      <c r="AL163" s="28"/>
      <c r="AM163" s="28"/>
      <c r="AN163" s="29"/>
      <c r="AO163" s="29"/>
      <c r="AP163" s="29"/>
      <c r="AQ163" s="29"/>
      <c r="AR163" s="29"/>
      <c r="AS163" s="29"/>
      <c r="AT163" s="29"/>
      <c r="AU163" s="29"/>
      <c r="AV163" s="28"/>
      <c r="AW163" s="28"/>
      <c r="AX163" s="28"/>
      <c r="AY163" s="28"/>
      <c r="AZ163" s="28"/>
      <c r="BA163" s="28"/>
      <c r="BB163" s="28"/>
      <c r="BC163" s="28"/>
      <c r="BD163" s="29"/>
      <c r="BE163" s="29"/>
      <c r="BF163" s="29"/>
      <c r="BG163" s="29"/>
      <c r="BH163" s="29"/>
      <c r="BI163" s="29"/>
      <c r="BJ163" s="29"/>
      <c r="BK163" s="29"/>
      <c r="BL163" s="28"/>
      <c r="BM163" s="28"/>
      <c r="BN163" s="28"/>
      <c r="BO163" s="28"/>
      <c r="BP163" s="28"/>
      <c r="BQ163" s="28"/>
      <c r="BR163" s="28"/>
      <c r="BS163" s="28"/>
      <c r="BT163" s="29"/>
      <c r="BU163" s="29"/>
      <c r="BV163" s="29"/>
      <c r="BW163" s="29"/>
      <c r="BX163" s="29"/>
      <c r="BY163" s="29"/>
      <c r="BZ163" s="29"/>
      <c r="CA163" s="29"/>
      <c r="CB163" s="28"/>
      <c r="CC163" s="28"/>
      <c r="CD163" s="28"/>
      <c r="CE163" s="28"/>
      <c r="CF163" s="28"/>
      <c r="CG163" s="28"/>
      <c r="CH163" s="28"/>
      <c r="CI163" s="28"/>
      <c r="CJ163" s="29"/>
      <c r="CK163" s="29"/>
      <c r="CL163" s="29"/>
      <c r="CM163" s="29"/>
      <c r="CN163" s="29"/>
      <c r="CO163" s="29"/>
      <c r="CP163" s="29"/>
      <c r="CQ163" s="29"/>
      <c r="CR163" s="28"/>
      <c r="CS163" s="28"/>
      <c r="CT163" s="28"/>
      <c r="CU163" s="28"/>
      <c r="CV163" s="28"/>
      <c r="CW163" s="28"/>
      <c r="CX163" s="28"/>
      <c r="CY163" s="28"/>
      <c r="CZ163" s="29"/>
      <c r="DA163" s="29"/>
      <c r="DB163" s="29"/>
      <c r="DC163" s="29"/>
      <c r="DD163" s="29"/>
      <c r="DE163" s="29"/>
      <c r="DF163" s="29"/>
      <c r="DG163" s="29"/>
      <c r="DH163" s="28"/>
      <c r="DI163" s="28"/>
      <c r="DJ163" s="28"/>
      <c r="DK163" s="28"/>
      <c r="DL163" s="28"/>
      <c r="DM163" s="28"/>
      <c r="DN163" s="28"/>
      <c r="DO163" s="28"/>
      <c r="DP163" s="29"/>
      <c r="DQ163" s="29"/>
      <c r="DR163" s="29"/>
      <c r="DS163" s="29"/>
      <c r="DT163" s="29"/>
      <c r="DU163" s="29"/>
      <c r="DV163" s="29"/>
      <c r="DW163" s="29"/>
      <c r="DX163" s="28"/>
      <c r="DY163" s="28"/>
      <c r="DZ163" s="28"/>
      <c r="EA163" s="28"/>
      <c r="EB163" s="28"/>
      <c r="EC163" s="28"/>
      <c r="ED163" s="28"/>
      <c r="EE163" s="28"/>
      <c r="EF163" s="29"/>
      <c r="EG163" s="29"/>
      <c r="EH163" s="29"/>
      <c r="EI163" s="29"/>
      <c r="EJ163" s="29"/>
      <c r="EK163" s="29"/>
      <c r="EL163" s="29"/>
      <c r="EM163" s="29"/>
      <c r="EN163" s="28"/>
      <c r="EO163" s="28"/>
      <c r="EP163" s="28"/>
      <c r="EQ163" s="28"/>
      <c r="ER163" s="28"/>
      <c r="ES163" s="28"/>
      <c r="ET163" s="28"/>
      <c r="EU163" s="28"/>
      <c r="EV163" s="29"/>
      <c r="EW163" s="29"/>
      <c r="EX163" s="29"/>
      <c r="EY163" s="29"/>
      <c r="EZ163" s="29"/>
      <c r="FA163" s="29"/>
      <c r="FB163" s="29"/>
      <c r="FC163" s="29"/>
      <c r="FD163" s="28"/>
      <c r="FE163" s="28"/>
      <c r="FF163" s="28"/>
      <c r="FG163" s="28"/>
      <c r="FH163" s="28"/>
      <c r="FI163" s="28"/>
      <c r="FJ163" s="28"/>
      <c r="FK163" s="28"/>
      <c r="FL163" s="29"/>
      <c r="FM163" s="29"/>
      <c r="FN163" s="29"/>
      <c r="FO163" s="29"/>
      <c r="FP163" s="29"/>
      <c r="FQ163" s="29"/>
      <c r="FR163" s="29"/>
      <c r="FS163" s="29"/>
      <c r="FT163" s="28"/>
      <c r="FU163" s="28"/>
      <c r="FV163" s="28"/>
      <c r="FW163" s="28"/>
      <c r="FX163" s="28"/>
      <c r="FY163" s="28"/>
      <c r="FZ163" s="28"/>
      <c r="GA163" s="28"/>
      <c r="GB163" s="29"/>
      <c r="GC163" s="29"/>
      <c r="GD163" s="29"/>
      <c r="GE163" s="29"/>
      <c r="GF163" s="29"/>
      <c r="GG163" s="29"/>
      <c r="GH163" s="29"/>
      <c r="GI163" s="29"/>
      <c r="GJ163" s="28"/>
      <c r="GK163" s="28"/>
      <c r="GL163" s="28"/>
      <c r="GM163" s="28"/>
      <c r="GN163" s="28"/>
      <c r="GO163" s="28"/>
      <c r="GP163" s="28"/>
      <c r="GQ163" s="28"/>
      <c r="GR163" s="29"/>
      <c r="GS163" s="29"/>
      <c r="GT163" s="29"/>
      <c r="GU163" s="29"/>
      <c r="GV163" s="29"/>
      <c r="GW163" s="29"/>
      <c r="GX163" s="29"/>
      <c r="GY163" s="29"/>
      <c r="GZ163" s="28"/>
      <c r="HA163" s="28"/>
      <c r="HB163" s="28"/>
      <c r="HC163" s="28"/>
      <c r="HD163" s="28"/>
      <c r="HE163" s="28"/>
      <c r="HF163" s="28"/>
      <c r="HG163" s="28"/>
      <c r="HH163" s="29"/>
      <c r="HI163" s="29"/>
      <c r="HJ163" s="29"/>
      <c r="HK163" s="29"/>
      <c r="HL163" s="29"/>
      <c r="HM163" s="29"/>
      <c r="HN163" s="29"/>
      <c r="HO163" s="29"/>
      <c r="HP163" s="28"/>
      <c r="HQ163" s="28"/>
      <c r="HR163" s="28"/>
      <c r="HS163" s="28"/>
      <c r="HT163" s="28"/>
      <c r="HU163" s="28"/>
      <c r="HV163" s="28"/>
      <c r="HW163" s="29"/>
      <c r="HX163" s="29"/>
      <c r="HY163" s="29"/>
      <c r="HZ163" s="29"/>
      <c r="IA163" s="29"/>
      <c r="IB163" s="29"/>
      <c r="IC163" s="29"/>
      <c r="ID163" s="29"/>
      <c r="IE163" s="28"/>
      <c r="IF163" s="28"/>
      <c r="IG163" s="28"/>
      <c r="IH163" s="28"/>
      <c r="II163" s="28"/>
      <c r="IJ163" s="28"/>
      <c r="IK163" s="28"/>
      <c r="IL163" s="28"/>
      <c r="IM163" s="29"/>
      <c r="IN163" s="29"/>
      <c r="IO163" s="29"/>
      <c r="IP163" s="29"/>
      <c r="IQ163" s="29"/>
      <c r="IR163" s="29"/>
      <c r="IS163" s="29"/>
      <c r="IT163" s="29"/>
      <c r="IU163" s="28"/>
      <c r="IV163" s="28"/>
      <c r="IW163" s="28"/>
      <c r="IX163" s="28"/>
      <c r="IY163" s="28"/>
      <c r="IZ163" s="28"/>
      <c r="JA163" s="28"/>
      <c r="JB163" s="28"/>
      <c r="JC163" s="29"/>
      <c r="JD163" s="29"/>
      <c r="JE163" s="29"/>
      <c r="JF163" s="29"/>
      <c r="JG163" s="29"/>
      <c r="JH163" s="29"/>
      <c r="JI163" s="29"/>
      <c r="JJ163" s="29"/>
      <c r="JK163" s="28"/>
      <c r="JL163" s="28"/>
      <c r="JM163" s="28"/>
      <c r="JN163" s="28"/>
      <c r="JO163" s="28"/>
      <c r="JP163" s="28"/>
      <c r="JQ163" s="28"/>
      <c r="JR163" s="28"/>
      <c r="JS163" s="29"/>
      <c r="JT163" s="29"/>
      <c r="JU163" s="29"/>
      <c r="JV163" s="29"/>
      <c r="JW163" s="29"/>
      <c r="JX163" s="29"/>
      <c r="JY163" s="29"/>
      <c r="JZ163" s="29"/>
      <c r="KA163" s="28"/>
      <c r="KB163" s="28"/>
      <c r="KC163" s="28"/>
      <c r="KD163" s="28"/>
      <c r="KE163" s="28"/>
      <c r="KF163" s="28"/>
      <c r="KG163" s="28"/>
      <c r="KH163" s="28"/>
      <c r="KI163" s="29"/>
      <c r="KJ163" s="29"/>
      <c r="KK163" s="29"/>
      <c r="KL163" s="29"/>
      <c r="KM163" s="29"/>
      <c r="KN163" s="29"/>
      <c r="KO163" s="29"/>
      <c r="KP163" s="29"/>
      <c r="KQ163" s="28"/>
      <c r="KR163" s="28"/>
      <c r="KS163" s="28"/>
      <c r="KT163" s="28"/>
      <c r="KU163" s="28"/>
      <c r="KV163" s="28"/>
      <c r="KW163" s="28"/>
      <c r="KX163" s="28"/>
      <c r="KY163" s="29"/>
      <c r="KZ163" s="29"/>
      <c r="LA163" s="29"/>
      <c r="LB163" s="29"/>
      <c r="LC163" s="29"/>
      <c r="LD163" s="29"/>
      <c r="LE163" s="29"/>
      <c r="LF163" s="29"/>
    </row>
    <row r="164" spans="1:318" x14ac:dyDescent="0.2">
      <c r="A164" s="9"/>
      <c r="B164" s="28"/>
      <c r="C164" s="28"/>
      <c r="D164" s="9"/>
      <c r="E164" s="28"/>
      <c r="F164" s="9"/>
      <c r="G164" s="9"/>
      <c r="H164" s="10"/>
      <c r="I164" s="10"/>
      <c r="J164" s="10"/>
      <c r="K164" s="10"/>
      <c r="L164" s="10"/>
      <c r="M164" s="29"/>
      <c r="N164" s="10"/>
      <c r="O164" s="10"/>
      <c r="P164" s="10"/>
    </row>
    <row r="165" spans="1:318" hidden="1" x14ac:dyDescent="0.2">
      <c r="A165" s="10"/>
      <c r="B165" s="29"/>
      <c r="C165" s="29"/>
      <c r="D165" s="29" t="s">
        <v>0</v>
      </c>
      <c r="E165" s="29"/>
      <c r="F165" s="10"/>
      <c r="G165" s="9"/>
      <c r="H165" s="10"/>
      <c r="I165" s="10"/>
      <c r="J165" s="10"/>
      <c r="K165" s="10"/>
      <c r="L165" s="10"/>
      <c r="M165" s="29"/>
      <c r="N165" s="10"/>
      <c r="O165" s="10"/>
      <c r="P165" s="10"/>
    </row>
    <row r="166" spans="1:318" hidden="1" x14ac:dyDescent="0.2">
      <c r="A166" s="10"/>
      <c r="B166" s="29"/>
      <c r="C166" s="29"/>
      <c r="D166" s="29" t="s">
        <v>79</v>
      </c>
      <c r="E166" s="29"/>
      <c r="F166" s="10"/>
      <c r="G166" s="9"/>
      <c r="H166" s="10"/>
      <c r="I166" s="10"/>
      <c r="J166" s="10"/>
      <c r="K166" s="10"/>
      <c r="L166" s="10"/>
      <c r="M166" s="29"/>
      <c r="N166" s="10"/>
      <c r="O166" s="10"/>
      <c r="P166" s="10"/>
    </row>
    <row r="167" spans="1:318" x14ac:dyDescent="0.2">
      <c r="A167" s="10"/>
      <c r="B167" s="29"/>
      <c r="C167" s="29"/>
      <c r="D167" s="10"/>
      <c r="E167" s="29"/>
      <c r="F167" s="10"/>
      <c r="G167" s="81" t="s">
        <v>46</v>
      </c>
      <c r="H167" s="7"/>
      <c r="I167" s="10"/>
      <c r="J167" s="10"/>
      <c r="K167" s="10"/>
      <c r="L167" s="10"/>
      <c r="M167" s="29"/>
      <c r="N167" s="10"/>
      <c r="O167" s="10"/>
      <c r="P167" s="10"/>
    </row>
    <row r="168" spans="1:318" x14ac:dyDescent="0.2">
      <c r="A168" s="10"/>
      <c r="B168" s="29"/>
      <c r="C168" s="29"/>
      <c r="D168" s="10"/>
      <c r="E168" s="29"/>
      <c r="F168" s="10"/>
      <c r="G168" s="82"/>
      <c r="H168" s="8" t="s">
        <v>47</v>
      </c>
      <c r="I168" s="10"/>
      <c r="J168" s="10"/>
      <c r="K168" s="10"/>
      <c r="L168" s="10"/>
      <c r="M168" s="29"/>
      <c r="N168" s="10"/>
      <c r="O168" s="10"/>
      <c r="P168" s="10"/>
    </row>
    <row r="169" spans="1:318" x14ac:dyDescent="0.2">
      <c r="A169" s="10"/>
      <c r="B169" s="29"/>
      <c r="C169" s="29"/>
      <c r="D169" s="10"/>
      <c r="E169" s="29"/>
      <c r="F169" s="10"/>
      <c r="G169" s="83"/>
      <c r="H169" s="8" t="s">
        <v>48</v>
      </c>
      <c r="I169" s="10"/>
      <c r="J169" s="10"/>
      <c r="K169" s="10"/>
      <c r="L169" s="10"/>
      <c r="M169" s="29"/>
      <c r="N169" s="10"/>
      <c r="O169" s="10"/>
      <c r="P169" s="10"/>
    </row>
    <row r="170" spans="1:318" x14ac:dyDescent="0.2">
      <c r="A170" s="10"/>
      <c r="B170" s="29"/>
      <c r="C170" s="29"/>
      <c r="D170" s="10"/>
      <c r="E170" s="29"/>
      <c r="F170" s="10"/>
      <c r="G170" s="85"/>
      <c r="H170" s="8" t="s">
        <v>49</v>
      </c>
      <c r="I170" s="10"/>
      <c r="J170" s="10"/>
      <c r="K170" s="10"/>
      <c r="L170" s="10"/>
      <c r="M170" s="29"/>
      <c r="N170" s="10"/>
      <c r="O170" s="10"/>
      <c r="P170" s="10"/>
    </row>
    <row r="171" spans="1:318" x14ac:dyDescent="0.2">
      <c r="A171" s="10"/>
      <c r="B171" s="29"/>
      <c r="C171" s="29"/>
      <c r="D171" s="10"/>
      <c r="E171" s="29"/>
      <c r="F171" s="10"/>
      <c r="G171" s="9"/>
      <c r="H171" s="10"/>
      <c r="I171" s="10"/>
      <c r="J171" s="10"/>
      <c r="K171" s="10"/>
      <c r="L171" s="10"/>
      <c r="M171" s="29"/>
      <c r="N171" s="10"/>
      <c r="O171" s="10"/>
      <c r="P171" s="10"/>
    </row>
    <row r="172" spans="1:318" x14ac:dyDescent="0.2">
      <c r="A172" s="10"/>
      <c r="B172" s="29"/>
      <c r="C172" s="29"/>
      <c r="D172" s="10"/>
      <c r="E172" s="29"/>
      <c r="F172" s="10"/>
      <c r="G172" s="9"/>
      <c r="H172" s="10"/>
      <c r="I172" s="10"/>
      <c r="J172" s="10"/>
      <c r="K172" s="10"/>
      <c r="L172" s="10"/>
      <c r="M172" s="29"/>
      <c r="N172" s="10"/>
      <c r="O172" s="10"/>
      <c r="P172" s="10"/>
    </row>
    <row r="173" spans="1:318" x14ac:dyDescent="0.2">
      <c r="A173" s="10"/>
      <c r="B173" s="29"/>
      <c r="C173" s="29"/>
      <c r="D173" s="10"/>
      <c r="E173" s="29"/>
      <c r="F173" s="10"/>
      <c r="G173" s="9"/>
      <c r="H173" s="10"/>
      <c r="I173" s="10"/>
      <c r="J173" s="10"/>
      <c r="K173" s="10"/>
      <c r="L173" s="10"/>
      <c r="M173" s="29"/>
      <c r="N173" s="10"/>
      <c r="O173" s="10"/>
      <c r="P173" s="10"/>
    </row>
    <row r="174" spans="1:318" x14ac:dyDescent="0.2">
      <c r="A174" s="10"/>
      <c r="B174" s="29"/>
      <c r="C174" s="29"/>
      <c r="D174" s="10"/>
      <c r="E174" s="29"/>
      <c r="F174" s="10"/>
      <c r="G174" s="9"/>
      <c r="H174" s="10"/>
      <c r="I174" s="10"/>
      <c r="J174" s="10"/>
      <c r="K174" s="10"/>
      <c r="L174" s="10"/>
      <c r="M174" s="29"/>
      <c r="N174" s="10"/>
      <c r="O174" s="10"/>
      <c r="P174" s="10"/>
    </row>
    <row r="175" spans="1:318" x14ac:dyDescent="0.2">
      <c r="A175" s="10"/>
      <c r="B175" s="29"/>
      <c r="C175" s="29"/>
      <c r="D175" s="10"/>
      <c r="E175" s="29"/>
      <c r="F175" s="10"/>
      <c r="G175" s="9"/>
      <c r="H175" s="10"/>
      <c r="I175" s="10"/>
      <c r="J175" s="10"/>
      <c r="K175" s="10"/>
      <c r="L175" s="10"/>
      <c r="M175" s="29"/>
      <c r="N175" s="10"/>
      <c r="O175" s="10"/>
      <c r="P175" s="10"/>
    </row>
    <row r="176" spans="1:318" x14ac:dyDescent="0.2">
      <c r="A176" s="10"/>
      <c r="B176" s="29"/>
      <c r="C176" s="29"/>
      <c r="D176" s="10"/>
      <c r="E176" s="29"/>
      <c r="F176" s="10"/>
      <c r="G176" s="9"/>
      <c r="H176" s="10"/>
      <c r="I176" s="10"/>
      <c r="J176" s="10"/>
      <c r="K176" s="10"/>
      <c r="L176" s="10"/>
      <c r="M176" s="29"/>
      <c r="N176" s="10"/>
      <c r="O176" s="10"/>
      <c r="P176" s="10"/>
    </row>
    <row r="177" spans="1:16" x14ac:dyDescent="0.2">
      <c r="A177" s="10"/>
      <c r="B177" s="29"/>
      <c r="C177" s="29"/>
      <c r="D177" s="10"/>
      <c r="E177" s="29"/>
      <c r="F177" s="10"/>
      <c r="G177" s="9"/>
      <c r="H177" s="10"/>
      <c r="I177" s="10"/>
      <c r="J177" s="10"/>
      <c r="K177" s="10"/>
      <c r="L177" s="10"/>
      <c r="M177" s="29"/>
      <c r="N177" s="10"/>
      <c r="O177" s="10"/>
      <c r="P177" s="10"/>
    </row>
    <row r="178" spans="1:16" x14ac:dyDescent="0.2">
      <c r="A178" s="10"/>
      <c r="B178" s="29"/>
      <c r="C178" s="29"/>
      <c r="D178" s="10"/>
      <c r="E178" s="29"/>
      <c r="F178" s="10"/>
      <c r="G178" s="9"/>
      <c r="H178" s="10"/>
      <c r="I178" s="10"/>
      <c r="J178" s="10"/>
      <c r="K178" s="10"/>
      <c r="L178" s="10"/>
      <c r="M178" s="29"/>
      <c r="N178" s="10"/>
      <c r="O178" s="10"/>
      <c r="P178" s="10"/>
    </row>
    <row r="179" spans="1:16" x14ac:dyDescent="0.2">
      <c r="A179" s="10"/>
      <c r="B179" s="29"/>
      <c r="C179" s="29"/>
      <c r="D179" s="10"/>
      <c r="E179" s="29"/>
      <c r="F179" s="10"/>
      <c r="G179" s="9"/>
      <c r="H179" s="10"/>
      <c r="I179" s="10"/>
      <c r="J179" s="10"/>
      <c r="K179" s="10"/>
      <c r="L179" s="10"/>
      <c r="M179" s="29"/>
      <c r="N179" s="10"/>
      <c r="O179" s="10"/>
      <c r="P179" s="10"/>
    </row>
    <row r="180" spans="1:16" x14ac:dyDescent="0.2">
      <c r="A180" s="10"/>
      <c r="B180" s="29"/>
      <c r="C180" s="29"/>
      <c r="D180" s="10"/>
      <c r="E180" s="29"/>
      <c r="F180" s="10"/>
      <c r="G180" s="9"/>
      <c r="H180" s="10"/>
      <c r="I180" s="10"/>
      <c r="J180" s="10"/>
      <c r="K180" s="10"/>
      <c r="L180" s="10"/>
      <c r="M180" s="29"/>
      <c r="N180" s="10"/>
      <c r="O180" s="10"/>
      <c r="P180" s="10"/>
    </row>
    <row r="181" spans="1:16" x14ac:dyDescent="0.2">
      <c r="A181" s="10"/>
      <c r="B181" s="29"/>
      <c r="C181" s="29"/>
      <c r="D181" s="10"/>
      <c r="E181" s="29"/>
      <c r="F181" s="10"/>
      <c r="G181" s="9"/>
      <c r="H181" s="10"/>
      <c r="I181" s="10"/>
      <c r="J181" s="10"/>
      <c r="K181" s="10"/>
      <c r="L181" s="10"/>
      <c r="M181" s="29"/>
      <c r="N181" s="10"/>
      <c r="O181" s="10"/>
      <c r="P181" s="10"/>
    </row>
    <row r="182" spans="1:16" x14ac:dyDescent="0.2">
      <c r="A182" s="10"/>
      <c r="B182" s="29"/>
      <c r="C182" s="29"/>
      <c r="D182" s="10"/>
      <c r="E182" s="29"/>
      <c r="F182" s="10"/>
      <c r="G182" s="9"/>
      <c r="H182" s="10"/>
      <c r="I182" s="10"/>
      <c r="J182" s="10"/>
      <c r="K182" s="10"/>
      <c r="L182" s="10"/>
      <c r="M182" s="29"/>
      <c r="N182" s="10"/>
      <c r="O182" s="10"/>
      <c r="P182" s="10"/>
    </row>
    <row r="183" spans="1:16" x14ac:dyDescent="0.2">
      <c r="A183" s="10"/>
      <c r="B183" s="29"/>
      <c r="C183" s="29"/>
      <c r="D183" s="10"/>
      <c r="E183" s="29"/>
      <c r="F183" s="10"/>
      <c r="G183" s="9"/>
      <c r="H183" s="10"/>
      <c r="I183" s="10"/>
      <c r="J183" s="10"/>
      <c r="K183" s="10"/>
      <c r="L183" s="10"/>
      <c r="M183" s="29"/>
      <c r="N183" s="10"/>
      <c r="O183" s="10"/>
      <c r="P183" s="10"/>
    </row>
    <row r="184" spans="1:16" x14ac:dyDescent="0.2">
      <c r="A184" s="10"/>
      <c r="B184" s="29"/>
      <c r="C184" s="29"/>
      <c r="D184" s="10"/>
      <c r="E184" s="29"/>
      <c r="F184" s="10"/>
      <c r="G184" s="9"/>
      <c r="H184" s="10"/>
      <c r="I184" s="10"/>
      <c r="J184" s="10"/>
      <c r="K184" s="10"/>
      <c r="L184" s="10"/>
      <c r="M184" s="29"/>
      <c r="N184" s="10"/>
      <c r="O184" s="10"/>
      <c r="P184" s="10"/>
    </row>
    <row r="185" spans="1:16" x14ac:dyDescent="0.2">
      <c r="A185" s="10"/>
      <c r="B185" s="29"/>
      <c r="C185" s="29"/>
      <c r="D185" s="10"/>
      <c r="E185" s="29"/>
      <c r="F185" s="10"/>
      <c r="G185" s="9"/>
      <c r="H185" s="10"/>
      <c r="I185" s="10"/>
      <c r="J185" s="10"/>
      <c r="K185" s="10"/>
      <c r="L185" s="10"/>
      <c r="M185" s="29"/>
      <c r="N185" s="10"/>
      <c r="O185" s="10"/>
      <c r="P185" s="10"/>
    </row>
    <row r="186" spans="1:16" x14ac:dyDescent="0.2">
      <c r="A186" s="10"/>
      <c r="B186" s="29"/>
      <c r="C186" s="29"/>
      <c r="D186" s="10"/>
      <c r="E186" s="29"/>
      <c r="F186" s="10"/>
      <c r="G186" s="9"/>
      <c r="H186" s="10"/>
      <c r="I186" s="10"/>
      <c r="J186" s="10"/>
      <c r="K186" s="10"/>
      <c r="L186" s="10"/>
      <c r="M186" s="29"/>
      <c r="N186" s="10"/>
      <c r="O186" s="10"/>
      <c r="P186" s="10"/>
    </row>
    <row r="187" spans="1:16" x14ac:dyDescent="0.2">
      <c r="A187" s="10"/>
      <c r="B187" s="29"/>
      <c r="C187" s="29"/>
      <c r="D187" s="10"/>
      <c r="E187" s="29"/>
      <c r="F187" s="10"/>
      <c r="G187" s="9"/>
      <c r="H187" s="10"/>
      <c r="I187" s="10"/>
      <c r="J187" s="10"/>
      <c r="K187" s="10"/>
      <c r="L187" s="10"/>
      <c r="M187" s="29"/>
      <c r="N187" s="10"/>
      <c r="O187" s="10"/>
      <c r="P187" s="10"/>
    </row>
    <row r="188" spans="1:16" x14ac:dyDescent="0.2">
      <c r="A188" s="10"/>
      <c r="B188" s="29"/>
      <c r="C188" s="29"/>
      <c r="D188" s="10"/>
      <c r="E188" s="29"/>
      <c r="F188" s="10"/>
      <c r="G188" s="9"/>
      <c r="H188" s="10"/>
      <c r="I188" s="10"/>
      <c r="J188" s="10"/>
      <c r="K188" s="10"/>
      <c r="L188" s="10"/>
      <c r="M188" s="29"/>
      <c r="N188" s="10"/>
      <c r="O188" s="10"/>
      <c r="P188" s="10"/>
    </row>
    <row r="189" spans="1:16" x14ac:dyDescent="0.2">
      <c r="A189" s="10"/>
      <c r="B189" s="29"/>
      <c r="C189" s="29"/>
      <c r="D189" s="10"/>
      <c r="E189" s="29"/>
      <c r="F189" s="10"/>
      <c r="G189" s="9"/>
      <c r="H189" s="10"/>
      <c r="I189" s="10"/>
      <c r="J189" s="10"/>
      <c r="K189" s="10"/>
      <c r="L189" s="10"/>
      <c r="M189" s="29"/>
      <c r="N189" s="10"/>
      <c r="O189" s="10"/>
      <c r="P189" s="10"/>
    </row>
    <row r="190" spans="1:16" x14ac:dyDescent="0.2">
      <c r="A190" s="10"/>
      <c r="B190" s="29"/>
      <c r="C190" s="29"/>
      <c r="D190" s="10"/>
      <c r="E190" s="29"/>
      <c r="F190" s="10"/>
      <c r="G190" s="9"/>
      <c r="H190" s="10"/>
      <c r="I190" s="10"/>
      <c r="J190" s="10"/>
      <c r="K190" s="10"/>
      <c r="L190" s="10"/>
      <c r="M190" s="29"/>
      <c r="N190" s="10"/>
      <c r="O190" s="10"/>
      <c r="P190" s="10"/>
    </row>
    <row r="191" spans="1:16" x14ac:dyDescent="0.2">
      <c r="A191" s="10"/>
      <c r="B191" s="29"/>
      <c r="C191" s="29"/>
      <c r="D191" s="10"/>
      <c r="E191" s="29"/>
      <c r="F191" s="10"/>
      <c r="G191" s="9"/>
      <c r="H191" s="10"/>
      <c r="I191" s="10"/>
      <c r="J191" s="10"/>
      <c r="K191" s="10"/>
      <c r="L191" s="10"/>
      <c r="M191" s="29"/>
      <c r="N191" s="10"/>
      <c r="O191" s="10"/>
      <c r="P191" s="10"/>
    </row>
    <row r="192" spans="1:16" x14ac:dyDescent="0.2">
      <c r="A192" s="10"/>
      <c r="B192" s="29"/>
      <c r="C192" s="29"/>
      <c r="D192" s="10"/>
      <c r="E192" s="29"/>
      <c r="F192" s="10"/>
      <c r="G192" s="9"/>
      <c r="H192" s="10"/>
      <c r="I192" s="10"/>
      <c r="J192" s="10"/>
      <c r="K192" s="10"/>
      <c r="L192" s="10"/>
      <c r="M192" s="29"/>
      <c r="N192" s="10"/>
      <c r="O192" s="10"/>
      <c r="P192" s="10"/>
    </row>
    <row r="193" spans="1:16" x14ac:dyDescent="0.2">
      <c r="A193" s="10"/>
      <c r="B193" s="29"/>
      <c r="C193" s="29"/>
      <c r="D193" s="10"/>
      <c r="E193" s="29"/>
      <c r="F193" s="10"/>
      <c r="G193" s="9"/>
      <c r="H193" s="10"/>
      <c r="I193" s="10"/>
      <c r="J193" s="10"/>
      <c r="K193" s="10"/>
      <c r="L193" s="10"/>
      <c r="M193" s="29"/>
      <c r="N193" s="10"/>
      <c r="O193" s="10"/>
      <c r="P193" s="10"/>
    </row>
    <row r="194" spans="1:16" x14ac:dyDescent="0.2">
      <c r="A194" s="10"/>
      <c r="B194" s="29"/>
      <c r="C194" s="29"/>
      <c r="D194" s="10"/>
      <c r="E194" s="29"/>
      <c r="F194" s="10"/>
      <c r="G194" s="9"/>
      <c r="H194" s="10"/>
      <c r="I194" s="10"/>
      <c r="J194" s="10"/>
      <c r="K194" s="10"/>
      <c r="L194" s="10"/>
      <c r="M194" s="29"/>
      <c r="N194" s="10"/>
      <c r="O194" s="10"/>
      <c r="P194" s="10"/>
    </row>
    <row r="195" spans="1:16" x14ac:dyDescent="0.2">
      <c r="A195" s="10"/>
      <c r="B195" s="29"/>
      <c r="C195" s="29"/>
      <c r="D195" s="10"/>
      <c r="E195" s="29"/>
      <c r="F195" s="10"/>
      <c r="G195" s="9"/>
      <c r="H195" s="10"/>
      <c r="I195" s="10"/>
      <c r="J195" s="10"/>
      <c r="K195" s="10"/>
      <c r="L195" s="10"/>
      <c r="M195" s="29"/>
      <c r="N195" s="10"/>
      <c r="O195" s="10"/>
      <c r="P195" s="10"/>
    </row>
    <row r="196" spans="1:16" x14ac:dyDescent="0.2">
      <c r="A196" s="10"/>
      <c r="B196" s="29"/>
      <c r="C196" s="29"/>
      <c r="D196" s="10"/>
      <c r="E196" s="29"/>
      <c r="F196" s="10"/>
      <c r="G196" s="9"/>
      <c r="H196" s="10"/>
      <c r="I196" s="10"/>
      <c r="J196" s="10"/>
      <c r="K196" s="10"/>
      <c r="L196" s="10"/>
      <c r="M196" s="29"/>
      <c r="N196" s="10"/>
      <c r="O196" s="10"/>
      <c r="P196" s="10"/>
    </row>
    <row r="197" spans="1:16" x14ac:dyDescent="0.2">
      <c r="A197" s="10"/>
      <c r="B197" s="29"/>
      <c r="C197" s="29"/>
      <c r="D197" s="10"/>
      <c r="E197" s="29"/>
      <c r="F197" s="10"/>
      <c r="G197" s="9"/>
      <c r="H197" s="10"/>
      <c r="I197" s="10"/>
      <c r="J197" s="10"/>
      <c r="K197" s="10"/>
      <c r="L197" s="10"/>
      <c r="M197" s="29"/>
      <c r="N197" s="10"/>
      <c r="O197" s="10"/>
      <c r="P197" s="10"/>
    </row>
    <row r="198" spans="1:16" x14ac:dyDescent="0.2">
      <c r="A198" s="10"/>
      <c r="B198" s="29"/>
      <c r="C198" s="29"/>
      <c r="D198" s="10"/>
      <c r="E198" s="29"/>
      <c r="F198" s="10"/>
      <c r="G198" s="9"/>
      <c r="H198" s="10"/>
      <c r="I198" s="10"/>
      <c r="J198" s="10"/>
      <c r="K198" s="10"/>
      <c r="L198" s="10"/>
      <c r="M198" s="29"/>
      <c r="N198" s="10"/>
      <c r="O198" s="10"/>
      <c r="P198" s="10"/>
    </row>
    <row r="199" spans="1:16" x14ac:dyDescent="0.2">
      <c r="A199" s="10"/>
      <c r="B199" s="29"/>
      <c r="C199" s="29"/>
      <c r="D199" s="10"/>
      <c r="E199" s="29"/>
      <c r="F199" s="10"/>
      <c r="G199" s="9"/>
      <c r="H199" s="10"/>
      <c r="I199" s="10"/>
      <c r="J199" s="10"/>
      <c r="K199" s="10"/>
      <c r="L199" s="10"/>
      <c r="M199" s="29"/>
      <c r="N199" s="10"/>
      <c r="O199" s="10"/>
      <c r="P199" s="10"/>
    </row>
    <row r="200" spans="1:16" x14ac:dyDescent="0.2">
      <c r="A200" s="10"/>
      <c r="B200" s="29"/>
      <c r="C200" s="29"/>
      <c r="D200" s="10"/>
      <c r="E200" s="29"/>
      <c r="F200" s="10"/>
      <c r="G200" s="9"/>
      <c r="H200" s="10"/>
      <c r="I200" s="10"/>
      <c r="J200" s="10"/>
      <c r="K200" s="10"/>
      <c r="L200" s="10"/>
      <c r="M200" s="29"/>
      <c r="N200" s="10"/>
      <c r="O200" s="10"/>
      <c r="P200" s="10"/>
    </row>
    <row r="201" spans="1:16" x14ac:dyDescent="0.2">
      <c r="A201" s="10"/>
      <c r="B201" s="29"/>
      <c r="C201" s="29"/>
      <c r="D201" s="10"/>
      <c r="E201" s="29"/>
      <c r="F201" s="10"/>
      <c r="G201" s="9"/>
      <c r="H201" s="10"/>
      <c r="I201" s="10"/>
      <c r="J201" s="10"/>
      <c r="K201" s="10"/>
      <c r="L201" s="10"/>
      <c r="M201" s="29"/>
      <c r="N201" s="10"/>
      <c r="O201" s="10"/>
      <c r="P201" s="10"/>
    </row>
    <row r="202" spans="1:16" x14ac:dyDescent="0.2">
      <c r="A202" s="10"/>
      <c r="B202" s="29"/>
      <c r="C202" s="29"/>
      <c r="D202" s="10"/>
      <c r="E202" s="29"/>
      <c r="F202" s="10"/>
      <c r="G202" s="9"/>
      <c r="H202" s="10"/>
      <c r="I202" s="10"/>
      <c r="J202" s="10"/>
      <c r="K202" s="10"/>
      <c r="L202" s="10"/>
      <c r="M202" s="29"/>
      <c r="N202" s="10"/>
      <c r="O202" s="10"/>
      <c r="P202" s="10"/>
    </row>
    <row r="203" spans="1:16" x14ac:dyDescent="0.2">
      <c r="A203" s="10"/>
      <c r="B203" s="29"/>
      <c r="C203" s="29"/>
      <c r="D203" s="10"/>
      <c r="E203" s="29"/>
      <c r="F203" s="10"/>
      <c r="G203" s="9"/>
      <c r="H203" s="10"/>
      <c r="I203" s="10"/>
      <c r="J203" s="10"/>
      <c r="K203" s="10"/>
      <c r="L203" s="10"/>
      <c r="M203" s="29"/>
      <c r="N203" s="10"/>
      <c r="O203" s="10"/>
      <c r="P203" s="10"/>
    </row>
    <row r="204" spans="1:16" x14ac:dyDescent="0.2">
      <c r="A204" s="10"/>
      <c r="B204" s="29"/>
      <c r="C204" s="29"/>
      <c r="D204" s="10"/>
      <c r="E204" s="29"/>
      <c r="F204" s="10"/>
      <c r="G204" s="9"/>
      <c r="H204" s="10"/>
      <c r="I204" s="10"/>
      <c r="J204" s="10"/>
      <c r="K204" s="10"/>
      <c r="L204" s="10"/>
      <c r="M204" s="29"/>
      <c r="N204" s="10"/>
      <c r="O204" s="10"/>
      <c r="P204" s="10"/>
    </row>
    <row r="205" spans="1:16" x14ac:dyDescent="0.2">
      <c r="A205" s="10"/>
      <c r="B205" s="29"/>
      <c r="C205" s="29"/>
      <c r="D205" s="10"/>
      <c r="E205" s="29"/>
      <c r="F205" s="10"/>
      <c r="G205" s="9"/>
      <c r="H205" s="10"/>
      <c r="I205" s="10"/>
      <c r="J205" s="10"/>
      <c r="K205" s="10"/>
      <c r="L205" s="10"/>
      <c r="M205" s="29"/>
      <c r="N205" s="10"/>
      <c r="O205" s="10"/>
      <c r="P205" s="10"/>
    </row>
    <row r="206" spans="1:16" x14ac:dyDescent="0.2">
      <c r="A206" s="10"/>
      <c r="B206" s="29"/>
      <c r="C206" s="29"/>
      <c r="D206" s="10"/>
      <c r="E206" s="29"/>
      <c r="F206" s="10"/>
      <c r="G206" s="9"/>
      <c r="H206" s="10"/>
      <c r="I206" s="10"/>
      <c r="J206" s="10"/>
      <c r="K206" s="10"/>
      <c r="L206" s="10"/>
      <c r="M206" s="29"/>
      <c r="N206" s="10"/>
      <c r="O206" s="10"/>
      <c r="P206" s="10"/>
    </row>
    <row r="207" spans="1:16" x14ac:dyDescent="0.2">
      <c r="A207" s="10"/>
      <c r="B207" s="29"/>
      <c r="C207" s="29"/>
      <c r="D207" s="10"/>
      <c r="E207" s="29"/>
      <c r="F207" s="10"/>
      <c r="G207" s="9"/>
      <c r="H207" s="10"/>
      <c r="I207" s="10"/>
      <c r="J207" s="10"/>
      <c r="K207" s="10"/>
      <c r="L207" s="10"/>
      <c r="M207" s="29"/>
      <c r="N207" s="10"/>
      <c r="O207" s="10"/>
      <c r="P207" s="10"/>
    </row>
    <row r="208" spans="1:16" x14ac:dyDescent="0.2">
      <c r="A208" s="10"/>
      <c r="B208" s="29"/>
      <c r="C208" s="29"/>
      <c r="D208" s="10"/>
      <c r="E208" s="29"/>
      <c r="F208" s="10"/>
      <c r="G208" s="9"/>
      <c r="H208" s="10"/>
      <c r="I208" s="10"/>
      <c r="J208" s="10"/>
      <c r="K208" s="10"/>
      <c r="L208" s="10"/>
      <c r="M208" s="29"/>
      <c r="N208" s="10"/>
      <c r="O208" s="10"/>
      <c r="P208" s="10"/>
    </row>
    <row r="209" spans="1:16" x14ac:dyDescent="0.2">
      <c r="A209" s="10"/>
      <c r="B209" s="29"/>
      <c r="C209" s="29"/>
      <c r="D209" s="10"/>
      <c r="E209" s="29"/>
      <c r="F209" s="10"/>
      <c r="G209" s="9"/>
      <c r="H209" s="10"/>
      <c r="I209" s="10"/>
      <c r="J209" s="10"/>
      <c r="K209" s="10"/>
      <c r="L209" s="10"/>
      <c r="M209" s="29"/>
      <c r="N209" s="10"/>
      <c r="O209" s="10"/>
      <c r="P209" s="10"/>
    </row>
    <row r="210" spans="1:16" x14ac:dyDescent="0.2">
      <c r="A210" s="10"/>
      <c r="B210" s="29"/>
      <c r="C210" s="29"/>
      <c r="D210" s="10"/>
      <c r="E210" s="29"/>
      <c r="F210" s="10"/>
      <c r="G210" s="9"/>
      <c r="H210" s="10"/>
      <c r="I210" s="10"/>
      <c r="J210" s="10"/>
      <c r="K210" s="10"/>
      <c r="L210" s="10"/>
      <c r="M210" s="29"/>
      <c r="N210" s="10"/>
      <c r="O210" s="10"/>
      <c r="P210" s="10"/>
    </row>
    <row r="211" spans="1:16" x14ac:dyDescent="0.2">
      <c r="A211" s="10"/>
      <c r="B211" s="29"/>
      <c r="C211" s="29"/>
      <c r="D211" s="10"/>
      <c r="E211" s="29"/>
      <c r="F211" s="10"/>
      <c r="G211" s="9"/>
      <c r="H211" s="10"/>
      <c r="I211" s="10"/>
      <c r="J211" s="10"/>
      <c r="K211" s="10"/>
      <c r="L211" s="10"/>
      <c r="M211" s="29"/>
      <c r="N211" s="10"/>
      <c r="O211" s="10"/>
      <c r="P211" s="10"/>
    </row>
    <row r="212" spans="1:16" x14ac:dyDescent="0.2">
      <c r="A212" s="10"/>
      <c r="B212" s="29"/>
      <c r="C212" s="29"/>
      <c r="D212" s="10"/>
      <c r="E212" s="29"/>
      <c r="F212" s="10"/>
      <c r="G212" s="9"/>
      <c r="H212" s="10"/>
      <c r="I212" s="10"/>
      <c r="J212" s="10"/>
      <c r="K212" s="10"/>
      <c r="L212" s="10"/>
      <c r="M212" s="29"/>
      <c r="N212" s="10"/>
      <c r="O212" s="10"/>
      <c r="P212" s="10"/>
    </row>
    <row r="213" spans="1:16" x14ac:dyDescent="0.2">
      <c r="A213" s="10"/>
      <c r="B213" s="29"/>
      <c r="C213" s="29"/>
      <c r="D213" s="10"/>
      <c r="E213" s="29"/>
      <c r="F213" s="10"/>
      <c r="G213" s="9"/>
      <c r="H213" s="10"/>
      <c r="I213" s="10"/>
      <c r="J213" s="10"/>
      <c r="K213" s="10"/>
      <c r="L213" s="10"/>
      <c r="M213" s="29"/>
      <c r="N213" s="10"/>
      <c r="O213" s="10"/>
      <c r="P213" s="10"/>
    </row>
    <row r="214" spans="1:16" x14ac:dyDescent="0.2">
      <c r="A214" s="10"/>
      <c r="B214" s="29"/>
      <c r="C214" s="29"/>
      <c r="D214" s="10"/>
      <c r="E214" s="29"/>
      <c r="F214" s="10"/>
      <c r="G214" s="9"/>
      <c r="H214" s="10"/>
      <c r="I214" s="10"/>
      <c r="J214" s="10"/>
      <c r="K214" s="10"/>
      <c r="L214" s="10"/>
      <c r="M214" s="29"/>
      <c r="N214" s="10"/>
      <c r="O214" s="10"/>
      <c r="P214" s="10"/>
    </row>
    <row r="215" spans="1:16" x14ac:dyDescent="0.2">
      <c r="A215" s="10"/>
      <c r="B215" s="29"/>
      <c r="C215" s="29"/>
      <c r="D215" s="10"/>
      <c r="E215" s="29"/>
      <c r="F215" s="10"/>
      <c r="G215" s="9"/>
      <c r="H215" s="10"/>
      <c r="I215" s="10"/>
      <c r="J215" s="10"/>
      <c r="K215" s="10"/>
      <c r="L215" s="10"/>
      <c r="M215" s="29"/>
      <c r="N215" s="10"/>
      <c r="O215" s="10"/>
      <c r="P215" s="10"/>
    </row>
    <row r="216" spans="1:16" x14ac:dyDescent="0.2">
      <c r="A216" s="10"/>
      <c r="B216" s="29"/>
      <c r="C216" s="29"/>
      <c r="D216" s="10"/>
      <c r="E216" s="29"/>
      <c r="F216" s="10"/>
      <c r="G216" s="9"/>
      <c r="H216" s="10"/>
      <c r="I216" s="10"/>
      <c r="J216" s="10"/>
      <c r="K216" s="10"/>
      <c r="L216" s="10"/>
      <c r="M216" s="29"/>
      <c r="N216" s="10"/>
      <c r="O216" s="10"/>
      <c r="P216" s="10"/>
    </row>
    <row r="217" spans="1:16" x14ac:dyDescent="0.2">
      <c r="A217" s="10"/>
      <c r="B217" s="29"/>
      <c r="C217" s="29"/>
      <c r="D217" s="10"/>
      <c r="E217" s="29"/>
      <c r="F217" s="10"/>
      <c r="G217" s="9"/>
      <c r="H217" s="10"/>
      <c r="I217" s="10"/>
      <c r="J217" s="10"/>
      <c r="K217" s="10"/>
      <c r="L217" s="10"/>
      <c r="M217" s="29"/>
      <c r="N217" s="10"/>
      <c r="O217" s="10"/>
      <c r="P217" s="10"/>
    </row>
    <row r="218" spans="1:16" x14ac:dyDescent="0.2">
      <c r="A218" s="10"/>
      <c r="B218" s="29"/>
      <c r="C218" s="29"/>
      <c r="D218" s="10"/>
      <c r="E218" s="29"/>
      <c r="F218" s="10"/>
      <c r="G218" s="9"/>
      <c r="H218" s="10"/>
      <c r="I218" s="10"/>
      <c r="J218" s="10"/>
      <c r="K218" s="10"/>
      <c r="L218" s="10"/>
      <c r="M218" s="29"/>
      <c r="N218" s="10"/>
      <c r="O218" s="10"/>
      <c r="P218" s="10"/>
    </row>
    <row r="219" spans="1:16" x14ac:dyDescent="0.2">
      <c r="A219" s="10"/>
      <c r="B219" s="29"/>
      <c r="C219" s="29"/>
      <c r="D219" s="10"/>
      <c r="E219" s="29"/>
      <c r="F219" s="10"/>
      <c r="G219" s="9"/>
      <c r="H219" s="10"/>
      <c r="I219" s="10"/>
      <c r="J219" s="10"/>
      <c r="K219" s="10"/>
      <c r="L219" s="10"/>
      <c r="M219" s="29"/>
      <c r="N219" s="10"/>
      <c r="O219" s="10"/>
      <c r="P219" s="10"/>
    </row>
    <row r="220" spans="1:16" x14ac:dyDescent="0.2">
      <c r="A220" s="10"/>
      <c r="B220" s="29"/>
      <c r="C220" s="29"/>
      <c r="D220" s="10"/>
      <c r="E220" s="29"/>
      <c r="F220" s="10"/>
      <c r="G220" s="9"/>
      <c r="H220" s="10"/>
      <c r="I220" s="10"/>
      <c r="J220" s="10"/>
      <c r="K220" s="10"/>
      <c r="L220" s="10"/>
      <c r="M220" s="29"/>
      <c r="N220" s="10"/>
      <c r="O220" s="10"/>
      <c r="P220" s="10"/>
    </row>
    <row r="221" spans="1:16" x14ac:dyDescent="0.2">
      <c r="A221" s="10"/>
      <c r="B221" s="29"/>
      <c r="C221" s="29"/>
      <c r="D221" s="10"/>
      <c r="E221" s="29"/>
      <c r="F221" s="10"/>
      <c r="G221" s="9"/>
      <c r="H221" s="10"/>
      <c r="I221" s="10"/>
      <c r="J221" s="10"/>
      <c r="K221" s="10"/>
      <c r="L221" s="10"/>
      <c r="M221" s="29"/>
      <c r="N221" s="10"/>
      <c r="O221" s="10"/>
      <c r="P221" s="10"/>
    </row>
    <row r="222" spans="1:16" x14ac:dyDescent="0.2">
      <c r="A222" s="10"/>
      <c r="B222" s="29"/>
      <c r="C222" s="29"/>
      <c r="D222" s="10"/>
      <c r="E222" s="29"/>
      <c r="F222" s="10"/>
      <c r="G222" s="9"/>
      <c r="H222" s="10"/>
      <c r="I222" s="10"/>
      <c r="J222" s="10"/>
      <c r="K222" s="10"/>
      <c r="L222" s="10"/>
      <c r="M222" s="29"/>
      <c r="N222" s="10"/>
      <c r="O222" s="10"/>
      <c r="P222" s="10"/>
    </row>
    <row r="223" spans="1:16" x14ac:dyDescent="0.2">
      <c r="A223" s="10"/>
      <c r="B223" s="29"/>
      <c r="C223" s="29"/>
      <c r="D223" s="10"/>
      <c r="E223" s="29"/>
      <c r="F223" s="10"/>
      <c r="G223" s="9"/>
      <c r="H223" s="10"/>
      <c r="I223" s="10"/>
      <c r="J223" s="10"/>
      <c r="K223" s="10"/>
      <c r="L223" s="10"/>
      <c r="M223" s="29"/>
      <c r="N223" s="10"/>
      <c r="O223" s="10"/>
      <c r="P223" s="10"/>
    </row>
    <row r="224" spans="1:16" x14ac:dyDescent="0.2">
      <c r="A224" s="10"/>
      <c r="B224" s="29"/>
      <c r="C224" s="29"/>
      <c r="D224" s="10"/>
      <c r="E224" s="29"/>
      <c r="F224" s="10"/>
      <c r="G224" s="9"/>
      <c r="H224" s="10"/>
      <c r="I224" s="10"/>
      <c r="J224" s="10"/>
      <c r="K224" s="10"/>
      <c r="L224" s="10"/>
      <c r="M224" s="29"/>
      <c r="N224" s="10"/>
      <c r="O224" s="10"/>
      <c r="P224" s="10"/>
    </row>
    <row r="225" spans="1:16" x14ac:dyDescent="0.2">
      <c r="A225" s="10"/>
      <c r="B225" s="29"/>
      <c r="C225" s="29"/>
      <c r="D225" s="10"/>
      <c r="E225" s="29"/>
      <c r="F225" s="10"/>
      <c r="G225" s="9"/>
      <c r="H225" s="10"/>
      <c r="I225" s="10"/>
      <c r="J225" s="10"/>
      <c r="K225" s="10"/>
      <c r="L225" s="10"/>
      <c r="M225" s="29"/>
      <c r="N225" s="10"/>
      <c r="O225" s="10"/>
      <c r="P225" s="10"/>
    </row>
    <row r="226" spans="1:16" x14ac:dyDescent="0.2">
      <c r="A226" s="10"/>
      <c r="B226" s="29"/>
      <c r="C226" s="29"/>
      <c r="D226" s="10"/>
      <c r="E226" s="29"/>
      <c r="F226" s="10"/>
      <c r="G226" s="9"/>
      <c r="H226" s="10"/>
      <c r="I226" s="10"/>
      <c r="J226" s="10"/>
      <c r="K226" s="10"/>
      <c r="L226" s="10"/>
      <c r="M226" s="29"/>
      <c r="N226" s="10"/>
      <c r="O226" s="10"/>
      <c r="P226" s="10"/>
    </row>
    <row r="227" spans="1:16" x14ac:dyDescent="0.2">
      <c r="A227" s="10"/>
      <c r="B227" s="29"/>
      <c r="C227" s="29"/>
      <c r="D227" s="10"/>
      <c r="E227" s="29"/>
      <c r="F227" s="10"/>
      <c r="G227" s="9"/>
      <c r="H227" s="10"/>
      <c r="I227" s="10"/>
      <c r="J227" s="10"/>
      <c r="K227" s="10"/>
      <c r="L227" s="10"/>
      <c r="M227" s="29"/>
      <c r="N227" s="10"/>
      <c r="O227" s="10"/>
      <c r="P227" s="10"/>
    </row>
    <row r="228" spans="1:16" x14ac:dyDescent="0.2">
      <c r="A228" s="10"/>
      <c r="B228" s="29"/>
      <c r="C228" s="29"/>
      <c r="D228" s="10"/>
      <c r="E228" s="29"/>
      <c r="F228" s="10"/>
      <c r="G228" s="9"/>
      <c r="H228" s="10"/>
      <c r="I228" s="10"/>
      <c r="J228" s="10"/>
      <c r="K228" s="10"/>
      <c r="L228" s="10"/>
      <c r="M228" s="29"/>
      <c r="N228" s="10"/>
      <c r="O228" s="10"/>
      <c r="P228" s="10"/>
    </row>
    <row r="229" spans="1:16" x14ac:dyDescent="0.2">
      <c r="A229" s="10"/>
      <c r="B229" s="29"/>
      <c r="C229" s="29"/>
      <c r="D229" s="10"/>
      <c r="E229" s="29"/>
      <c r="F229" s="10"/>
      <c r="G229" s="9"/>
      <c r="H229" s="10"/>
      <c r="I229" s="10"/>
      <c r="J229" s="10"/>
      <c r="K229" s="10"/>
      <c r="L229" s="10"/>
      <c r="M229" s="29"/>
      <c r="N229" s="10"/>
      <c r="O229" s="10"/>
      <c r="P229" s="10"/>
    </row>
    <row r="230" spans="1:16" x14ac:dyDescent="0.2">
      <c r="A230" s="10"/>
      <c r="B230" s="29"/>
      <c r="C230" s="29"/>
      <c r="D230" s="10"/>
      <c r="E230" s="29"/>
      <c r="F230" s="10"/>
      <c r="G230" s="9"/>
      <c r="H230" s="10"/>
      <c r="I230" s="10"/>
      <c r="J230" s="10"/>
      <c r="K230" s="10"/>
      <c r="L230" s="10"/>
      <c r="M230" s="29"/>
      <c r="N230" s="10"/>
      <c r="O230" s="10"/>
      <c r="P230" s="10"/>
    </row>
    <row r="231" spans="1:16" x14ac:dyDescent="0.2">
      <c r="A231" s="10"/>
      <c r="B231" s="29"/>
      <c r="C231" s="29"/>
      <c r="D231" s="10"/>
      <c r="E231" s="29"/>
      <c r="F231" s="10"/>
      <c r="G231" s="9"/>
      <c r="H231" s="10"/>
      <c r="I231" s="10"/>
      <c r="J231" s="10"/>
      <c r="K231" s="10"/>
      <c r="L231" s="10"/>
      <c r="M231" s="29"/>
      <c r="N231" s="10"/>
      <c r="O231" s="10"/>
      <c r="P231" s="10"/>
    </row>
    <row r="232" spans="1:16" x14ac:dyDescent="0.2">
      <c r="A232" s="10"/>
      <c r="B232" s="29"/>
      <c r="C232" s="29"/>
      <c r="D232" s="10"/>
      <c r="E232" s="29"/>
      <c r="F232" s="10"/>
      <c r="G232" s="9"/>
      <c r="H232" s="10"/>
      <c r="I232" s="10"/>
      <c r="J232" s="10"/>
      <c r="K232" s="10"/>
      <c r="L232" s="10"/>
      <c r="M232" s="29"/>
      <c r="N232" s="10"/>
      <c r="O232" s="10"/>
      <c r="P232" s="10"/>
    </row>
    <row r="233" spans="1:16" x14ac:dyDescent="0.2">
      <c r="A233" s="10"/>
      <c r="B233" s="29"/>
      <c r="C233" s="29"/>
      <c r="D233" s="10"/>
      <c r="E233" s="29"/>
      <c r="F233" s="10"/>
      <c r="G233" s="9"/>
      <c r="H233" s="10"/>
      <c r="I233" s="10"/>
      <c r="J233" s="10"/>
      <c r="K233" s="10"/>
      <c r="L233" s="10"/>
      <c r="M233" s="29"/>
      <c r="N233" s="10"/>
      <c r="O233" s="10"/>
      <c r="P233" s="10"/>
    </row>
    <row r="234" spans="1:16" x14ac:dyDescent="0.2">
      <c r="A234" s="10"/>
      <c r="B234" s="29"/>
      <c r="C234" s="29"/>
      <c r="D234" s="10"/>
      <c r="E234" s="29"/>
      <c r="F234" s="10"/>
      <c r="G234" s="9"/>
      <c r="H234" s="10"/>
      <c r="I234" s="10"/>
      <c r="J234" s="10"/>
      <c r="K234" s="10"/>
      <c r="L234" s="10"/>
      <c r="M234" s="29"/>
      <c r="N234" s="10"/>
      <c r="O234" s="10"/>
      <c r="P234" s="10"/>
    </row>
    <row r="235" spans="1:16" x14ac:dyDescent="0.2">
      <c r="A235" s="10"/>
      <c r="B235" s="29"/>
      <c r="C235" s="29"/>
      <c r="D235" s="10"/>
      <c r="E235" s="29"/>
      <c r="F235" s="10"/>
      <c r="G235" s="9"/>
      <c r="H235" s="10"/>
      <c r="I235" s="10"/>
      <c r="J235" s="10"/>
      <c r="K235" s="10"/>
      <c r="L235" s="10"/>
      <c r="M235" s="29"/>
      <c r="N235" s="10"/>
      <c r="O235" s="10"/>
      <c r="P235" s="10"/>
    </row>
    <row r="236" spans="1:16" x14ac:dyDescent="0.2">
      <c r="A236" s="10"/>
      <c r="B236" s="29"/>
      <c r="C236" s="29"/>
      <c r="D236" s="10"/>
      <c r="E236" s="29"/>
      <c r="F236" s="10"/>
      <c r="G236" s="9"/>
      <c r="H236" s="10"/>
      <c r="I236" s="10"/>
      <c r="J236" s="10"/>
      <c r="K236" s="10"/>
      <c r="L236" s="10"/>
      <c r="M236" s="29"/>
      <c r="N236" s="10"/>
      <c r="O236" s="10"/>
      <c r="P236" s="10"/>
    </row>
    <row r="237" spans="1:16" x14ac:dyDescent="0.2">
      <c r="A237" s="10"/>
      <c r="B237" s="29"/>
      <c r="C237" s="29"/>
      <c r="D237" s="10"/>
      <c r="E237" s="29"/>
      <c r="F237" s="10"/>
      <c r="G237" s="9"/>
      <c r="H237" s="10"/>
      <c r="I237" s="10"/>
      <c r="J237" s="10"/>
      <c r="K237" s="10"/>
      <c r="L237" s="10"/>
      <c r="M237" s="29"/>
      <c r="N237" s="10"/>
      <c r="O237" s="10"/>
      <c r="P237" s="10"/>
    </row>
    <row r="238" spans="1:16" x14ac:dyDescent="0.2">
      <c r="A238" s="10"/>
      <c r="B238" s="29"/>
      <c r="C238" s="29"/>
      <c r="D238" s="10"/>
      <c r="E238" s="29"/>
      <c r="F238" s="10"/>
      <c r="G238" s="9"/>
      <c r="H238" s="10"/>
      <c r="I238" s="10"/>
      <c r="J238" s="10"/>
      <c r="K238" s="10"/>
      <c r="L238" s="10"/>
      <c r="M238" s="29"/>
      <c r="N238" s="10"/>
      <c r="O238" s="10"/>
      <c r="P238" s="10"/>
    </row>
    <row r="239" spans="1:16" x14ac:dyDescent="0.2">
      <c r="A239" s="10"/>
      <c r="B239" s="29"/>
      <c r="C239" s="29"/>
      <c r="D239" s="10"/>
      <c r="E239" s="29"/>
      <c r="F239" s="10"/>
      <c r="G239" s="9"/>
      <c r="H239" s="10"/>
      <c r="I239" s="10"/>
      <c r="J239" s="10"/>
      <c r="K239" s="10"/>
      <c r="L239" s="10"/>
      <c r="M239" s="29"/>
      <c r="N239" s="10"/>
      <c r="O239" s="10"/>
      <c r="P239" s="10"/>
    </row>
    <row r="240" spans="1:16" x14ac:dyDescent="0.2">
      <c r="A240" s="10"/>
      <c r="B240" s="29"/>
      <c r="C240" s="29"/>
      <c r="D240" s="10"/>
      <c r="E240" s="29"/>
      <c r="F240" s="10"/>
      <c r="G240" s="9"/>
      <c r="H240" s="10"/>
      <c r="I240" s="10"/>
      <c r="J240" s="10"/>
      <c r="K240" s="10"/>
      <c r="L240" s="10"/>
      <c r="M240" s="29"/>
      <c r="N240" s="10"/>
      <c r="O240" s="10"/>
      <c r="P240" s="10"/>
    </row>
    <row r="241" spans="1:16" x14ac:dyDescent="0.2">
      <c r="A241" s="10"/>
      <c r="B241" s="29"/>
      <c r="C241" s="29"/>
      <c r="D241" s="10"/>
      <c r="E241" s="29"/>
      <c r="F241" s="10"/>
      <c r="G241" s="9"/>
      <c r="H241" s="10"/>
      <c r="I241" s="10"/>
      <c r="J241" s="10"/>
      <c r="K241" s="10"/>
      <c r="L241" s="10"/>
      <c r="M241" s="29"/>
      <c r="N241" s="10"/>
      <c r="O241" s="10"/>
      <c r="P241" s="10"/>
    </row>
    <row r="242" spans="1:16" x14ac:dyDescent="0.2">
      <c r="A242" s="10"/>
      <c r="B242" s="29"/>
      <c r="C242" s="29"/>
      <c r="D242" s="10"/>
      <c r="E242" s="29"/>
      <c r="F242" s="10"/>
      <c r="G242" s="9"/>
      <c r="H242" s="10"/>
      <c r="I242" s="10"/>
      <c r="J242" s="10"/>
      <c r="K242" s="10"/>
      <c r="L242" s="10"/>
      <c r="M242" s="29"/>
      <c r="N242" s="10"/>
      <c r="O242" s="10"/>
      <c r="P242" s="10"/>
    </row>
    <row r="243" spans="1:16" x14ac:dyDescent="0.2">
      <c r="A243" s="10"/>
      <c r="B243" s="29"/>
      <c r="C243" s="29"/>
      <c r="D243" s="10"/>
      <c r="E243" s="29"/>
      <c r="F243" s="10"/>
      <c r="G243" s="9"/>
      <c r="H243" s="10"/>
      <c r="I243" s="10"/>
      <c r="J243" s="10"/>
      <c r="K243" s="10"/>
      <c r="L243" s="10"/>
      <c r="M243" s="29"/>
      <c r="N243" s="10"/>
      <c r="O243" s="10"/>
      <c r="P243" s="10"/>
    </row>
    <row r="244" spans="1:16" x14ac:dyDescent="0.2">
      <c r="A244" s="10"/>
      <c r="B244" s="29"/>
      <c r="C244" s="29"/>
      <c r="D244" s="10"/>
      <c r="E244" s="29"/>
      <c r="F244" s="10"/>
      <c r="G244" s="9"/>
      <c r="H244" s="10"/>
      <c r="I244" s="10"/>
      <c r="J244" s="10"/>
      <c r="K244" s="10"/>
      <c r="L244" s="10"/>
      <c r="M244" s="29"/>
      <c r="N244" s="10"/>
      <c r="O244" s="10"/>
      <c r="P244" s="10"/>
    </row>
    <row r="245" spans="1:16" x14ac:dyDescent="0.2">
      <c r="A245" s="10"/>
      <c r="B245" s="29"/>
      <c r="C245" s="29"/>
      <c r="D245" s="10"/>
      <c r="E245" s="29"/>
      <c r="F245" s="10"/>
      <c r="G245" s="9"/>
      <c r="H245" s="10"/>
      <c r="I245" s="10"/>
      <c r="J245" s="10"/>
      <c r="K245" s="10"/>
      <c r="L245" s="10"/>
      <c r="M245" s="29"/>
      <c r="N245" s="10"/>
      <c r="O245" s="10"/>
      <c r="P245" s="10"/>
    </row>
    <row r="246" spans="1:16" x14ac:dyDescent="0.2">
      <c r="A246" s="10"/>
      <c r="B246" s="29"/>
      <c r="C246" s="29"/>
      <c r="D246" s="10"/>
      <c r="E246" s="29"/>
      <c r="F246" s="10"/>
      <c r="G246" s="9"/>
      <c r="H246" s="10"/>
      <c r="I246" s="10"/>
      <c r="J246" s="10"/>
      <c r="K246" s="10"/>
      <c r="L246" s="10"/>
      <c r="M246" s="29"/>
      <c r="N246" s="10"/>
      <c r="O246" s="10"/>
      <c r="P246" s="10"/>
    </row>
    <row r="247" spans="1:16" x14ac:dyDescent="0.2">
      <c r="A247" s="10"/>
      <c r="B247" s="29"/>
      <c r="C247" s="29"/>
      <c r="D247" s="10"/>
      <c r="E247" s="29"/>
      <c r="F247" s="10"/>
      <c r="G247" s="9"/>
      <c r="H247" s="10"/>
      <c r="I247" s="10"/>
      <c r="J247" s="10"/>
      <c r="K247" s="10"/>
      <c r="L247" s="10"/>
      <c r="M247" s="29"/>
      <c r="N247" s="10"/>
      <c r="O247" s="10"/>
      <c r="P247" s="10"/>
    </row>
    <row r="248" spans="1:16" x14ac:dyDescent="0.2">
      <c r="A248" s="10"/>
      <c r="B248" s="29"/>
      <c r="C248" s="29"/>
      <c r="D248" s="10"/>
      <c r="E248" s="29"/>
      <c r="F248" s="10"/>
      <c r="G248" s="9"/>
      <c r="H248" s="10"/>
      <c r="I248" s="10"/>
      <c r="J248" s="10"/>
      <c r="K248" s="10"/>
      <c r="L248" s="10"/>
      <c r="M248" s="29"/>
      <c r="N248" s="10"/>
      <c r="O248" s="10"/>
      <c r="P248" s="10"/>
    </row>
    <row r="249" spans="1:16" x14ac:dyDescent="0.2">
      <c r="A249" s="10"/>
      <c r="B249" s="29"/>
      <c r="C249" s="29"/>
      <c r="D249" s="10"/>
      <c r="E249" s="29"/>
      <c r="F249" s="10"/>
      <c r="G249" s="9"/>
      <c r="H249" s="10"/>
      <c r="I249" s="10"/>
      <c r="J249" s="10"/>
      <c r="K249" s="10"/>
      <c r="L249" s="10"/>
      <c r="M249" s="29"/>
      <c r="N249" s="10"/>
      <c r="O249" s="10"/>
      <c r="P249" s="10"/>
    </row>
    <row r="250" spans="1:16" x14ac:dyDescent="0.2">
      <c r="A250" s="10"/>
      <c r="B250" s="29"/>
      <c r="C250" s="29"/>
      <c r="D250" s="10"/>
      <c r="E250" s="29"/>
      <c r="F250" s="10"/>
      <c r="G250" s="9"/>
      <c r="H250" s="10"/>
      <c r="I250" s="10"/>
      <c r="J250" s="10"/>
      <c r="K250" s="10"/>
      <c r="L250" s="10"/>
      <c r="M250" s="29"/>
      <c r="N250" s="10"/>
      <c r="O250" s="10"/>
      <c r="P250" s="10"/>
    </row>
    <row r="251" spans="1:16" x14ac:dyDescent="0.2">
      <c r="A251" s="10"/>
      <c r="B251" s="29"/>
      <c r="C251" s="29"/>
      <c r="D251" s="10"/>
      <c r="E251" s="29"/>
      <c r="F251" s="10"/>
      <c r="G251" s="9"/>
      <c r="H251" s="10"/>
      <c r="I251" s="10"/>
      <c r="J251" s="10"/>
      <c r="K251" s="10"/>
      <c r="L251" s="10"/>
      <c r="M251" s="29"/>
      <c r="N251" s="10"/>
      <c r="O251" s="10"/>
      <c r="P251" s="10"/>
    </row>
    <row r="252" spans="1:16" x14ac:dyDescent="0.2">
      <c r="A252" s="10"/>
      <c r="B252" s="29"/>
      <c r="C252" s="29"/>
      <c r="D252" s="10"/>
      <c r="E252" s="29"/>
      <c r="F252" s="10"/>
      <c r="G252" s="9"/>
      <c r="H252" s="10"/>
      <c r="I252" s="10"/>
      <c r="J252" s="10"/>
      <c r="K252" s="10"/>
      <c r="L252" s="10"/>
      <c r="M252" s="29"/>
      <c r="N252" s="10"/>
      <c r="O252" s="10"/>
      <c r="P252" s="10"/>
    </row>
    <row r="253" spans="1:16" x14ac:dyDescent="0.2">
      <c r="A253" s="10"/>
      <c r="B253" s="29"/>
      <c r="C253" s="29"/>
      <c r="D253" s="10"/>
      <c r="E253" s="29"/>
      <c r="F253" s="10"/>
      <c r="G253" s="9"/>
      <c r="H253" s="10"/>
      <c r="I253" s="10"/>
      <c r="J253" s="10"/>
      <c r="K253" s="10"/>
      <c r="L253" s="10"/>
      <c r="M253" s="29"/>
      <c r="N253" s="10"/>
      <c r="O253" s="10"/>
      <c r="P253" s="10"/>
    </row>
    <row r="254" spans="1:16" x14ac:dyDescent="0.2">
      <c r="A254" s="10"/>
      <c r="B254" s="29"/>
      <c r="C254" s="29"/>
      <c r="D254" s="10"/>
      <c r="E254" s="29"/>
      <c r="F254" s="10"/>
      <c r="G254" s="9"/>
      <c r="H254" s="10"/>
      <c r="I254" s="10"/>
      <c r="J254" s="10"/>
      <c r="K254" s="10"/>
      <c r="L254" s="10"/>
      <c r="M254" s="29"/>
      <c r="N254" s="10"/>
      <c r="O254" s="10"/>
      <c r="P254" s="10"/>
    </row>
    <row r="255" spans="1:16" x14ac:dyDescent="0.2">
      <c r="A255" s="10"/>
      <c r="B255" s="29"/>
      <c r="C255" s="29"/>
      <c r="D255" s="10"/>
      <c r="E255" s="29"/>
      <c r="F255" s="10"/>
      <c r="G255" s="9"/>
      <c r="H255" s="10"/>
      <c r="I255" s="10"/>
      <c r="J255" s="10"/>
      <c r="K255" s="10"/>
      <c r="L255" s="10"/>
      <c r="M255" s="29"/>
      <c r="N255" s="10"/>
      <c r="O255" s="10"/>
      <c r="P255" s="10"/>
    </row>
    <row r="256" spans="1:16" x14ac:dyDescent="0.2">
      <c r="A256" s="10"/>
      <c r="B256" s="29"/>
      <c r="C256" s="29"/>
      <c r="D256" s="10"/>
      <c r="E256" s="29"/>
      <c r="F256" s="10"/>
      <c r="G256" s="9"/>
      <c r="H256" s="10"/>
      <c r="I256" s="10"/>
      <c r="J256" s="10"/>
      <c r="K256" s="10"/>
      <c r="L256" s="10"/>
      <c r="M256" s="29"/>
      <c r="N256" s="10"/>
      <c r="O256" s="10"/>
      <c r="P256" s="10"/>
    </row>
    <row r="257" spans="1:16" x14ac:dyDescent="0.2">
      <c r="A257" s="10"/>
      <c r="B257" s="29"/>
      <c r="C257" s="29"/>
      <c r="D257" s="10"/>
      <c r="E257" s="29"/>
      <c r="F257" s="10"/>
      <c r="G257" s="9"/>
      <c r="H257" s="10"/>
      <c r="I257" s="10"/>
      <c r="J257" s="10"/>
      <c r="K257" s="10"/>
      <c r="L257" s="10"/>
      <c r="M257" s="29"/>
      <c r="N257" s="10"/>
      <c r="O257" s="10"/>
      <c r="P257" s="10"/>
    </row>
    <row r="258" spans="1:16" x14ac:dyDescent="0.2">
      <c r="A258" s="10"/>
      <c r="B258" s="29"/>
      <c r="C258" s="29"/>
      <c r="D258" s="10"/>
      <c r="E258" s="29"/>
      <c r="F258" s="10"/>
      <c r="G258" s="9"/>
      <c r="H258" s="10"/>
      <c r="I258" s="10"/>
      <c r="J258" s="10"/>
      <c r="K258" s="10"/>
      <c r="L258" s="10"/>
      <c r="M258" s="29"/>
      <c r="N258" s="10"/>
      <c r="O258" s="10"/>
      <c r="P258" s="10"/>
    </row>
    <row r="259" spans="1:16" x14ac:dyDescent="0.2">
      <c r="A259" s="10"/>
      <c r="B259" s="29"/>
      <c r="C259" s="29"/>
      <c r="D259" s="10"/>
      <c r="E259" s="29"/>
      <c r="F259" s="10"/>
      <c r="G259" s="9"/>
      <c r="H259" s="10"/>
      <c r="I259" s="10"/>
      <c r="J259" s="10"/>
      <c r="K259" s="10"/>
      <c r="L259" s="10"/>
      <c r="M259" s="29"/>
      <c r="N259" s="10"/>
      <c r="O259" s="10"/>
      <c r="P259" s="10"/>
    </row>
    <row r="260" spans="1:16" x14ac:dyDescent="0.2">
      <c r="A260" s="10"/>
      <c r="B260" s="29"/>
      <c r="C260" s="29"/>
      <c r="D260" s="10"/>
      <c r="E260" s="29"/>
      <c r="F260" s="10"/>
      <c r="G260" s="9"/>
      <c r="H260" s="10"/>
      <c r="I260" s="10"/>
      <c r="J260" s="10"/>
      <c r="K260" s="10"/>
      <c r="L260" s="10"/>
      <c r="M260" s="29"/>
      <c r="N260" s="10"/>
      <c r="O260" s="10"/>
      <c r="P260" s="10"/>
    </row>
    <row r="261" spans="1:16" x14ac:dyDescent="0.2">
      <c r="A261" s="10"/>
      <c r="B261" s="29"/>
      <c r="C261" s="29"/>
      <c r="D261" s="10"/>
      <c r="E261" s="29"/>
      <c r="F261" s="10"/>
      <c r="G261" s="9"/>
      <c r="H261" s="10"/>
      <c r="I261" s="10"/>
      <c r="J261" s="10"/>
      <c r="K261" s="10"/>
      <c r="L261" s="10"/>
      <c r="M261" s="29"/>
      <c r="N261" s="10"/>
      <c r="O261" s="10"/>
      <c r="P261" s="10"/>
    </row>
    <row r="262" spans="1:16" x14ac:dyDescent="0.2">
      <c r="A262" s="10"/>
      <c r="B262" s="29"/>
      <c r="C262" s="29"/>
      <c r="D262" s="10"/>
      <c r="E262" s="29"/>
      <c r="F262" s="10"/>
      <c r="G262" s="9"/>
      <c r="H262" s="10"/>
      <c r="I262" s="10"/>
      <c r="J262" s="10"/>
      <c r="K262" s="10"/>
      <c r="L262" s="10"/>
      <c r="M262" s="29"/>
      <c r="N262" s="10"/>
      <c r="O262" s="10"/>
      <c r="P262" s="10"/>
    </row>
    <row r="263" spans="1:16" x14ac:dyDescent="0.2">
      <c r="A263" s="10"/>
      <c r="B263" s="29"/>
      <c r="C263" s="29"/>
      <c r="D263" s="10"/>
      <c r="E263" s="29"/>
      <c r="F263" s="10"/>
      <c r="G263" s="9"/>
      <c r="H263" s="10"/>
      <c r="I263" s="10"/>
      <c r="J263" s="10"/>
      <c r="K263" s="10"/>
      <c r="L263" s="10"/>
      <c r="M263" s="29"/>
      <c r="N263" s="10"/>
      <c r="O263" s="10"/>
      <c r="P263" s="10"/>
    </row>
    <row r="264" spans="1:16" x14ac:dyDescent="0.2">
      <c r="A264" s="10"/>
      <c r="B264" s="29"/>
      <c r="C264" s="29"/>
      <c r="D264" s="10"/>
      <c r="E264" s="29"/>
      <c r="F264" s="10"/>
      <c r="G264" s="9"/>
      <c r="H264" s="10"/>
      <c r="I264" s="10"/>
      <c r="J264" s="10"/>
      <c r="K264" s="10"/>
      <c r="L264" s="10"/>
      <c r="M264" s="29"/>
      <c r="N264" s="10"/>
      <c r="O264" s="10"/>
      <c r="P264" s="10"/>
    </row>
    <row r="265" spans="1:16" x14ac:dyDescent="0.2">
      <c r="A265" s="10"/>
      <c r="B265" s="29"/>
      <c r="C265" s="29"/>
      <c r="D265" s="10"/>
      <c r="E265" s="29"/>
      <c r="F265" s="10"/>
      <c r="G265" s="9"/>
      <c r="H265" s="10"/>
      <c r="I265" s="10"/>
      <c r="J265" s="10"/>
      <c r="K265" s="10"/>
      <c r="L265" s="10"/>
      <c r="M265" s="29"/>
      <c r="N265" s="10"/>
      <c r="O265" s="10"/>
      <c r="P265" s="10"/>
    </row>
    <row r="266" spans="1:16" x14ac:dyDescent="0.2">
      <c r="A266" s="10"/>
      <c r="B266" s="29"/>
      <c r="C266" s="29"/>
      <c r="D266" s="10"/>
      <c r="E266" s="29"/>
      <c r="F266" s="10"/>
      <c r="G266" s="9"/>
      <c r="H266" s="10"/>
      <c r="I266" s="10"/>
      <c r="J266" s="10"/>
      <c r="K266" s="10"/>
      <c r="L266" s="10"/>
      <c r="M266" s="29"/>
      <c r="N266" s="10"/>
      <c r="O266" s="10"/>
      <c r="P266" s="10"/>
    </row>
    <row r="267" spans="1:16" x14ac:dyDescent="0.2">
      <c r="A267" s="10"/>
      <c r="B267" s="29"/>
      <c r="C267" s="29"/>
      <c r="D267" s="10"/>
      <c r="E267" s="29"/>
      <c r="F267" s="10"/>
      <c r="G267" s="9"/>
      <c r="H267" s="10"/>
      <c r="I267" s="10"/>
      <c r="J267" s="10"/>
      <c r="K267" s="10"/>
      <c r="L267" s="10"/>
      <c r="M267" s="29"/>
      <c r="N267" s="10"/>
      <c r="O267" s="10"/>
      <c r="P267" s="10"/>
    </row>
    <row r="268" spans="1:16" x14ac:dyDescent="0.2">
      <c r="A268" s="10"/>
      <c r="B268" s="29"/>
      <c r="C268" s="29"/>
      <c r="D268" s="10"/>
      <c r="E268" s="29"/>
      <c r="F268" s="10"/>
      <c r="G268" s="9"/>
      <c r="H268" s="10"/>
      <c r="I268" s="10"/>
      <c r="J268" s="10"/>
      <c r="K268" s="10"/>
      <c r="L268" s="10"/>
      <c r="M268" s="29"/>
      <c r="N268" s="10"/>
      <c r="O268" s="10"/>
      <c r="P268" s="10"/>
    </row>
    <row r="269" spans="1:16" x14ac:dyDescent="0.2">
      <c r="A269" s="10"/>
      <c r="B269" s="29"/>
      <c r="C269" s="29"/>
      <c r="D269" s="10"/>
      <c r="E269" s="29"/>
      <c r="F269" s="10"/>
      <c r="G269" s="9"/>
      <c r="H269" s="10"/>
      <c r="I269" s="10"/>
      <c r="J269" s="10"/>
      <c r="K269" s="10"/>
      <c r="L269" s="10"/>
      <c r="M269" s="29"/>
      <c r="N269" s="10"/>
      <c r="O269" s="10"/>
      <c r="P269" s="10"/>
    </row>
    <row r="270" spans="1:16" x14ac:dyDescent="0.2">
      <c r="A270" s="10"/>
      <c r="B270" s="29"/>
      <c r="C270" s="29"/>
      <c r="D270" s="10"/>
      <c r="E270" s="29"/>
      <c r="F270" s="10"/>
      <c r="G270" s="9"/>
      <c r="H270" s="10"/>
      <c r="I270" s="10"/>
      <c r="J270" s="10"/>
      <c r="K270" s="10"/>
      <c r="L270" s="10"/>
      <c r="M270" s="29"/>
      <c r="N270" s="10"/>
      <c r="O270" s="10"/>
      <c r="P270" s="10"/>
    </row>
  </sheetData>
  <sheetProtection sheet="1" formatColumns="0" formatRows="0" insertColumns="0" insertRows="0" deleteColumns="0" deleteRows="0"/>
  <customSheetViews>
    <customSheetView guid="{E0C0245D-FBCF-4834-AB9D-3B40074BF26E}" showPageBreaks="1" showRuler="0">
      <selection sqref="A1:F2"/>
      <pageMargins left="0.75" right="0.75" top="1" bottom="1" header="0.5" footer="0.5"/>
      <pageSetup orientation="portrait" r:id="rId1"/>
      <headerFooter alignWithMargins="0"/>
    </customSheetView>
  </customSheetViews>
  <mergeCells count="239">
    <mergeCell ref="Q115:AF115"/>
    <mergeCell ref="AG115:AV115"/>
    <mergeCell ref="AW115:BL115"/>
    <mergeCell ref="BM115:CB115"/>
    <mergeCell ref="D1:P1"/>
    <mergeCell ref="P3:P7"/>
    <mergeCell ref="A2:P2"/>
    <mergeCell ref="A3:A7"/>
    <mergeCell ref="A46:F46"/>
    <mergeCell ref="A47:F47"/>
    <mergeCell ref="P46:P47"/>
    <mergeCell ref="D3:F7"/>
    <mergeCell ref="D57:P57"/>
    <mergeCell ref="B3:B7"/>
    <mergeCell ref="P116:P120"/>
    <mergeCell ref="A115:P115"/>
    <mergeCell ref="D116:F120"/>
    <mergeCell ref="C3:C7"/>
    <mergeCell ref="A114:O114"/>
    <mergeCell ref="A58:P58"/>
    <mergeCell ref="A59:A63"/>
    <mergeCell ref="B59:B63"/>
    <mergeCell ref="C59:C63"/>
    <mergeCell ref="D59:F63"/>
    <mergeCell ref="P59:P63"/>
    <mergeCell ref="A102:F102"/>
    <mergeCell ref="P102:P105"/>
    <mergeCell ref="A105:F105"/>
    <mergeCell ref="A103:F103"/>
    <mergeCell ref="A116:A120"/>
    <mergeCell ref="B116:B120"/>
    <mergeCell ref="C116:C120"/>
    <mergeCell ref="A104:F104"/>
    <mergeCell ref="FE115:FT115"/>
    <mergeCell ref="FU115:GJ115"/>
    <mergeCell ref="GK115:GZ115"/>
    <mergeCell ref="HA115:HO115"/>
    <mergeCell ref="CC115:CR115"/>
    <mergeCell ref="CS115:DH115"/>
    <mergeCell ref="DI115:DX115"/>
    <mergeCell ref="DY115:EN115"/>
    <mergeCell ref="EO115:FD115"/>
    <mergeCell ref="KR115:LF115"/>
    <mergeCell ref="HP115:IE115"/>
    <mergeCell ref="IF115:IU115"/>
    <mergeCell ref="IV115:JK115"/>
    <mergeCell ref="JL115:KA115"/>
    <mergeCell ref="KB115:KQ115"/>
    <mergeCell ref="CB116:CB120"/>
    <mergeCell ref="CC116:CC120"/>
    <mergeCell ref="CD116:CD120"/>
    <mergeCell ref="CE116:CE120"/>
    <mergeCell ref="CF116:CH120"/>
    <mergeCell ref="GJ116:GJ120"/>
    <mergeCell ref="GK116:GK120"/>
    <mergeCell ref="GL116:GL120"/>
    <mergeCell ref="GM116:GM120"/>
    <mergeCell ref="GN116:GP120"/>
    <mergeCell ref="FT116:FT120"/>
    <mergeCell ref="FU116:FU120"/>
    <mergeCell ref="FV116:FV120"/>
    <mergeCell ref="FW116:FW120"/>
    <mergeCell ref="FX116:FZ120"/>
    <mergeCell ref="FD116:FD120"/>
    <mergeCell ref="FE116:FE120"/>
    <mergeCell ref="FF116:FF120"/>
    <mergeCell ref="BL116:BL120"/>
    <mergeCell ref="BM116:BM120"/>
    <mergeCell ref="BN116:BN120"/>
    <mergeCell ref="BO116:BO120"/>
    <mergeCell ref="BP116:BR120"/>
    <mergeCell ref="AV116:AV120"/>
    <mergeCell ref="AW116:AW120"/>
    <mergeCell ref="AX116:AX120"/>
    <mergeCell ref="AY116:AY120"/>
    <mergeCell ref="AZ116:BB120"/>
    <mergeCell ref="Q116:Q120"/>
    <mergeCell ref="R116:R120"/>
    <mergeCell ref="S116:S120"/>
    <mergeCell ref="T116:V120"/>
    <mergeCell ref="AF116:AF120"/>
    <mergeCell ref="AG116:AG120"/>
    <mergeCell ref="AH116:AH120"/>
    <mergeCell ref="AI116:AI120"/>
    <mergeCell ref="AJ116:AL120"/>
    <mergeCell ref="IW116:IW120"/>
    <mergeCell ref="IX116:IX120"/>
    <mergeCell ref="DH116:DH120"/>
    <mergeCell ref="DI116:DI120"/>
    <mergeCell ref="DJ116:DJ120"/>
    <mergeCell ref="DK116:DK120"/>
    <mergeCell ref="DL116:DN120"/>
    <mergeCell ref="CR116:CR120"/>
    <mergeCell ref="CS116:CS120"/>
    <mergeCell ref="CT116:CT120"/>
    <mergeCell ref="CU116:CU120"/>
    <mergeCell ref="CV116:CX120"/>
    <mergeCell ref="FG116:FG120"/>
    <mergeCell ref="FH116:FJ120"/>
    <mergeCell ref="EN116:EN120"/>
    <mergeCell ref="EO116:EO120"/>
    <mergeCell ref="EP116:EP120"/>
    <mergeCell ref="EQ116:EQ120"/>
    <mergeCell ref="ER116:ET120"/>
    <mergeCell ref="DX116:DX120"/>
    <mergeCell ref="DY116:DY120"/>
    <mergeCell ref="DZ116:DZ120"/>
    <mergeCell ref="EA116:EA120"/>
    <mergeCell ref="EB116:ED120"/>
    <mergeCell ref="KQ116:KQ120"/>
    <mergeCell ref="KR116:KR120"/>
    <mergeCell ref="KS116:KS120"/>
    <mergeCell ref="KT116:KT120"/>
    <mergeCell ref="KU116:KW120"/>
    <mergeCell ref="KA116:KA120"/>
    <mergeCell ref="KB116:KB120"/>
    <mergeCell ref="KC116:KC120"/>
    <mergeCell ref="KD116:KD120"/>
    <mergeCell ref="KE116:KG120"/>
    <mergeCell ref="JM116:JM120"/>
    <mergeCell ref="JN116:JN120"/>
    <mergeCell ref="JO116:JQ120"/>
    <mergeCell ref="GZ159:GZ162"/>
    <mergeCell ref="HA159:HF159"/>
    <mergeCell ref="HA160:HF160"/>
    <mergeCell ref="FE159:FJ159"/>
    <mergeCell ref="FT159:FT162"/>
    <mergeCell ref="FU159:FZ159"/>
    <mergeCell ref="GJ159:GJ162"/>
    <mergeCell ref="GK159:GP159"/>
    <mergeCell ref="HP159:HU159"/>
    <mergeCell ref="IE159:IE162"/>
    <mergeCell ref="IF159:IK159"/>
    <mergeCell ref="IU159:IU162"/>
    <mergeCell ref="IV159:JA159"/>
    <mergeCell ref="HP160:HU160"/>
    <mergeCell ref="IF160:IK160"/>
    <mergeCell ref="IV160:JA160"/>
    <mergeCell ref="HP161:HU161"/>
    <mergeCell ref="IF161:IK161"/>
    <mergeCell ref="IV161:JA161"/>
    <mergeCell ref="IY116:JA120"/>
    <mergeCell ref="IE116:IE120"/>
    <mergeCell ref="CC159:CH159"/>
    <mergeCell ref="CR159:CR162"/>
    <mergeCell ref="CS159:CX159"/>
    <mergeCell ref="DH159:DH162"/>
    <mergeCell ref="DI159:DN159"/>
    <mergeCell ref="DY162:ED162"/>
    <mergeCell ref="EO162:ET162"/>
    <mergeCell ref="JK116:JK120"/>
    <mergeCell ref="JL116:JL120"/>
    <mergeCell ref="IF116:IF120"/>
    <mergeCell ref="IG116:IG120"/>
    <mergeCell ref="IH116:IH120"/>
    <mergeCell ref="II116:IK120"/>
    <mergeCell ref="HP116:HP120"/>
    <mergeCell ref="HQ116:HQ120"/>
    <mergeCell ref="HR116:HR120"/>
    <mergeCell ref="HS116:HU120"/>
    <mergeCell ref="GZ116:GZ120"/>
    <mergeCell ref="HA116:HA120"/>
    <mergeCell ref="HB116:HB120"/>
    <mergeCell ref="HC116:HC120"/>
    <mergeCell ref="HD116:HF120"/>
    <mergeCell ref="IU116:IU120"/>
    <mergeCell ref="IV116:IV120"/>
    <mergeCell ref="P159:P162"/>
    <mergeCell ref="Q159:V159"/>
    <mergeCell ref="AF159:AF162"/>
    <mergeCell ref="AG159:AL159"/>
    <mergeCell ref="AV159:AV162"/>
    <mergeCell ref="AW159:BB159"/>
    <mergeCell ref="BL159:BL162"/>
    <mergeCell ref="BM159:BR159"/>
    <mergeCell ref="CB159:CB162"/>
    <mergeCell ref="KR159:KW159"/>
    <mergeCell ref="KR160:KW160"/>
    <mergeCell ref="KR161:KW161"/>
    <mergeCell ref="KR162:KW162"/>
    <mergeCell ref="JK159:JK162"/>
    <mergeCell ref="JL159:JQ159"/>
    <mergeCell ref="KA159:KA162"/>
    <mergeCell ref="KB159:KG159"/>
    <mergeCell ref="KQ159:KQ162"/>
    <mergeCell ref="JL160:JQ160"/>
    <mergeCell ref="KB160:KG160"/>
    <mergeCell ref="JL161:JQ161"/>
    <mergeCell ref="KB161:KG161"/>
    <mergeCell ref="JL162:JQ162"/>
    <mergeCell ref="KB162:KG162"/>
    <mergeCell ref="HP162:HU162"/>
    <mergeCell ref="IF162:IK162"/>
    <mergeCell ref="IV162:JA162"/>
    <mergeCell ref="A160:F160"/>
    <mergeCell ref="Q160:V160"/>
    <mergeCell ref="AG160:AL160"/>
    <mergeCell ref="AW160:BB160"/>
    <mergeCell ref="BM160:BR160"/>
    <mergeCell ref="CC160:CH160"/>
    <mergeCell ref="CS160:CX160"/>
    <mergeCell ref="DI160:DN160"/>
    <mergeCell ref="DY160:ED160"/>
    <mergeCell ref="EO160:ET160"/>
    <mergeCell ref="FE160:FJ160"/>
    <mergeCell ref="FU160:FZ160"/>
    <mergeCell ref="GK160:GP160"/>
    <mergeCell ref="A162:F162"/>
    <mergeCell ref="Q162:V162"/>
    <mergeCell ref="AG162:AL162"/>
    <mergeCell ref="AW162:BB162"/>
    <mergeCell ref="BM162:BR162"/>
    <mergeCell ref="CC162:CH162"/>
    <mergeCell ref="CS162:CX162"/>
    <mergeCell ref="DI162:DN162"/>
    <mergeCell ref="FE162:FJ162"/>
    <mergeCell ref="FU162:FZ162"/>
    <mergeCell ref="GK162:GP162"/>
    <mergeCell ref="HA162:HF162"/>
    <mergeCell ref="A161:F161"/>
    <mergeCell ref="Q161:V161"/>
    <mergeCell ref="AG161:AL161"/>
    <mergeCell ref="AW161:BB161"/>
    <mergeCell ref="BM161:BR161"/>
    <mergeCell ref="CC161:CH161"/>
    <mergeCell ref="CS161:CX161"/>
    <mergeCell ref="DI161:DN161"/>
    <mergeCell ref="DY161:ED161"/>
    <mergeCell ref="EO161:ET161"/>
    <mergeCell ref="FE161:FJ161"/>
    <mergeCell ref="FU161:FZ161"/>
    <mergeCell ref="GK161:GP161"/>
    <mergeCell ref="HA161:HF161"/>
    <mergeCell ref="DX159:DX162"/>
    <mergeCell ref="DY159:ED159"/>
    <mergeCell ref="EN159:EN162"/>
    <mergeCell ref="EO159:ET159"/>
    <mergeCell ref="FD159:FD162"/>
    <mergeCell ref="A159:F159"/>
  </mergeCells>
  <phoneticPr fontId="0" type="noConversion"/>
  <conditionalFormatting sqref="G47:L47 N47:O47">
    <cfRule type="expression" dxfId="330" priority="77">
      <formula>AND(G47&gt;0,G47&lt;G46)=TRUE</formula>
    </cfRule>
    <cfRule type="expression" dxfId="329" priority="78">
      <formula>AND(G47=0,G5&gt;0,SUM(G8:G45)&gt;0)=TRUE</formula>
    </cfRule>
  </conditionalFormatting>
  <conditionalFormatting sqref="D8:D21 F8:F21 F30:F32 D30:D32 D39:D45 F39:F45">
    <cfRule type="expression" dxfId="328" priority="39">
      <formula>$D$3="MILE TO MILE"</formula>
    </cfRule>
    <cfRule type="expression" dxfId="327" priority="61">
      <formula>$D$3="MILE POST"</formula>
    </cfRule>
  </conditionalFormatting>
  <conditionalFormatting sqref="D3:F7">
    <cfRule type="expression" dxfId="326" priority="52">
      <formula>$D$3=""</formula>
    </cfRule>
  </conditionalFormatting>
  <conditionalFormatting sqref="F22:F29 D22:D29">
    <cfRule type="expression" dxfId="325" priority="37">
      <formula>$D$3="MILE TO MILE"</formula>
    </cfRule>
    <cfRule type="expression" dxfId="324" priority="38">
      <formula>$D$3="MILE POST"</formula>
    </cfRule>
  </conditionalFormatting>
  <conditionalFormatting sqref="M47">
    <cfRule type="expression" dxfId="323" priority="35">
      <formula>AND(M47&gt;0,M47&lt;M46)=TRUE</formula>
    </cfRule>
    <cfRule type="expression" dxfId="322" priority="36">
      <formula>AND(M47=0,M5&gt;0,SUM(M8:M45)&gt;0)=TRUE</formula>
    </cfRule>
  </conditionalFormatting>
  <conditionalFormatting sqref="D33:D38 F33:F38">
    <cfRule type="expression" dxfId="321" priority="29">
      <formula>$D$3="MILE TO MILE"</formula>
    </cfRule>
    <cfRule type="expression" dxfId="320" priority="30">
      <formula>$D$3="MILE POST"</formula>
    </cfRule>
  </conditionalFormatting>
  <conditionalFormatting sqref="D64:D77 F64:F77 F86:F88 D86:D88 D95:D101 F95:F101">
    <cfRule type="expression" dxfId="319" priority="23">
      <formula>$D$3="MILE TO MILE"</formula>
    </cfRule>
    <cfRule type="expression" dxfId="318" priority="26">
      <formula>$D$3="MILE POST"</formula>
    </cfRule>
  </conditionalFormatting>
  <conditionalFormatting sqref="D59:F63">
    <cfRule type="expression" dxfId="317" priority="25">
      <formula>$D$3=""</formula>
    </cfRule>
  </conditionalFormatting>
  <conditionalFormatting sqref="F78:F85 D78:D85">
    <cfRule type="expression" dxfId="316" priority="21">
      <formula>$D$3="MILE TO MILE"</formula>
    </cfRule>
    <cfRule type="expression" dxfId="315" priority="22">
      <formula>$D$3="MILE POST"</formula>
    </cfRule>
  </conditionalFormatting>
  <conditionalFormatting sqref="D89:D94 F89:F94">
    <cfRule type="expression" dxfId="314" priority="17">
      <formula>$D$3="MILE TO MILE"</formula>
    </cfRule>
    <cfRule type="expression" dxfId="313" priority="18">
      <formula>$D$3="MILE POST"</formula>
    </cfRule>
  </conditionalFormatting>
  <conditionalFormatting sqref="G105:O105">
    <cfRule type="expression" dxfId="312" priority="16">
      <formula>AND(G105&gt;0,G105&lt;G104)=TRUE</formula>
    </cfRule>
  </conditionalFormatting>
  <conditionalFormatting sqref="G105:O105">
    <cfRule type="expression" dxfId="311" priority="15">
      <formula>AND(G105="",G104&lt;&gt;"")=TRUE</formula>
    </cfRule>
  </conditionalFormatting>
  <conditionalFormatting sqref="D121:D134 T121:T134 AJ121:AJ134 AZ121:AZ134 BP121:BP134 CF121:CF134 CV121:CV134 DL121:DL134 EB121:EB134 ER121:ER134 FH121:FH134 FX121:FX134 GN121:GN134 HD121:HD134 HS121:HS134 II121:II134 IY121:IY134 JO121:JO134 KE121:KE134 KU121:KU134 F121:F134 V121:V134 AL121:AL134 BB121:BB134 BR121:BR134 CH121:CH134 CX121:CX134 DN121:DN134 ED121:ED134 ET121:ET134 FJ121:FJ134 FZ121:FZ134 GP121:GP134 HF121:HF134 HU121:HU134 IK121:IK134 JA121:JA134 JQ121:JQ134 KG121:KG134 KW121:KW134 F143:F145 V143:V145 AL143:AL145 BB143:BB145 BR143:BR145 CH143:CH145 CX143:CX145 DN143:DN145 ED143:ED145 ET143:ET145 FJ143:FJ145 FZ143:FZ145 GP143:GP145 HF143:HF145 HU143:HU145 IK143:IK145 JA143:JA145 JQ143:JQ145 KG143:KG145 KW143:KW145 D143:D145 T143:T145 AJ143:AJ145 AZ143:AZ145 BP143:BP145 CF143:CF145 CV143:CV145 DL143:DL145 EB143:EB145 ER143:ER145 FH143:FH145 FX143:FX145 GN143:GN145 HD143:HD145 HS143:HS145 II143:II145 IY143:IY145 JO143:JO145 KE143:KE145 KU143:KU145 D152:D158 T152:T158 AJ152:AJ158 AZ152:AZ158 BP152:BP158 CF152:CF158 CV152:CV158 DL152:DL158 EB152:EB158 ER152:ER158 FH152:FH158 FX152:FX158 GN152:GN158 HD152:HD158 HS152:HS158 II152:II158 IY152:IY158 JO152:JO158 KE152:KE158 KU152:KU158 F152:F158 V152:V158 AL152:AL158 BB152:BB158 BR152:BR158 CH152:CH158 CX152:CX158 DN152:DN158 ED152:ED158 ET152:ET158 FJ152:FJ158 FZ152:FZ158 GP152:GP158 HF152:HF158 HU152:HU158 IK152:IK158 JA152:JA158 JQ152:JQ158 KG152:KG158 KW152:KW158">
    <cfRule type="expression" dxfId="310" priority="11">
      <formula>$D$3="MILE TO MILE"</formula>
    </cfRule>
    <cfRule type="expression" dxfId="309" priority="14">
      <formula>$D$3="MILE POST"</formula>
    </cfRule>
  </conditionalFormatting>
  <conditionalFormatting sqref="D116:F120 T116:V120 AJ116:AL120 AZ116:BB120 BP116:BR120 CF116:CH120 CV116:CX120 DL116:DN120 EB116:ED120 ER116:ET120 FH116:FJ120 FX116:FZ120 GN116:GP120 HD116:HF120 HS116:HU120 II116:IK120 IY116:JA120 JO116:JQ120 KE116:KG120 KU116:KW120">
    <cfRule type="expression" dxfId="308" priority="13">
      <formula>$D$3=""</formula>
    </cfRule>
  </conditionalFormatting>
  <conditionalFormatting sqref="F135:F142 V135:V142 AL135:AL142 BB135:BB142 BR135:BR142 CH135:CH142 CX135:CX142 DN135:DN142 ED135:ED142 ET135:ET142 FJ135:FJ142 FZ135:FZ142 GP135:GP142 HF135:HF142 HU135:HU142 IK135:IK142 JA135:JA142 JQ135:JQ142 KG135:KG142 KW135:KW142 D135:D142 T135:T142 AJ135:AJ142 AZ135:AZ142 BP135:BP142 CF135:CF142 CV135:CV142 DL135:DL142 EB135:EB142 ER135:ER142 FH135:FH142 FX135:FX142 GN135:GN142 HD135:HD142 HS135:HS142 II135:II142 IY135:IY142 JO135:JO142 KE135:KE142 KU135:KU142">
    <cfRule type="expression" dxfId="307" priority="9">
      <formula>$D$3="MILE TO MILE"</formula>
    </cfRule>
    <cfRule type="expression" dxfId="306" priority="10">
      <formula>$D$3="MILE POST"</formula>
    </cfRule>
  </conditionalFormatting>
  <conditionalFormatting sqref="D146:D151 T146:T151 AJ146:AJ151 AZ146:AZ151 BP146:BP151 CF146:CF151 CV146:CV151 DL146:DL151 EB146:EB151 ER146:ER151 FH146:FH151 FX146:FX151 GN146:GN151 HD146:HD151 HS146:HS151 II146:II151 IY146:IY151 JO146:JO151 KE146:KE151 KU146:KU151 F146:F151 V146:V151 AL146:AL151 BB146:BB151 BR146:BR151 CH146:CH151 CX146:CX151 DN146:DN151 ED146:ED151 ET146:ET151 FJ146:FJ151 FZ146:FZ151 GP146:GP151 HF146:HF151 HU146:HU151 IK146:IK151 JA146:JA151 JQ146:JQ151 KG146:KG151 KW146:KW151">
    <cfRule type="expression" dxfId="305" priority="7">
      <formula>$D$3="MILE TO MILE"</formula>
    </cfRule>
    <cfRule type="expression" dxfId="304" priority="8">
      <formula>$D$3="MILE POST"</formula>
    </cfRule>
  </conditionalFormatting>
  <conditionalFormatting sqref="G162:O162 W162:AE162 AM162:AU162 BC162:BK162 BS162:CA162 CI162:CQ162 CY162:DG162 DO162:DW162 EE162:EM162 EU162:FC162 FK162:FS162 GA162:GI162 GQ162:GY162 HG162:HO162 HV162:ID162 IL162:IT162 JB162:JJ162 JR162:JZ162 KH162:KP162 KX162:LF162">
    <cfRule type="expression" dxfId="303" priority="6">
      <formula>AND(G162&gt;0,G162&lt;G161)=TRUE</formula>
    </cfRule>
  </conditionalFormatting>
  <conditionalFormatting sqref="G162:O162 W162:AE162 AM162:AU162 BC162:BK162 BS162:CA162 CI162:CQ162 CY162:DG162 DO162:DW162 EE162:EM162 EU162:FC162 FK162:FS162 GA162:GI162 GQ162:GY162 HG162:HO162 HV162:ID162 IL162:IT162 JB162:JJ162 JR162:JZ162 KH162:KP162 KX162:LF162">
    <cfRule type="expression" dxfId="302" priority="5">
      <formula>AND(G162="",G161&lt;&gt;"")=TRUE</formula>
    </cfRule>
  </conditionalFormatting>
  <conditionalFormatting sqref="A2:P7 A46:P163 A8:B8 D8:P45 A9:A45">
    <cfRule type="expression" dxfId="301" priority="4">
      <formula>$R$52=TRUE</formula>
    </cfRule>
  </conditionalFormatting>
  <conditionalFormatting sqref="C8:C45">
    <cfRule type="expression" dxfId="300" priority="2">
      <formula>$R$52=TRUE</formula>
    </cfRule>
  </conditionalFormatting>
  <conditionalFormatting sqref="B9:B45">
    <cfRule type="expression" dxfId="299" priority="1">
      <formula>$R$52=TRUE</formula>
    </cfRule>
  </conditionalFormatting>
  <dataValidations count="3">
    <dataValidation type="list" allowBlank="1" showInputMessage="1" showErrorMessage="1" sqref="G4:O4 KX117:LF117 KH117:KP117 JR117:JZ117 JB117:JJ117 IL117:IT117 HV117:ID117 HG117:HO117 GQ117:GY117 GA117:GI117 FK117:FS117 EU117:FC117 EE117:EM117 DO117:DW117 CY117:DG117 CI117:CQ117 BS117:CA117 BC117:BK117 AM117:AU117 W117:AE117 G117:O117 G60:O60" xr:uid="{00000000-0002-0000-0200-000000000000}">
      <formula1>$D$165:$D$166</formula1>
    </dataValidation>
    <dataValidation type="list" allowBlank="1" showInputMessage="1" showErrorMessage="1" sqref="D3:F7 KU116:KW120 KE116:KG120 T116:V120 AJ116:AL120 AZ116:BB120 BP116:BR120 CF116:CH120 CV116:CX120 DL116:DN120 EB116:ED120 ER116:ET120 FH116:FJ120 FX116:FZ120 GN116:GP120 HD116:HF120 HS116:HU120 II116:IK120 IY116:JA120 JO116:JQ120" xr:uid="{00000000-0002-0000-0200-000001000000}">
      <formula1>$R$3:$R$5</formula1>
    </dataValidation>
    <dataValidation type="list" allowBlank="1" showInputMessage="1" showErrorMessage="1" sqref="G3:O3 G59:O59 G116:O116 W116:AE116 AM116:AU116 BC116:BK116 BS116:CA116 CI116:CQ116 CY116:DG116 DO116:DW116 EE116:EM116 EU116:FC116 FK116:FS116 GA116:GI116 GQ116:GY116 HG116:HO116 HV116:ID116 IL116:IT116 JB116:JJ116 JR116:JZ116 KH116:KP116 KX116:LF116" xr:uid="{00000000-0002-0000-0200-000002000000}">
      <formula1>$R$8:$R$15</formula1>
    </dataValidation>
  </dataValidations>
  <pageMargins left="0.75" right="0.75" top="1" bottom="1" header="0.5" footer="0.5"/>
  <pageSetup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print="0" autoFill="0" autoLine="0" autoPict="0">
                <anchor moveWithCells="1">
                  <from>
                    <xdr:col>14</xdr:col>
                    <xdr:colOff>9525</xdr:colOff>
                    <xdr:row>50</xdr:row>
                    <xdr:rowOff>114300</xdr:rowOff>
                  </from>
                  <to>
                    <xdr:col>15</xdr:col>
                    <xdr:colOff>885825</xdr:colOff>
                    <xdr:row>52</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39997558519241921"/>
  </sheetPr>
  <dimension ref="A1:Y181"/>
  <sheetViews>
    <sheetView showGridLines="0" zoomScale="85" zoomScaleNormal="85" workbookViewId="0">
      <selection activeCell="Q25" sqref="Q25"/>
    </sheetView>
  </sheetViews>
  <sheetFormatPr defaultRowHeight="12.75" x14ac:dyDescent="0.2"/>
  <cols>
    <col min="1" max="1" width="4.140625" customWidth="1"/>
    <col min="2" max="2" width="5.5703125" style="26" customWidth="1"/>
    <col min="3" max="3" width="20.5703125" style="26" customWidth="1"/>
    <col min="4" max="4" width="6.5703125" customWidth="1"/>
    <col min="5" max="5" width="2.5703125" customWidth="1"/>
    <col min="6" max="6" width="6.5703125" customWidth="1"/>
    <col min="7" max="7" width="6.5703125" style="180" customWidth="1"/>
    <col min="8" max="8" width="4.140625" style="182" customWidth="1"/>
    <col min="9" max="9" width="6.42578125" style="185" customWidth="1"/>
    <col min="10" max="10" width="11.5703125" customWidth="1"/>
    <col min="11" max="18" width="11.5703125" style="26" customWidth="1"/>
    <col min="19" max="20" width="11.5703125" customWidth="1"/>
    <col min="21" max="21" width="30.5703125" customWidth="1"/>
    <col min="23" max="24" width="9.140625" hidden="1" customWidth="1"/>
    <col min="25" max="25" width="8.5703125" customWidth="1"/>
  </cols>
  <sheetData>
    <row r="1" spans="1:25" ht="22.5" x14ac:dyDescent="0.3">
      <c r="A1" s="598" t="s">
        <v>3</v>
      </c>
      <c r="B1" s="598"/>
      <c r="C1" s="598"/>
      <c r="D1" s="599"/>
      <c r="E1" s="599"/>
      <c r="F1" s="599"/>
      <c r="G1" s="599"/>
      <c r="H1" s="599"/>
      <c r="I1" s="599"/>
      <c r="J1" s="599"/>
      <c r="K1" s="599"/>
      <c r="L1" s="599"/>
      <c r="M1" s="599"/>
      <c r="N1" s="599"/>
      <c r="O1" s="599"/>
      <c r="P1" s="599"/>
      <c r="Q1" s="599"/>
      <c r="R1" s="599"/>
      <c r="S1" s="599"/>
      <c r="T1" s="599"/>
      <c r="U1" s="599"/>
      <c r="V1" s="30"/>
      <c r="W1" s="30"/>
      <c r="X1" s="30"/>
      <c r="Y1" s="30"/>
    </row>
    <row r="2" spans="1:25" ht="15.75" thickBot="1" x14ac:dyDescent="0.25">
      <c r="A2" s="600" t="s">
        <v>101</v>
      </c>
      <c r="B2" s="600"/>
      <c r="C2" s="600"/>
      <c r="D2" s="600"/>
      <c r="E2" s="600"/>
      <c r="F2" s="600"/>
      <c r="G2" s="600"/>
      <c r="H2" s="600"/>
      <c r="I2" s="600"/>
      <c r="J2" s="600"/>
      <c r="K2" s="600"/>
      <c r="L2" s="600"/>
      <c r="M2" s="600"/>
      <c r="N2" s="600"/>
      <c r="O2" s="600"/>
      <c r="P2" s="600"/>
      <c r="Q2" s="600"/>
      <c r="R2" s="600"/>
      <c r="S2" s="600"/>
      <c r="T2" s="600"/>
      <c r="U2" s="600"/>
      <c r="V2" s="34"/>
      <c r="W2" s="34"/>
      <c r="X2" s="34"/>
      <c r="Y2" s="34"/>
    </row>
    <row r="3" spans="1:25" ht="12.95" customHeight="1" x14ac:dyDescent="0.2">
      <c r="A3" s="632" t="s">
        <v>12</v>
      </c>
      <c r="B3" s="601" t="s">
        <v>92</v>
      </c>
      <c r="C3" s="604" t="s">
        <v>99</v>
      </c>
      <c r="D3" s="873" t="s">
        <v>93</v>
      </c>
      <c r="E3" s="874"/>
      <c r="F3" s="874"/>
      <c r="G3" s="846" t="s">
        <v>95</v>
      </c>
      <c r="H3" s="846" t="s">
        <v>96</v>
      </c>
      <c r="I3" s="849" t="s">
        <v>109</v>
      </c>
      <c r="J3" s="234" t="s">
        <v>85</v>
      </c>
      <c r="K3" s="172" t="s">
        <v>85</v>
      </c>
      <c r="L3" s="172" t="s">
        <v>85</v>
      </c>
      <c r="M3" s="172" t="s">
        <v>85</v>
      </c>
      <c r="N3" s="172" t="s">
        <v>85</v>
      </c>
      <c r="O3" s="172" t="s">
        <v>85</v>
      </c>
      <c r="P3" s="172" t="s">
        <v>85</v>
      </c>
      <c r="Q3" s="172" t="s">
        <v>85</v>
      </c>
      <c r="R3" s="855" t="s">
        <v>85</v>
      </c>
      <c r="S3" s="856"/>
      <c r="T3" s="857"/>
      <c r="U3" s="683" t="s">
        <v>5</v>
      </c>
      <c r="V3" s="33"/>
      <c r="W3" s="33"/>
      <c r="X3" s="133" t="s">
        <v>94</v>
      </c>
      <c r="Y3" s="33"/>
    </row>
    <row r="4" spans="1:25" s="26" customFormat="1" x14ac:dyDescent="0.2">
      <c r="A4" s="633"/>
      <c r="B4" s="602"/>
      <c r="C4" s="605"/>
      <c r="D4" s="875"/>
      <c r="E4" s="876"/>
      <c r="F4" s="876"/>
      <c r="G4" s="847"/>
      <c r="H4" s="847"/>
      <c r="I4" s="850"/>
      <c r="J4" s="235" t="s">
        <v>0</v>
      </c>
      <c r="K4" s="136" t="s">
        <v>0</v>
      </c>
      <c r="L4" s="136" t="s">
        <v>0</v>
      </c>
      <c r="M4" s="136" t="s">
        <v>0</v>
      </c>
      <c r="N4" s="136" t="s">
        <v>0</v>
      </c>
      <c r="O4" s="136" t="s">
        <v>0</v>
      </c>
      <c r="P4" s="136" t="s">
        <v>0</v>
      </c>
      <c r="Q4" s="136" t="s">
        <v>0</v>
      </c>
      <c r="R4" s="858" t="s">
        <v>0</v>
      </c>
      <c r="S4" s="747"/>
      <c r="T4" s="765"/>
      <c r="U4" s="620"/>
      <c r="V4" s="33"/>
      <c r="W4" s="33"/>
      <c r="X4" s="133" t="s">
        <v>93</v>
      </c>
      <c r="Y4" s="33"/>
    </row>
    <row r="5" spans="1:25" x14ac:dyDescent="0.2">
      <c r="A5" s="633"/>
      <c r="B5" s="602"/>
      <c r="C5" s="605"/>
      <c r="D5" s="875"/>
      <c r="E5" s="876"/>
      <c r="F5" s="876"/>
      <c r="G5" s="847"/>
      <c r="H5" s="847"/>
      <c r="I5" s="850"/>
      <c r="J5" s="235">
        <v>406010000</v>
      </c>
      <c r="K5" s="136">
        <v>409012000</v>
      </c>
      <c r="L5" s="136">
        <v>412010000</v>
      </c>
      <c r="M5" s="136">
        <v>413010600</v>
      </c>
      <c r="N5" s="136">
        <v>414013000</v>
      </c>
      <c r="O5" s="136">
        <v>418011000</v>
      </c>
      <c r="P5" s="136">
        <v>418011000</v>
      </c>
      <c r="Q5" s="136">
        <v>418011000</v>
      </c>
      <c r="R5" s="858">
        <v>401020100</v>
      </c>
      <c r="S5" s="747"/>
      <c r="T5" s="765"/>
      <c r="U5" s="620"/>
      <c r="V5" s="33"/>
      <c r="W5" s="33"/>
      <c r="X5" s="133"/>
      <c r="Y5" s="33"/>
    </row>
    <row r="6" spans="1:25" ht="45.75" customHeight="1" x14ac:dyDescent="0.2">
      <c r="A6" s="633"/>
      <c r="B6" s="602"/>
      <c r="C6" s="605"/>
      <c r="D6" s="875"/>
      <c r="E6" s="876"/>
      <c r="F6" s="876"/>
      <c r="G6" s="847"/>
      <c r="H6" s="847"/>
      <c r="I6" s="850"/>
      <c r="J6" s="860" t="str">
        <f>IF(J$5&gt;0,(VLOOKUP(LEFT(J$5,5)&amp;"-"&amp;RIGHT(J$5,4),'[2]FP14 Pay Items'!$A$2:$E$6000,4,FALSE)),"")</f>
        <v>FOG SEAL</v>
      </c>
      <c r="K6" s="836" t="str">
        <f>IF(K$5&gt;0,(VLOOKUP(LEFT(K$5,5)&amp;"-"&amp;RIGHT(K$5,4),'[2]FP14 Pay Items'!$A$2:$E$6000,4,FALSE)),"")</f>
        <v>MICRO SURFACING, TYPE 2</v>
      </c>
      <c r="L6" s="836" t="str">
        <f>IF(L$5&gt;0,(VLOOKUP(LEFT(L$5,5)&amp;"-"&amp;RIGHT(L$5,4),'[2]FP14 Pay Items'!$A$2:$E$6000,4,FALSE)),"")</f>
        <v>TACK COAT</v>
      </c>
      <c r="M6" s="836" t="str">
        <f>IF(M$5&gt;0,(VLOOKUP(LEFT(M$5,5)&amp;"-"&amp;RIGHT(M$5,4),'[2]FP14 Pay Items'!$A$2:$E$6000,4,FALSE)),"")</f>
        <v>ASPHALT PAVEMENT MILLING, 2-INCH DEPTH</v>
      </c>
      <c r="N6" s="836" t="str">
        <f>IF(N$5&gt;0,(VLOOKUP(LEFT(N$5,5)&amp;"-"&amp;RIGHT(N$5,4),'[2]FP14 Pay Items'!$A$2:$E$6000,4,FALSE)),"")</f>
        <v>CRACKS, CLEANING AND FILLING</v>
      </c>
      <c r="O6" s="836" t="str">
        <f>IF(O$5&gt;0,(VLOOKUP(LEFT(O$5,5)&amp;"-"&amp;RIGHT(O$5,4),'[2]FP14 Pay Items'!$A$2:$E$6000,4,FALSE)),"")</f>
        <v>ASPHALT CONCRETE PAVEMENT PATCH, TYPE 1</v>
      </c>
      <c r="P6" s="836" t="str">
        <f>IF(P$5&gt;0,(VLOOKUP(LEFT(P$5,5)&amp;"-"&amp;RIGHT(P$5,4),'[2]FP14 Pay Items'!$A$2:$E$6000,4,FALSE)),"")</f>
        <v>ASPHALT CONCRETE PAVEMENT PATCH, TYPE 1</v>
      </c>
      <c r="Q6" s="836" t="str">
        <f>IF(Q$5&gt;0,(VLOOKUP(LEFT(Q$5,5)&amp;"-"&amp;RIGHT(Q$5,4),'[2]FP14 Pay Items'!$A$2:$E$6000,4,FALSE)),"")</f>
        <v>ASPHALT CONCRETE PAVEMENT PATCH, TYPE 1</v>
      </c>
      <c r="R6" s="841" t="str">
        <f>IF(R$5&gt;0,(VLOOKUP(LEFT(R$5,5)&amp;"-"&amp;RIGHT(R$5,4),'[2]FP14 Pay Items'!$A$2:$E$6000,4,FALSE)),"")</f>
        <v>ASPHALT CONCRETE PAVEMENT, GYRATORY MIX, 3/8-INCH NOMINAL MAXIMUM SIZE AGGREGATE, WEDGE AND LEVELING COURSE</v>
      </c>
      <c r="S6" s="842"/>
      <c r="T6" s="843"/>
      <c r="U6" s="620"/>
    </row>
    <row r="7" spans="1:25" s="26" customFormat="1" ht="29.25" customHeight="1" x14ac:dyDescent="0.2">
      <c r="A7" s="633"/>
      <c r="B7" s="602"/>
      <c r="C7" s="605"/>
      <c r="D7" s="875"/>
      <c r="E7" s="876"/>
      <c r="F7" s="876"/>
      <c r="G7" s="848"/>
      <c r="H7" s="848"/>
      <c r="I7" s="851"/>
      <c r="J7" s="861"/>
      <c r="K7" s="859"/>
      <c r="L7" s="859"/>
      <c r="M7" s="859"/>
      <c r="N7" s="859"/>
      <c r="O7" s="859"/>
      <c r="P7" s="859"/>
      <c r="Q7" s="859"/>
      <c r="R7" s="591" t="s">
        <v>81</v>
      </c>
      <c r="S7" s="591" t="s">
        <v>82</v>
      </c>
      <c r="T7" s="591" t="s">
        <v>84</v>
      </c>
      <c r="U7" s="620"/>
    </row>
    <row r="8" spans="1:25" ht="13.5" thickBot="1" x14ac:dyDescent="0.25">
      <c r="A8" s="634"/>
      <c r="B8" s="603"/>
      <c r="C8" s="606"/>
      <c r="D8" s="877"/>
      <c r="E8" s="878"/>
      <c r="F8" s="878"/>
      <c r="G8" s="237" t="s">
        <v>107</v>
      </c>
      <c r="H8" s="238" t="s">
        <v>107</v>
      </c>
      <c r="I8" s="237" t="s">
        <v>106</v>
      </c>
      <c r="J8" s="236" t="str">
        <f>IF(J$5&gt;0,(VLOOKUP(LEFT(J$5,5)&amp;"-"&amp;RIGHT(J$5,4),'[2]FP14 Pay Items'!$A$2:$E$4705,5,TRUE)),"")</f>
        <v>TON</v>
      </c>
      <c r="K8" s="106" t="str">
        <f>IF(K$5&gt;0,(VLOOKUP(LEFT(K$5,5)&amp;"-"&amp;RIGHT(K$5,4),'[2]FP14 Pay Items'!$A$2:$E$4705,5,TRUE)),"")</f>
        <v>SQYD</v>
      </c>
      <c r="L8" s="106" t="str">
        <f>IF(L$5&gt;0,(VLOOKUP(LEFT(L$5,5)&amp;"-"&amp;RIGHT(L$5,4),'[2]FP14 Pay Items'!$A$2:$E$4705,5,TRUE)),"")</f>
        <v>TON</v>
      </c>
      <c r="M8" s="106" t="str">
        <f>IF(M$5&gt;0,(VLOOKUP(LEFT(M$5,5)&amp;"-"&amp;RIGHT(M$5,4),'[2]FP14 Pay Items'!$A$2:$E$4705,5,TRUE)),"")</f>
        <v>SQYD</v>
      </c>
      <c r="N8" s="106" t="str">
        <f>IF(N$5&gt;0,(VLOOKUP(LEFT(N$5,5)&amp;"-"&amp;RIGHT(N$5,4),'[2]FP14 Pay Items'!$A$2:$E$4705,5,TRUE)),"")</f>
        <v>LNFT</v>
      </c>
      <c r="O8" s="106" t="str">
        <f>IF(O$5&gt;0,(VLOOKUP(LEFT(O$5,5)&amp;"-"&amp;RIGHT(O$5,4),'[2]FP14 Pay Items'!$A$2:$E$4705,5,TRUE)),"")</f>
        <v>SQYD</v>
      </c>
      <c r="P8" s="106" t="str">
        <f>IF(P$5&gt;0,(VLOOKUP(LEFT(P$5,5)&amp;"-"&amp;RIGHT(P$5,4),'[2]FP14 Pay Items'!$A$2:$E$4705,5,TRUE)),"")</f>
        <v>SQYD</v>
      </c>
      <c r="Q8" s="106" t="str">
        <f>IF(Q$5&gt;0,(VLOOKUP(LEFT(Q$5,5)&amp;"-"&amp;RIGHT(Q$5,4),'[2]FP14 Pay Items'!$A$2:$E$4705,5,TRUE)),"")</f>
        <v>SQYD</v>
      </c>
      <c r="R8" s="106" t="str">
        <f>IF(R$5&gt;0,(VLOOKUP(LEFT(R$5,5)&amp;"-"&amp;RIGHT(R$5,4),'[2]FP14 Pay Items'!$A$2:$E$4705,5,TRUE)),"")</f>
        <v>TON</v>
      </c>
      <c r="S8" s="106" t="str">
        <f>IF(R$5&gt;0,(VLOOKUP(LEFT(R$5,5)&amp;"-"&amp;RIGHT(R$5,4),'[2]FP14 Pay Items'!$A$2:$E$4705,5,TRUE)),"")</f>
        <v>TON</v>
      </c>
      <c r="T8" s="106" t="str">
        <f>IF(R$5&gt;0,(VLOOKUP(LEFT(R$5,5)&amp;"-"&amp;RIGHT(R$5,4),'[2]FP14 Pay Items'!$A$2:$E$4705,5,TRUE)),"")</f>
        <v>TON</v>
      </c>
      <c r="U8" s="621"/>
    </row>
    <row r="9" spans="1:25" ht="13.5" thickTop="1" x14ac:dyDescent="0.2">
      <c r="A9" s="227"/>
      <c r="B9" s="232"/>
      <c r="C9" s="473" t="str">
        <f t="shared" ref="C9:C46" si="0">IFERROR(VLOOKUP($B9,Project_Info,2,FALSE),"")</f>
        <v/>
      </c>
      <c r="D9" s="230"/>
      <c r="E9" s="105" t="str">
        <f t="shared" ref="E9:E46" si="1">IF(F9&gt;0,"to","")</f>
        <v/>
      </c>
      <c r="F9" s="229"/>
      <c r="G9" s="140" t="str">
        <f>IF($B9&lt;&gt;"", IF($D$3="MILE TO MILE", ($F9-$D9)*5280,$F9-$D9), "")</f>
        <v/>
      </c>
      <c r="H9" s="241" t="str">
        <f t="shared" ref="H9:H46" si="2">IFERROR(VLOOKUP($B9,Project_Info,3,FALSE),"")</f>
        <v/>
      </c>
      <c r="I9" s="267"/>
      <c r="J9" s="80"/>
      <c r="K9" s="80"/>
      <c r="L9" s="80"/>
      <c r="M9" s="80"/>
      <c r="N9" s="80"/>
      <c r="O9" s="80"/>
      <c r="P9" s="80"/>
      <c r="Q9" s="80"/>
      <c r="R9" s="80"/>
      <c r="S9" s="80"/>
      <c r="T9" s="80"/>
      <c r="U9" s="58"/>
      <c r="W9" s="41" t="s">
        <v>81</v>
      </c>
    </row>
    <row r="10" spans="1:25" x14ac:dyDescent="0.2">
      <c r="A10" s="227"/>
      <c r="B10" s="232"/>
      <c r="C10" s="242" t="str">
        <f t="shared" si="0"/>
        <v/>
      </c>
      <c r="D10" s="230"/>
      <c r="E10" s="105" t="str">
        <f t="shared" si="1"/>
        <v/>
      </c>
      <c r="F10" s="229"/>
      <c r="G10" s="144" t="str">
        <f t="shared" ref="G10:G46" si="3">IF($B10&lt;&gt;"", IF($D$3="MILE TO MILE", ($F10-$D10)*5280,$F10-$D10), "")</f>
        <v/>
      </c>
      <c r="H10" s="241" t="str">
        <f t="shared" si="2"/>
        <v/>
      </c>
      <c r="I10" s="280"/>
      <c r="J10" s="80"/>
      <c r="K10" s="80"/>
      <c r="L10" s="80"/>
      <c r="M10" s="80"/>
      <c r="N10" s="80"/>
      <c r="O10" s="80"/>
      <c r="P10" s="80"/>
      <c r="Q10" s="80"/>
      <c r="R10" s="80"/>
      <c r="S10" s="80"/>
      <c r="T10" s="80"/>
      <c r="U10" s="58"/>
      <c r="W10" s="41" t="s">
        <v>82</v>
      </c>
    </row>
    <row r="11" spans="1:25" x14ac:dyDescent="0.2">
      <c r="A11" s="227"/>
      <c r="B11" s="232"/>
      <c r="C11" s="242" t="str">
        <f t="shared" si="0"/>
        <v/>
      </c>
      <c r="D11" s="230"/>
      <c r="E11" s="105" t="str">
        <f t="shared" si="1"/>
        <v/>
      </c>
      <c r="F11" s="229"/>
      <c r="G11" s="144" t="str">
        <f t="shared" si="3"/>
        <v/>
      </c>
      <c r="H11" s="241" t="str">
        <f t="shared" si="2"/>
        <v/>
      </c>
      <c r="I11" s="280"/>
      <c r="J11" s="80"/>
      <c r="K11" s="80"/>
      <c r="L11" s="80"/>
      <c r="M11" s="80"/>
      <c r="N11" s="80"/>
      <c r="O11" s="80"/>
      <c r="P11" s="80"/>
      <c r="Q11" s="80"/>
      <c r="R11" s="80"/>
      <c r="S11" s="80"/>
      <c r="T11" s="80"/>
      <c r="U11" s="58"/>
      <c r="W11" s="41" t="s">
        <v>83</v>
      </c>
    </row>
    <row r="12" spans="1:25" x14ac:dyDescent="0.2">
      <c r="A12" s="227"/>
      <c r="B12" s="232"/>
      <c r="C12" s="242" t="str">
        <f t="shared" si="0"/>
        <v/>
      </c>
      <c r="D12" s="230"/>
      <c r="E12" s="105" t="str">
        <f t="shared" si="1"/>
        <v/>
      </c>
      <c r="F12" s="229"/>
      <c r="G12" s="144" t="str">
        <f t="shared" si="3"/>
        <v/>
      </c>
      <c r="H12" s="241" t="str">
        <f t="shared" si="2"/>
        <v/>
      </c>
      <c r="I12" s="280"/>
      <c r="J12" s="80"/>
      <c r="K12" s="80"/>
      <c r="L12" s="80"/>
      <c r="M12" s="80"/>
      <c r="N12" s="80"/>
      <c r="O12" s="80"/>
      <c r="P12" s="80"/>
      <c r="Q12" s="80"/>
      <c r="R12" s="80"/>
      <c r="S12" s="80"/>
      <c r="T12" s="80"/>
      <c r="U12" s="58"/>
      <c r="W12" s="41" t="s">
        <v>84</v>
      </c>
    </row>
    <row r="13" spans="1:25" s="26" customFormat="1" x14ac:dyDescent="0.2">
      <c r="A13" s="227"/>
      <c r="B13" s="232"/>
      <c r="C13" s="242" t="str">
        <f t="shared" si="0"/>
        <v/>
      </c>
      <c r="D13" s="230"/>
      <c r="E13" s="105" t="str">
        <f t="shared" si="1"/>
        <v/>
      </c>
      <c r="F13" s="229"/>
      <c r="G13" s="144" t="str">
        <f t="shared" si="3"/>
        <v/>
      </c>
      <c r="H13" s="241" t="str">
        <f t="shared" si="2"/>
        <v/>
      </c>
      <c r="I13" s="280"/>
      <c r="J13" s="80"/>
      <c r="K13" s="80"/>
      <c r="L13" s="80"/>
      <c r="M13" s="80"/>
      <c r="N13" s="80"/>
      <c r="O13" s="80"/>
      <c r="P13" s="80"/>
      <c r="Q13" s="80"/>
      <c r="R13" s="80"/>
      <c r="S13" s="80"/>
      <c r="T13" s="80"/>
      <c r="U13" s="58"/>
    </row>
    <row r="14" spans="1:25" s="26" customFormat="1" x14ac:dyDescent="0.2">
      <c r="A14" s="227"/>
      <c r="B14" s="232"/>
      <c r="C14" s="242" t="str">
        <f t="shared" si="0"/>
        <v/>
      </c>
      <c r="D14" s="230"/>
      <c r="E14" s="105" t="str">
        <f t="shared" si="1"/>
        <v/>
      </c>
      <c r="F14" s="229"/>
      <c r="G14" s="144" t="str">
        <f t="shared" si="3"/>
        <v/>
      </c>
      <c r="H14" s="241" t="str">
        <f t="shared" si="2"/>
        <v/>
      </c>
      <c r="I14" s="280"/>
      <c r="J14" s="80"/>
      <c r="K14" s="80"/>
      <c r="L14" s="80"/>
      <c r="M14" s="80"/>
      <c r="N14" s="80"/>
      <c r="O14" s="80"/>
      <c r="P14" s="80"/>
      <c r="Q14" s="80"/>
      <c r="R14" s="80"/>
      <c r="S14" s="80"/>
      <c r="T14" s="80"/>
      <c r="U14" s="58"/>
    </row>
    <row r="15" spans="1:25" s="26" customFormat="1" x14ac:dyDescent="0.2">
      <c r="A15" s="227"/>
      <c r="B15" s="232"/>
      <c r="C15" s="242" t="str">
        <f t="shared" si="0"/>
        <v/>
      </c>
      <c r="D15" s="230"/>
      <c r="E15" s="105" t="str">
        <f t="shared" si="1"/>
        <v/>
      </c>
      <c r="F15" s="229"/>
      <c r="G15" s="144" t="str">
        <f t="shared" si="3"/>
        <v/>
      </c>
      <c r="H15" s="241" t="str">
        <f t="shared" si="2"/>
        <v/>
      </c>
      <c r="I15" s="280"/>
      <c r="J15" s="80"/>
      <c r="K15" s="80"/>
      <c r="L15" s="80"/>
      <c r="M15" s="80"/>
      <c r="N15" s="80"/>
      <c r="O15" s="80"/>
      <c r="P15" s="80"/>
      <c r="Q15" s="80"/>
      <c r="R15" s="80"/>
      <c r="S15" s="80"/>
      <c r="T15" s="80"/>
      <c r="U15" s="58"/>
      <c r="W15" s="137" t="s">
        <v>85</v>
      </c>
    </row>
    <row r="16" spans="1:25" s="26" customFormat="1" x14ac:dyDescent="0.2">
      <c r="A16" s="227"/>
      <c r="B16" s="232"/>
      <c r="C16" s="242" t="str">
        <f t="shared" si="0"/>
        <v/>
      </c>
      <c r="D16" s="230"/>
      <c r="E16" s="105" t="str">
        <f t="shared" si="1"/>
        <v/>
      </c>
      <c r="F16" s="229"/>
      <c r="G16" s="144" t="str">
        <f t="shared" si="3"/>
        <v/>
      </c>
      <c r="H16" s="241" t="str">
        <f t="shared" si="2"/>
        <v/>
      </c>
      <c r="I16" s="280"/>
      <c r="J16" s="80"/>
      <c r="K16" s="80"/>
      <c r="L16" s="80"/>
      <c r="M16" s="80"/>
      <c r="N16" s="80"/>
      <c r="O16" s="80"/>
      <c r="P16" s="80"/>
      <c r="Q16" s="80"/>
      <c r="R16" s="80"/>
      <c r="S16" s="80"/>
      <c r="T16" s="80"/>
      <c r="U16" s="58"/>
      <c r="W16" s="137" t="s">
        <v>86</v>
      </c>
    </row>
    <row r="17" spans="1:23" s="26" customFormat="1" x14ac:dyDescent="0.2">
      <c r="A17" s="227"/>
      <c r="B17" s="232"/>
      <c r="C17" s="242" t="str">
        <f t="shared" si="0"/>
        <v/>
      </c>
      <c r="D17" s="230"/>
      <c r="E17" s="105" t="str">
        <f t="shared" si="1"/>
        <v/>
      </c>
      <c r="F17" s="229"/>
      <c r="G17" s="144" t="str">
        <f t="shared" si="3"/>
        <v/>
      </c>
      <c r="H17" s="241" t="str">
        <f t="shared" si="2"/>
        <v/>
      </c>
      <c r="I17" s="280"/>
      <c r="J17" s="80"/>
      <c r="K17" s="80"/>
      <c r="L17" s="80"/>
      <c r="M17" s="80"/>
      <c r="N17" s="80"/>
      <c r="O17" s="80"/>
      <c r="P17" s="80"/>
      <c r="Q17" s="80"/>
      <c r="R17" s="80"/>
      <c r="S17" s="80"/>
      <c r="T17" s="80"/>
      <c r="U17" s="58"/>
      <c r="W17" s="137" t="s">
        <v>87</v>
      </c>
    </row>
    <row r="18" spans="1:23" x14ac:dyDescent="0.2">
      <c r="A18" s="227"/>
      <c r="B18" s="232"/>
      <c r="C18" s="242" t="str">
        <f t="shared" si="0"/>
        <v/>
      </c>
      <c r="D18" s="230"/>
      <c r="E18" s="105" t="str">
        <f t="shared" si="1"/>
        <v/>
      </c>
      <c r="F18" s="229"/>
      <c r="G18" s="144" t="str">
        <f t="shared" si="3"/>
        <v/>
      </c>
      <c r="H18" s="241" t="str">
        <f t="shared" si="2"/>
        <v/>
      </c>
      <c r="I18" s="280"/>
      <c r="J18" s="80"/>
      <c r="K18" s="80"/>
      <c r="L18" s="80"/>
      <c r="M18" s="80"/>
      <c r="N18" s="80"/>
      <c r="O18" s="80"/>
      <c r="P18" s="80"/>
      <c r="Q18" s="80"/>
      <c r="R18" s="80"/>
      <c r="S18" s="80"/>
      <c r="T18" s="80"/>
      <c r="U18" s="58"/>
      <c r="W18" s="137" t="s">
        <v>88</v>
      </c>
    </row>
    <row r="19" spans="1:23" x14ac:dyDescent="0.2">
      <c r="A19" s="227"/>
      <c r="B19" s="232"/>
      <c r="C19" s="242" t="str">
        <f t="shared" si="0"/>
        <v/>
      </c>
      <c r="D19" s="230"/>
      <c r="E19" s="105" t="str">
        <f t="shared" si="1"/>
        <v/>
      </c>
      <c r="F19" s="229"/>
      <c r="G19" s="144" t="str">
        <f t="shared" si="3"/>
        <v/>
      </c>
      <c r="H19" s="241" t="str">
        <f t="shared" si="2"/>
        <v/>
      </c>
      <c r="I19" s="280"/>
      <c r="J19" s="80"/>
      <c r="K19" s="80"/>
      <c r="L19" s="80"/>
      <c r="M19" s="80"/>
      <c r="N19" s="80"/>
      <c r="O19" s="80"/>
      <c r="P19" s="80"/>
      <c r="Q19" s="80"/>
      <c r="R19" s="80"/>
      <c r="S19" s="80"/>
      <c r="T19" s="80"/>
      <c r="U19" s="58"/>
      <c r="W19" s="137" t="s">
        <v>89</v>
      </c>
    </row>
    <row r="20" spans="1:23" x14ac:dyDescent="0.2">
      <c r="A20" s="227"/>
      <c r="B20" s="232"/>
      <c r="C20" s="242" t="str">
        <f t="shared" si="0"/>
        <v/>
      </c>
      <c r="D20" s="230"/>
      <c r="E20" s="105" t="str">
        <f t="shared" si="1"/>
        <v/>
      </c>
      <c r="F20" s="229"/>
      <c r="G20" s="144" t="str">
        <f t="shared" si="3"/>
        <v/>
      </c>
      <c r="H20" s="241" t="str">
        <f t="shared" si="2"/>
        <v/>
      </c>
      <c r="I20" s="280"/>
      <c r="J20" s="80"/>
      <c r="K20" s="80"/>
      <c r="L20" s="80"/>
      <c r="M20" s="80"/>
      <c r="N20" s="80"/>
      <c r="O20" s="80"/>
      <c r="P20" s="80"/>
      <c r="Q20" s="80"/>
      <c r="R20" s="80"/>
      <c r="S20" s="80"/>
      <c r="T20" s="80"/>
      <c r="U20" s="58"/>
      <c r="W20" s="137" t="s">
        <v>90</v>
      </c>
    </row>
    <row r="21" spans="1:23" x14ac:dyDescent="0.2">
      <c r="A21" s="227"/>
      <c r="B21" s="232"/>
      <c r="C21" s="242" t="str">
        <f t="shared" si="0"/>
        <v/>
      </c>
      <c r="D21" s="230"/>
      <c r="E21" s="105" t="str">
        <f t="shared" si="1"/>
        <v/>
      </c>
      <c r="F21" s="229"/>
      <c r="G21" s="144" t="str">
        <f t="shared" si="3"/>
        <v/>
      </c>
      <c r="H21" s="241" t="str">
        <f t="shared" si="2"/>
        <v/>
      </c>
      <c r="I21" s="280"/>
      <c r="J21" s="80"/>
      <c r="K21" s="80"/>
      <c r="L21" s="80"/>
      <c r="M21" s="80"/>
      <c r="N21" s="80"/>
      <c r="O21" s="80"/>
      <c r="P21" s="80"/>
      <c r="Q21" s="80"/>
      <c r="R21" s="80"/>
      <c r="S21" s="80"/>
      <c r="T21" s="80"/>
      <c r="U21" s="58"/>
      <c r="W21" s="137" t="s">
        <v>91</v>
      </c>
    </row>
    <row r="22" spans="1:23" x14ac:dyDescent="0.2">
      <c r="A22" s="227"/>
      <c r="B22" s="232"/>
      <c r="C22" s="242" t="str">
        <f t="shared" si="0"/>
        <v/>
      </c>
      <c r="D22" s="230"/>
      <c r="E22" s="105" t="str">
        <f t="shared" si="1"/>
        <v/>
      </c>
      <c r="F22" s="229"/>
      <c r="G22" s="144" t="str">
        <f t="shared" si="3"/>
        <v/>
      </c>
      <c r="H22" s="241" t="str">
        <f t="shared" si="2"/>
        <v/>
      </c>
      <c r="I22" s="280"/>
      <c r="J22" s="80"/>
      <c r="K22" s="80"/>
      <c r="L22" s="80"/>
      <c r="M22" s="80"/>
      <c r="N22" s="80"/>
      <c r="O22" s="80"/>
      <c r="P22" s="80"/>
      <c r="Q22" s="80"/>
      <c r="R22" s="80"/>
      <c r="S22" s="80"/>
      <c r="T22" s="80"/>
      <c r="U22" s="58"/>
    </row>
    <row r="23" spans="1:23" s="26" customFormat="1" x14ac:dyDescent="0.2">
      <c r="A23" s="227"/>
      <c r="B23" s="232"/>
      <c r="C23" s="242" t="str">
        <f t="shared" si="0"/>
        <v/>
      </c>
      <c r="D23" s="230"/>
      <c r="E23" s="105" t="str">
        <f t="shared" si="1"/>
        <v/>
      </c>
      <c r="F23" s="229"/>
      <c r="G23" s="144" t="str">
        <f t="shared" si="3"/>
        <v/>
      </c>
      <c r="H23" s="241" t="str">
        <f t="shared" si="2"/>
        <v/>
      </c>
      <c r="I23" s="280"/>
      <c r="J23" s="80"/>
      <c r="K23" s="80"/>
      <c r="L23" s="80"/>
      <c r="M23" s="80"/>
      <c r="N23" s="80"/>
      <c r="O23" s="80"/>
      <c r="P23" s="80"/>
      <c r="Q23" s="80"/>
      <c r="R23" s="80"/>
      <c r="S23" s="80"/>
      <c r="T23" s="80"/>
      <c r="U23" s="58"/>
    </row>
    <row r="24" spans="1:23" s="26" customFormat="1" x14ac:dyDescent="0.2">
      <c r="A24" s="227"/>
      <c r="B24" s="232"/>
      <c r="C24" s="242" t="str">
        <f t="shared" si="0"/>
        <v/>
      </c>
      <c r="D24" s="230"/>
      <c r="E24" s="105" t="str">
        <f t="shared" si="1"/>
        <v/>
      </c>
      <c r="F24" s="229"/>
      <c r="G24" s="144" t="str">
        <f t="shared" si="3"/>
        <v/>
      </c>
      <c r="H24" s="241" t="str">
        <f t="shared" si="2"/>
        <v/>
      </c>
      <c r="I24" s="280"/>
      <c r="J24" s="80"/>
      <c r="K24" s="80"/>
      <c r="L24" s="80"/>
      <c r="M24" s="80"/>
      <c r="N24" s="80"/>
      <c r="O24" s="80"/>
      <c r="P24" s="80"/>
      <c r="Q24" s="80"/>
      <c r="R24" s="80"/>
      <c r="S24" s="80"/>
      <c r="T24" s="80"/>
      <c r="U24" s="58"/>
    </row>
    <row r="25" spans="1:23" s="26" customFormat="1" x14ac:dyDescent="0.2">
      <c r="A25" s="227"/>
      <c r="B25" s="232"/>
      <c r="C25" s="242" t="str">
        <f t="shared" si="0"/>
        <v/>
      </c>
      <c r="D25" s="230"/>
      <c r="E25" s="105" t="str">
        <f t="shared" si="1"/>
        <v/>
      </c>
      <c r="F25" s="229"/>
      <c r="G25" s="144" t="str">
        <f t="shared" si="3"/>
        <v/>
      </c>
      <c r="H25" s="241" t="str">
        <f t="shared" si="2"/>
        <v/>
      </c>
      <c r="I25" s="280"/>
      <c r="J25" s="80"/>
      <c r="K25" s="80"/>
      <c r="L25" s="80"/>
      <c r="M25" s="80"/>
      <c r="N25" s="80"/>
      <c r="O25" s="80"/>
      <c r="P25" s="80"/>
      <c r="Q25" s="80"/>
      <c r="R25" s="80"/>
      <c r="S25" s="80"/>
      <c r="T25" s="80"/>
      <c r="U25" s="58"/>
    </row>
    <row r="26" spans="1:23" s="26" customFormat="1" x14ac:dyDescent="0.2">
      <c r="A26" s="227"/>
      <c r="B26" s="232"/>
      <c r="C26" s="242" t="str">
        <f t="shared" si="0"/>
        <v/>
      </c>
      <c r="D26" s="230"/>
      <c r="E26" s="105" t="str">
        <f t="shared" si="1"/>
        <v/>
      </c>
      <c r="F26" s="229"/>
      <c r="G26" s="144" t="str">
        <f t="shared" si="3"/>
        <v/>
      </c>
      <c r="H26" s="241" t="str">
        <f t="shared" si="2"/>
        <v/>
      </c>
      <c r="I26" s="280"/>
      <c r="J26" s="80"/>
      <c r="K26" s="80"/>
      <c r="L26" s="80"/>
      <c r="M26" s="80"/>
      <c r="N26" s="80"/>
      <c r="O26" s="80"/>
      <c r="P26" s="80"/>
      <c r="Q26" s="80"/>
      <c r="R26" s="80"/>
      <c r="S26" s="80"/>
      <c r="T26" s="80"/>
      <c r="U26" s="58"/>
    </row>
    <row r="27" spans="1:23" s="26" customFormat="1" x14ac:dyDescent="0.2">
      <c r="A27" s="227"/>
      <c r="B27" s="232"/>
      <c r="C27" s="242" t="str">
        <f t="shared" si="0"/>
        <v/>
      </c>
      <c r="D27" s="230"/>
      <c r="E27" s="105" t="str">
        <f t="shared" si="1"/>
        <v/>
      </c>
      <c r="F27" s="229"/>
      <c r="G27" s="144" t="str">
        <f t="shared" si="3"/>
        <v/>
      </c>
      <c r="H27" s="241" t="str">
        <f t="shared" si="2"/>
        <v/>
      </c>
      <c r="I27" s="280"/>
      <c r="J27" s="80"/>
      <c r="K27" s="80"/>
      <c r="L27" s="80"/>
      <c r="M27" s="80"/>
      <c r="N27" s="80"/>
      <c r="O27" s="80"/>
      <c r="P27" s="80"/>
      <c r="Q27" s="80"/>
      <c r="R27" s="80"/>
      <c r="S27" s="80"/>
      <c r="T27" s="80"/>
      <c r="U27" s="58"/>
    </row>
    <row r="28" spans="1:23" s="26" customFormat="1" x14ac:dyDescent="0.2">
      <c r="A28" s="227"/>
      <c r="B28" s="232"/>
      <c r="C28" s="242" t="str">
        <f t="shared" si="0"/>
        <v/>
      </c>
      <c r="D28" s="230"/>
      <c r="E28" s="105" t="str">
        <f t="shared" si="1"/>
        <v/>
      </c>
      <c r="F28" s="229"/>
      <c r="G28" s="144" t="str">
        <f t="shared" si="3"/>
        <v/>
      </c>
      <c r="H28" s="241" t="str">
        <f t="shared" si="2"/>
        <v/>
      </c>
      <c r="I28" s="280"/>
      <c r="J28" s="80"/>
      <c r="K28" s="80"/>
      <c r="L28" s="80"/>
      <c r="M28" s="80"/>
      <c r="N28" s="80"/>
      <c r="O28" s="80"/>
      <c r="P28" s="80"/>
      <c r="Q28" s="80"/>
      <c r="R28" s="80"/>
      <c r="S28" s="80"/>
      <c r="T28" s="80"/>
      <c r="U28" s="58"/>
    </row>
    <row r="29" spans="1:23" s="26" customFormat="1" x14ac:dyDescent="0.2">
      <c r="A29" s="227"/>
      <c r="B29" s="232"/>
      <c r="C29" s="242" t="str">
        <f t="shared" si="0"/>
        <v/>
      </c>
      <c r="D29" s="230"/>
      <c r="E29" s="105" t="str">
        <f t="shared" si="1"/>
        <v/>
      </c>
      <c r="F29" s="229"/>
      <c r="G29" s="144" t="str">
        <f t="shared" si="3"/>
        <v/>
      </c>
      <c r="H29" s="241" t="str">
        <f t="shared" si="2"/>
        <v/>
      </c>
      <c r="I29" s="280"/>
      <c r="J29" s="80"/>
      <c r="K29" s="80"/>
      <c r="L29" s="80"/>
      <c r="M29" s="80"/>
      <c r="N29" s="80"/>
      <c r="O29" s="80"/>
      <c r="P29" s="80"/>
      <c r="Q29" s="80"/>
      <c r="R29" s="80"/>
      <c r="S29" s="80"/>
      <c r="T29" s="80"/>
      <c r="U29" s="58"/>
    </row>
    <row r="30" spans="1:23" s="26" customFormat="1" x14ac:dyDescent="0.2">
      <c r="A30" s="227"/>
      <c r="B30" s="232"/>
      <c r="C30" s="242" t="str">
        <f t="shared" si="0"/>
        <v/>
      </c>
      <c r="D30" s="230"/>
      <c r="E30" s="105" t="str">
        <f t="shared" ref="E30:E37" si="4">IF(F30&gt;0,"to","")</f>
        <v/>
      </c>
      <c r="F30" s="229"/>
      <c r="G30" s="144" t="str">
        <f t="shared" si="3"/>
        <v/>
      </c>
      <c r="H30" s="241" t="str">
        <f t="shared" si="2"/>
        <v/>
      </c>
      <c r="I30" s="280"/>
      <c r="J30" s="80"/>
      <c r="K30" s="80"/>
      <c r="L30" s="80"/>
      <c r="M30" s="80"/>
      <c r="N30" s="80"/>
      <c r="O30" s="80"/>
      <c r="P30" s="80"/>
      <c r="Q30" s="80"/>
      <c r="R30" s="80"/>
      <c r="S30" s="80"/>
      <c r="T30" s="80"/>
      <c r="U30" s="58"/>
    </row>
    <row r="31" spans="1:23" s="26" customFormat="1" x14ac:dyDescent="0.2">
      <c r="A31" s="227"/>
      <c r="B31" s="232"/>
      <c r="C31" s="242" t="str">
        <f t="shared" si="0"/>
        <v/>
      </c>
      <c r="D31" s="230"/>
      <c r="E31" s="105" t="str">
        <f t="shared" si="4"/>
        <v/>
      </c>
      <c r="F31" s="229"/>
      <c r="G31" s="144" t="str">
        <f t="shared" si="3"/>
        <v/>
      </c>
      <c r="H31" s="241" t="str">
        <f t="shared" si="2"/>
        <v/>
      </c>
      <c r="I31" s="280"/>
      <c r="J31" s="80"/>
      <c r="K31" s="80"/>
      <c r="L31" s="80"/>
      <c r="M31" s="80"/>
      <c r="N31" s="80"/>
      <c r="O31" s="80"/>
      <c r="P31" s="80"/>
      <c r="Q31" s="80"/>
      <c r="R31" s="80"/>
      <c r="S31" s="80"/>
      <c r="T31" s="80"/>
      <c r="U31" s="58"/>
    </row>
    <row r="32" spans="1:23" s="26" customFormat="1" x14ac:dyDescent="0.2">
      <c r="A32" s="227"/>
      <c r="B32" s="232"/>
      <c r="C32" s="242" t="str">
        <f t="shared" si="0"/>
        <v/>
      </c>
      <c r="D32" s="230"/>
      <c r="E32" s="105" t="str">
        <f t="shared" si="4"/>
        <v/>
      </c>
      <c r="F32" s="229"/>
      <c r="G32" s="144" t="str">
        <f t="shared" si="3"/>
        <v/>
      </c>
      <c r="H32" s="241" t="str">
        <f t="shared" si="2"/>
        <v/>
      </c>
      <c r="I32" s="280"/>
      <c r="J32" s="80"/>
      <c r="K32" s="80"/>
      <c r="L32" s="80"/>
      <c r="M32" s="80"/>
      <c r="N32" s="80"/>
      <c r="O32" s="80"/>
      <c r="P32" s="80"/>
      <c r="Q32" s="80"/>
      <c r="R32" s="80"/>
      <c r="S32" s="80"/>
      <c r="T32" s="80"/>
      <c r="U32" s="58"/>
    </row>
    <row r="33" spans="1:21" s="26" customFormat="1" x14ac:dyDescent="0.2">
      <c r="A33" s="227"/>
      <c r="B33" s="232"/>
      <c r="C33" s="242" t="str">
        <f t="shared" si="0"/>
        <v/>
      </c>
      <c r="D33" s="230"/>
      <c r="E33" s="105" t="str">
        <f t="shared" si="4"/>
        <v/>
      </c>
      <c r="F33" s="229"/>
      <c r="G33" s="144" t="str">
        <f t="shared" si="3"/>
        <v/>
      </c>
      <c r="H33" s="241" t="str">
        <f t="shared" si="2"/>
        <v/>
      </c>
      <c r="I33" s="280"/>
      <c r="J33" s="80"/>
      <c r="K33" s="80"/>
      <c r="L33" s="80"/>
      <c r="M33" s="80"/>
      <c r="N33" s="80"/>
      <c r="O33" s="80"/>
      <c r="P33" s="80"/>
      <c r="Q33" s="80"/>
      <c r="R33" s="80"/>
      <c r="S33" s="80"/>
      <c r="T33" s="80"/>
      <c r="U33" s="58"/>
    </row>
    <row r="34" spans="1:21" s="26" customFormat="1" x14ac:dyDescent="0.2">
      <c r="A34" s="227"/>
      <c r="B34" s="232"/>
      <c r="C34" s="242" t="str">
        <f t="shared" si="0"/>
        <v/>
      </c>
      <c r="D34" s="230"/>
      <c r="E34" s="105" t="str">
        <f t="shared" si="4"/>
        <v/>
      </c>
      <c r="F34" s="229"/>
      <c r="G34" s="144" t="str">
        <f t="shared" si="3"/>
        <v/>
      </c>
      <c r="H34" s="241" t="str">
        <f t="shared" si="2"/>
        <v/>
      </c>
      <c r="I34" s="280"/>
      <c r="J34" s="80"/>
      <c r="K34" s="80"/>
      <c r="L34" s="80"/>
      <c r="M34" s="80"/>
      <c r="N34" s="80"/>
      <c r="O34" s="80"/>
      <c r="P34" s="80"/>
      <c r="Q34" s="80"/>
      <c r="R34" s="80"/>
      <c r="S34" s="80"/>
      <c r="T34" s="80"/>
      <c r="U34" s="58"/>
    </row>
    <row r="35" spans="1:21" s="26" customFormat="1" x14ac:dyDescent="0.2">
      <c r="A35" s="227"/>
      <c r="B35" s="232"/>
      <c r="C35" s="242" t="str">
        <f t="shared" si="0"/>
        <v/>
      </c>
      <c r="D35" s="230"/>
      <c r="E35" s="105" t="str">
        <f t="shared" si="4"/>
        <v/>
      </c>
      <c r="F35" s="229"/>
      <c r="G35" s="144" t="str">
        <f t="shared" si="3"/>
        <v/>
      </c>
      <c r="H35" s="241" t="str">
        <f t="shared" si="2"/>
        <v/>
      </c>
      <c r="I35" s="280"/>
      <c r="J35" s="80"/>
      <c r="K35" s="80"/>
      <c r="L35" s="80"/>
      <c r="M35" s="80"/>
      <c r="N35" s="80"/>
      <c r="O35" s="80"/>
      <c r="P35" s="80"/>
      <c r="Q35" s="80"/>
      <c r="R35" s="80"/>
      <c r="S35" s="80"/>
      <c r="T35" s="80"/>
      <c r="U35" s="58"/>
    </row>
    <row r="36" spans="1:21" s="26" customFormat="1" x14ac:dyDescent="0.2">
      <c r="A36" s="227"/>
      <c r="B36" s="232"/>
      <c r="C36" s="242" t="str">
        <f t="shared" si="0"/>
        <v/>
      </c>
      <c r="D36" s="230"/>
      <c r="E36" s="105" t="str">
        <f t="shared" si="4"/>
        <v/>
      </c>
      <c r="F36" s="229"/>
      <c r="G36" s="144" t="str">
        <f t="shared" si="3"/>
        <v/>
      </c>
      <c r="H36" s="241" t="str">
        <f t="shared" si="2"/>
        <v/>
      </c>
      <c r="I36" s="280"/>
      <c r="J36" s="80"/>
      <c r="K36" s="80"/>
      <c r="L36" s="80"/>
      <c r="M36" s="80"/>
      <c r="N36" s="80"/>
      <c r="O36" s="80"/>
      <c r="P36" s="80"/>
      <c r="Q36" s="80"/>
      <c r="R36" s="80"/>
      <c r="S36" s="80"/>
      <c r="T36" s="80"/>
      <c r="U36" s="58"/>
    </row>
    <row r="37" spans="1:21" s="26" customFormat="1" x14ac:dyDescent="0.2">
      <c r="A37" s="227"/>
      <c r="B37" s="232"/>
      <c r="C37" s="242" t="str">
        <f t="shared" si="0"/>
        <v/>
      </c>
      <c r="D37" s="230"/>
      <c r="E37" s="105" t="str">
        <f t="shared" si="4"/>
        <v/>
      </c>
      <c r="F37" s="229"/>
      <c r="G37" s="144" t="str">
        <f t="shared" si="3"/>
        <v/>
      </c>
      <c r="H37" s="241" t="str">
        <f t="shared" si="2"/>
        <v/>
      </c>
      <c r="I37" s="280"/>
      <c r="J37" s="80"/>
      <c r="K37" s="80"/>
      <c r="L37" s="80"/>
      <c r="M37" s="80"/>
      <c r="N37" s="80"/>
      <c r="O37" s="80"/>
      <c r="P37" s="80"/>
      <c r="Q37" s="80"/>
      <c r="R37" s="80"/>
      <c r="S37" s="80"/>
      <c r="T37" s="80"/>
      <c r="U37" s="58"/>
    </row>
    <row r="38" spans="1:21" x14ac:dyDescent="0.2">
      <c r="A38" s="227"/>
      <c r="B38" s="232"/>
      <c r="C38" s="242" t="str">
        <f t="shared" si="0"/>
        <v/>
      </c>
      <c r="D38" s="230"/>
      <c r="E38" s="105" t="str">
        <f t="shared" si="1"/>
        <v/>
      </c>
      <c r="F38" s="229"/>
      <c r="G38" s="144" t="str">
        <f t="shared" si="3"/>
        <v/>
      </c>
      <c r="H38" s="241" t="str">
        <f t="shared" si="2"/>
        <v/>
      </c>
      <c r="I38" s="280"/>
      <c r="J38" s="80"/>
      <c r="K38" s="80"/>
      <c r="L38" s="80"/>
      <c r="M38" s="80"/>
      <c r="N38" s="80"/>
      <c r="O38" s="80"/>
      <c r="P38" s="80"/>
      <c r="Q38" s="80"/>
      <c r="R38" s="80"/>
      <c r="S38" s="80"/>
      <c r="T38" s="80"/>
      <c r="U38" s="58"/>
    </row>
    <row r="39" spans="1:21" x14ac:dyDescent="0.2">
      <c r="A39" s="227"/>
      <c r="B39" s="232"/>
      <c r="C39" s="242" t="str">
        <f t="shared" si="0"/>
        <v/>
      </c>
      <c r="D39" s="230"/>
      <c r="E39" s="105" t="str">
        <f t="shared" si="1"/>
        <v/>
      </c>
      <c r="F39" s="229"/>
      <c r="G39" s="144" t="str">
        <f t="shared" si="3"/>
        <v/>
      </c>
      <c r="H39" s="241" t="str">
        <f t="shared" si="2"/>
        <v/>
      </c>
      <c r="I39" s="280"/>
      <c r="J39" s="80"/>
      <c r="K39" s="80"/>
      <c r="L39" s="80"/>
      <c r="M39" s="80"/>
      <c r="N39" s="80"/>
      <c r="O39" s="80"/>
      <c r="P39" s="80"/>
      <c r="Q39" s="80"/>
      <c r="R39" s="80"/>
      <c r="S39" s="80"/>
      <c r="T39" s="80"/>
      <c r="U39" s="58"/>
    </row>
    <row r="40" spans="1:21" s="26" customFormat="1" x14ac:dyDescent="0.2">
      <c r="A40" s="227"/>
      <c r="B40" s="232"/>
      <c r="C40" s="242" t="str">
        <f t="shared" si="0"/>
        <v/>
      </c>
      <c r="D40" s="230"/>
      <c r="E40" s="105" t="str">
        <f>IF(F40&gt;0,"to","")</f>
        <v/>
      </c>
      <c r="F40" s="229"/>
      <c r="G40" s="144" t="str">
        <f t="shared" si="3"/>
        <v/>
      </c>
      <c r="H40" s="241" t="str">
        <f t="shared" si="2"/>
        <v/>
      </c>
      <c r="I40" s="280"/>
      <c r="J40" s="80"/>
      <c r="K40" s="80"/>
      <c r="L40" s="80"/>
      <c r="M40" s="80"/>
      <c r="N40" s="80"/>
      <c r="O40" s="80"/>
      <c r="P40" s="80"/>
      <c r="Q40" s="80"/>
      <c r="R40" s="80"/>
      <c r="S40" s="80"/>
      <c r="T40" s="80"/>
      <c r="U40" s="58"/>
    </row>
    <row r="41" spans="1:21" s="26" customFormat="1" x14ac:dyDescent="0.2">
      <c r="A41" s="227"/>
      <c r="B41" s="232"/>
      <c r="C41" s="242" t="str">
        <f t="shared" si="0"/>
        <v/>
      </c>
      <c r="D41" s="230"/>
      <c r="E41" s="105" t="str">
        <f>IF(F41&gt;0,"to","")</f>
        <v/>
      </c>
      <c r="F41" s="229"/>
      <c r="G41" s="144" t="str">
        <f t="shared" si="3"/>
        <v/>
      </c>
      <c r="H41" s="241" t="str">
        <f t="shared" si="2"/>
        <v/>
      </c>
      <c r="I41" s="280"/>
      <c r="J41" s="80"/>
      <c r="K41" s="80"/>
      <c r="L41" s="80"/>
      <c r="M41" s="80"/>
      <c r="N41" s="80"/>
      <c r="O41" s="80"/>
      <c r="P41" s="80"/>
      <c r="Q41" s="80"/>
      <c r="R41" s="80"/>
      <c r="S41" s="80"/>
      <c r="T41" s="80"/>
      <c r="U41" s="58"/>
    </row>
    <row r="42" spans="1:21" s="26" customFormat="1" x14ac:dyDescent="0.2">
      <c r="A42" s="227"/>
      <c r="B42" s="232"/>
      <c r="C42" s="242" t="str">
        <f t="shared" si="0"/>
        <v/>
      </c>
      <c r="D42" s="230"/>
      <c r="E42" s="105" t="str">
        <f>IF(F42&gt;0,"to","")</f>
        <v/>
      </c>
      <c r="F42" s="229"/>
      <c r="G42" s="144" t="str">
        <f t="shared" si="3"/>
        <v/>
      </c>
      <c r="H42" s="241" t="str">
        <f t="shared" si="2"/>
        <v/>
      </c>
      <c r="I42" s="280"/>
      <c r="J42" s="80"/>
      <c r="K42" s="80"/>
      <c r="L42" s="80"/>
      <c r="M42" s="80"/>
      <c r="N42" s="80"/>
      <c r="O42" s="80"/>
      <c r="P42" s="80"/>
      <c r="Q42" s="80"/>
      <c r="R42" s="80"/>
      <c r="S42" s="80"/>
      <c r="T42" s="80"/>
      <c r="U42" s="58"/>
    </row>
    <row r="43" spans="1:21" s="26" customFormat="1" x14ac:dyDescent="0.2">
      <c r="A43" s="227"/>
      <c r="B43" s="232"/>
      <c r="C43" s="242" t="str">
        <f t="shared" si="0"/>
        <v/>
      </c>
      <c r="D43" s="230"/>
      <c r="E43" s="105" t="str">
        <f>IF(F43&gt;0,"to","")</f>
        <v/>
      </c>
      <c r="F43" s="229"/>
      <c r="G43" s="144" t="str">
        <f t="shared" si="3"/>
        <v/>
      </c>
      <c r="H43" s="241" t="str">
        <f t="shared" si="2"/>
        <v/>
      </c>
      <c r="I43" s="280"/>
      <c r="J43" s="80"/>
      <c r="K43" s="80"/>
      <c r="L43" s="80"/>
      <c r="M43" s="80"/>
      <c r="N43" s="80"/>
      <c r="O43" s="80"/>
      <c r="P43" s="80"/>
      <c r="Q43" s="80"/>
      <c r="R43" s="80"/>
      <c r="S43" s="80"/>
      <c r="T43" s="80"/>
      <c r="U43" s="58"/>
    </row>
    <row r="44" spans="1:21" s="26" customFormat="1" x14ac:dyDescent="0.2">
      <c r="A44" s="227"/>
      <c r="B44" s="232"/>
      <c r="C44" s="242" t="str">
        <f t="shared" si="0"/>
        <v/>
      </c>
      <c r="D44" s="230"/>
      <c r="E44" s="105" t="str">
        <f>IF(F44&gt;0,"to","")</f>
        <v/>
      </c>
      <c r="F44" s="229"/>
      <c r="G44" s="144" t="str">
        <f t="shared" si="3"/>
        <v/>
      </c>
      <c r="H44" s="241" t="str">
        <f t="shared" si="2"/>
        <v/>
      </c>
      <c r="I44" s="280"/>
      <c r="J44" s="80"/>
      <c r="K44" s="80"/>
      <c r="L44" s="80"/>
      <c r="M44" s="80"/>
      <c r="N44" s="80"/>
      <c r="O44" s="80"/>
      <c r="P44" s="80"/>
      <c r="Q44" s="80"/>
      <c r="R44" s="80"/>
      <c r="S44" s="80"/>
      <c r="T44" s="80"/>
      <c r="U44" s="58"/>
    </row>
    <row r="45" spans="1:21" x14ac:dyDescent="0.2">
      <c r="A45" s="227"/>
      <c r="B45" s="232"/>
      <c r="C45" s="242" t="str">
        <f t="shared" si="0"/>
        <v/>
      </c>
      <c r="D45" s="230"/>
      <c r="E45" s="105" t="str">
        <f t="shared" si="1"/>
        <v/>
      </c>
      <c r="F45" s="229"/>
      <c r="G45" s="144" t="str">
        <f t="shared" si="3"/>
        <v/>
      </c>
      <c r="H45" s="241" t="str">
        <f t="shared" si="2"/>
        <v/>
      </c>
      <c r="I45" s="280"/>
      <c r="J45" s="80"/>
      <c r="K45" s="80"/>
      <c r="L45" s="80"/>
      <c r="M45" s="80"/>
      <c r="N45" s="80"/>
      <c r="O45" s="80"/>
      <c r="P45" s="80"/>
      <c r="Q45" s="80"/>
      <c r="R45" s="80"/>
      <c r="S45" s="80"/>
      <c r="T45" s="80"/>
      <c r="U45" s="58"/>
    </row>
    <row r="46" spans="1:21" ht="13.5" thickBot="1" x14ac:dyDescent="0.25">
      <c r="A46" s="228"/>
      <c r="B46" s="233"/>
      <c r="C46" s="474" t="str">
        <f t="shared" si="0"/>
        <v/>
      </c>
      <c r="D46" s="230"/>
      <c r="E46" s="105" t="str">
        <f t="shared" si="1"/>
        <v/>
      </c>
      <c r="F46" s="230"/>
      <c r="G46" s="231" t="str">
        <f t="shared" si="3"/>
        <v/>
      </c>
      <c r="H46" s="241" t="str">
        <f t="shared" si="2"/>
        <v/>
      </c>
      <c r="I46" s="475"/>
      <c r="J46" s="80"/>
      <c r="K46" s="80"/>
      <c r="L46" s="80"/>
      <c r="M46" s="80"/>
      <c r="N46" s="80"/>
      <c r="O46" s="80"/>
      <c r="P46" s="80"/>
      <c r="Q46" s="80"/>
      <c r="R46" s="80"/>
      <c r="S46" s="80"/>
      <c r="T46" s="80"/>
      <c r="U46" s="59"/>
    </row>
    <row r="47" spans="1:21" s="26" customFormat="1" ht="13.5" thickTop="1" x14ac:dyDescent="0.2">
      <c r="A47" s="827" t="s">
        <v>119</v>
      </c>
      <c r="B47" s="828"/>
      <c r="C47" s="828"/>
      <c r="D47" s="828"/>
      <c r="E47" s="828"/>
      <c r="F47" s="828"/>
      <c r="G47" s="844"/>
      <c r="H47" s="844"/>
      <c r="I47" s="845"/>
      <c r="J47" s="363"/>
      <c r="K47" s="363"/>
      <c r="L47" s="363"/>
      <c r="M47" s="363"/>
      <c r="N47" s="363"/>
      <c r="O47" s="363"/>
      <c r="P47" s="363"/>
      <c r="Q47" s="363"/>
      <c r="R47" s="114" t="str">
        <f>IF(SUM(R9:R46)&gt;0,SUM(R9:R46),"")</f>
        <v/>
      </c>
      <c r="S47" s="114" t="str">
        <f>IF(SUM(S9:S46)&gt;0,SUM(S9:S46),"")</f>
        <v/>
      </c>
      <c r="T47" s="108" t="str">
        <f>IF(SUM(T9:T46)&gt;0,SUM(T9:T46),"")</f>
        <v/>
      </c>
      <c r="U47" s="57"/>
    </row>
    <row r="48" spans="1:21" ht="12.6" customHeight="1" x14ac:dyDescent="0.2">
      <c r="A48" s="830" t="s">
        <v>41</v>
      </c>
      <c r="B48" s="831"/>
      <c r="C48" s="831"/>
      <c r="D48" s="831"/>
      <c r="E48" s="831"/>
      <c r="F48" s="831"/>
      <c r="G48" s="837"/>
      <c r="H48" s="837"/>
      <c r="I48" s="838"/>
      <c r="J48" s="115" t="str">
        <f t="shared" ref="J48:L48" si="5">IF(SUM(J9:J46)&gt;0,SUM(J9:J46),"")</f>
        <v/>
      </c>
      <c r="K48" s="115" t="str">
        <f t="shared" si="5"/>
        <v/>
      </c>
      <c r="L48" s="115" t="str">
        <f t="shared" si="5"/>
        <v/>
      </c>
      <c r="M48" s="115" t="str">
        <f t="shared" ref="M48:N48" si="6">IF(SUM(M9:M46)&gt;0,SUM(M9:M46),"")</f>
        <v/>
      </c>
      <c r="N48" s="115" t="str">
        <f t="shared" si="6"/>
        <v/>
      </c>
      <c r="O48" s="115" t="str">
        <f t="shared" ref="O48:P48" si="7">IF(SUM(O9:O46)&gt;0,SUM(O9:O46),"")</f>
        <v/>
      </c>
      <c r="P48" s="115" t="str">
        <f t="shared" si="7"/>
        <v/>
      </c>
      <c r="Q48" s="115" t="str">
        <f>IF(SUM(Q9:Q46)&gt;0,SUM(Q9:Q46),"")</f>
        <v/>
      </c>
      <c r="R48" s="833" t="str">
        <f>IF((SUM(R9:T46))&gt;0,SUM(R9:T46),"")</f>
        <v/>
      </c>
      <c r="S48" s="839"/>
      <c r="T48" s="840"/>
      <c r="U48" s="138"/>
    </row>
    <row r="49" spans="1:25" ht="12.6" customHeight="1" thickBot="1" x14ac:dyDescent="0.25">
      <c r="A49" s="795" t="s">
        <v>42</v>
      </c>
      <c r="B49" s="796"/>
      <c r="C49" s="796"/>
      <c r="D49" s="796"/>
      <c r="E49" s="796"/>
      <c r="F49" s="796"/>
      <c r="G49" s="708"/>
      <c r="H49" s="708"/>
      <c r="I49" s="709"/>
      <c r="J49" s="142"/>
      <c r="K49" s="142"/>
      <c r="L49" s="142"/>
      <c r="M49" s="142"/>
      <c r="N49" s="142"/>
      <c r="O49" s="142"/>
      <c r="P49" s="142"/>
      <c r="Q49" s="142"/>
      <c r="R49" s="824"/>
      <c r="S49" s="825"/>
      <c r="T49" s="826"/>
      <c r="U49" s="36"/>
    </row>
    <row r="50" spans="1:25" s="33" customFormat="1" x14ac:dyDescent="0.2">
      <c r="A50" s="191" t="s">
        <v>97</v>
      </c>
      <c r="B50" s="191"/>
      <c r="C50" s="191"/>
      <c r="D50" s="186"/>
      <c r="E50" s="186"/>
      <c r="F50" s="186"/>
      <c r="G50" s="187"/>
      <c r="H50" s="188"/>
      <c r="I50" s="189"/>
      <c r="J50" s="190"/>
      <c r="K50" s="190"/>
      <c r="L50" s="190"/>
      <c r="M50" s="190"/>
      <c r="N50" s="190"/>
      <c r="O50" s="190"/>
      <c r="P50" s="190"/>
      <c r="Q50" s="190"/>
      <c r="R50" s="190"/>
      <c r="S50" s="190"/>
      <c r="T50" s="190"/>
      <c r="U50" s="186"/>
    </row>
    <row r="51" spans="1:25" x14ac:dyDescent="0.2">
      <c r="A51" s="183" t="s">
        <v>108</v>
      </c>
      <c r="B51" s="183"/>
      <c r="C51" s="183"/>
      <c r="D51" s="31"/>
      <c r="E51" s="31"/>
      <c r="F51" s="31"/>
      <c r="G51" s="179"/>
      <c r="H51" s="181"/>
      <c r="I51" s="184"/>
      <c r="J51" s="32"/>
      <c r="K51" s="32"/>
      <c r="L51" s="32"/>
      <c r="M51" s="32"/>
      <c r="N51" s="32"/>
      <c r="O51" s="32"/>
      <c r="P51" s="32"/>
      <c r="Q51" s="32"/>
      <c r="R51" s="32"/>
      <c r="S51" s="32"/>
      <c r="T51" s="35"/>
      <c r="U51" s="31"/>
    </row>
    <row r="52" spans="1:25" hidden="1" x14ac:dyDescent="0.2">
      <c r="D52" s="41" t="s">
        <v>0</v>
      </c>
    </row>
    <row r="53" spans="1:25" hidden="1" x14ac:dyDescent="0.2">
      <c r="D53" s="41" t="s">
        <v>79</v>
      </c>
    </row>
    <row r="55" spans="1:25" x14ac:dyDescent="0.2">
      <c r="J55" s="81" t="s">
        <v>46</v>
      </c>
      <c r="K55" s="7"/>
      <c r="T55" s="96"/>
      <c r="U55" s="96"/>
    </row>
    <row r="56" spans="1:25" x14ac:dyDescent="0.2">
      <c r="J56" s="82"/>
      <c r="K56" s="8" t="s">
        <v>47</v>
      </c>
      <c r="T56" s="96"/>
      <c r="U56" s="96"/>
      <c r="X56" s="96" t="b">
        <v>0</v>
      </c>
    </row>
    <row r="57" spans="1:25" x14ac:dyDescent="0.2">
      <c r="J57" s="83"/>
      <c r="K57" s="8" t="s">
        <v>48</v>
      </c>
      <c r="T57" s="96"/>
      <c r="U57" s="96"/>
    </row>
    <row r="58" spans="1:25" x14ac:dyDescent="0.2">
      <c r="J58" s="85"/>
      <c r="K58" s="8" t="s">
        <v>49</v>
      </c>
    </row>
    <row r="62" spans="1:25" ht="22.5" x14ac:dyDescent="0.3">
      <c r="A62" s="598" t="s">
        <v>6</v>
      </c>
      <c r="B62" s="598"/>
      <c r="C62" s="598"/>
      <c r="D62" s="599"/>
      <c r="E62" s="599"/>
      <c r="F62" s="599"/>
      <c r="G62" s="599"/>
      <c r="H62" s="599"/>
      <c r="I62" s="599"/>
      <c r="J62" s="599"/>
      <c r="K62" s="599"/>
      <c r="L62" s="599"/>
      <c r="M62" s="599"/>
      <c r="N62" s="599"/>
      <c r="O62" s="599"/>
      <c r="P62" s="599"/>
      <c r="Q62" s="599"/>
      <c r="R62" s="599"/>
      <c r="S62" s="599"/>
      <c r="T62" s="599"/>
      <c r="U62" s="599"/>
    </row>
    <row r="63" spans="1:25" s="26" customFormat="1" ht="15.75" thickBot="1" x14ac:dyDescent="0.25">
      <c r="A63" s="600" t="s">
        <v>101</v>
      </c>
      <c r="B63" s="600"/>
      <c r="C63" s="600"/>
      <c r="D63" s="600"/>
      <c r="E63" s="600"/>
      <c r="F63" s="600"/>
      <c r="G63" s="600"/>
      <c r="H63" s="600"/>
      <c r="I63" s="600"/>
      <c r="J63" s="600"/>
      <c r="K63" s="600"/>
      <c r="L63" s="600"/>
      <c r="M63" s="600"/>
      <c r="N63" s="600"/>
      <c r="O63" s="600"/>
      <c r="P63" s="600"/>
      <c r="Q63" s="600"/>
      <c r="R63" s="600"/>
      <c r="S63" s="600"/>
      <c r="T63" s="600"/>
      <c r="U63" s="600"/>
      <c r="V63" s="320"/>
      <c r="W63" s="320"/>
      <c r="X63" s="320"/>
      <c r="Y63" s="320"/>
    </row>
    <row r="64" spans="1:25" s="26" customFormat="1" ht="12.95" customHeight="1" x14ac:dyDescent="0.2">
      <c r="A64" s="632" t="s">
        <v>12</v>
      </c>
      <c r="B64" s="601" t="s">
        <v>92</v>
      </c>
      <c r="C64" s="604" t="s">
        <v>99</v>
      </c>
      <c r="D64" s="879" t="str">
        <f>D3</f>
        <v>MILE TO MILE</v>
      </c>
      <c r="E64" s="880"/>
      <c r="F64" s="880"/>
      <c r="G64" s="846" t="s">
        <v>95</v>
      </c>
      <c r="H64" s="846" t="s">
        <v>96</v>
      </c>
      <c r="I64" s="849" t="s">
        <v>109</v>
      </c>
      <c r="J64" s="364" t="str">
        <f>IF(J$3="","",J$3)</f>
        <v>Schedule A</v>
      </c>
      <c r="K64" s="365" t="str">
        <f t="shared" ref="K64:T64" si="8">IF(K$3="","",K$3)</f>
        <v>Schedule A</v>
      </c>
      <c r="L64" s="365" t="str">
        <f t="shared" si="8"/>
        <v>Schedule A</v>
      </c>
      <c r="M64" s="365" t="str">
        <f t="shared" si="8"/>
        <v>Schedule A</v>
      </c>
      <c r="N64" s="365" t="str">
        <f t="shared" si="8"/>
        <v>Schedule A</v>
      </c>
      <c r="O64" s="365" t="str">
        <f t="shared" si="8"/>
        <v>Schedule A</v>
      </c>
      <c r="P64" s="365" t="str">
        <f t="shared" si="8"/>
        <v>Schedule A</v>
      </c>
      <c r="Q64" s="365" t="str">
        <f t="shared" si="8"/>
        <v>Schedule A</v>
      </c>
      <c r="R64" s="852" t="str">
        <f t="shared" si="8"/>
        <v>Schedule A</v>
      </c>
      <c r="S64" s="853" t="str">
        <f t="shared" si="8"/>
        <v/>
      </c>
      <c r="T64" s="854" t="str">
        <f t="shared" si="8"/>
        <v/>
      </c>
      <c r="U64" s="683" t="s">
        <v>5</v>
      </c>
      <c r="V64" s="33"/>
      <c r="W64" s="33"/>
      <c r="X64" s="133"/>
      <c r="Y64" s="33"/>
    </row>
    <row r="65" spans="1:25" s="26" customFormat="1" x14ac:dyDescent="0.2">
      <c r="A65" s="633"/>
      <c r="B65" s="602"/>
      <c r="C65" s="605"/>
      <c r="D65" s="807"/>
      <c r="E65" s="808"/>
      <c r="F65" s="808"/>
      <c r="G65" s="847"/>
      <c r="H65" s="847"/>
      <c r="I65" s="850"/>
      <c r="J65" s="366" t="str">
        <f>IF(J$4="","",J$4)</f>
        <v>Pay Item</v>
      </c>
      <c r="K65" s="367" t="str">
        <f t="shared" ref="K65:T65" si="9">IF(K$4="","",K$4)</f>
        <v>Pay Item</v>
      </c>
      <c r="L65" s="367" t="str">
        <f t="shared" si="9"/>
        <v>Pay Item</v>
      </c>
      <c r="M65" s="367" t="str">
        <f t="shared" si="9"/>
        <v>Pay Item</v>
      </c>
      <c r="N65" s="367" t="str">
        <f t="shared" si="9"/>
        <v>Pay Item</v>
      </c>
      <c r="O65" s="367" t="str">
        <f t="shared" si="9"/>
        <v>Pay Item</v>
      </c>
      <c r="P65" s="367" t="str">
        <f t="shared" si="9"/>
        <v>Pay Item</v>
      </c>
      <c r="Q65" s="367" t="str">
        <f t="shared" si="9"/>
        <v>Pay Item</v>
      </c>
      <c r="R65" s="881" t="str">
        <f t="shared" si="9"/>
        <v>Pay Item</v>
      </c>
      <c r="S65" s="882" t="str">
        <f t="shared" si="9"/>
        <v/>
      </c>
      <c r="T65" s="883" t="str">
        <f t="shared" si="9"/>
        <v/>
      </c>
      <c r="U65" s="620"/>
      <c r="V65" s="33"/>
      <c r="W65" s="33"/>
      <c r="X65" s="133"/>
      <c r="Y65" s="33"/>
    </row>
    <row r="66" spans="1:25" s="26" customFormat="1" x14ac:dyDescent="0.2">
      <c r="A66" s="633"/>
      <c r="B66" s="602"/>
      <c r="C66" s="605"/>
      <c r="D66" s="807"/>
      <c r="E66" s="808"/>
      <c r="F66" s="808"/>
      <c r="G66" s="847"/>
      <c r="H66" s="847"/>
      <c r="I66" s="850"/>
      <c r="J66" s="366">
        <f>IF(J$5="","",J$5)</f>
        <v>406010000</v>
      </c>
      <c r="K66" s="367">
        <f t="shared" ref="K66:T66" si="10">IF(K$5="","",K$5)</f>
        <v>409012000</v>
      </c>
      <c r="L66" s="367">
        <f t="shared" si="10"/>
        <v>412010000</v>
      </c>
      <c r="M66" s="367">
        <f t="shared" si="10"/>
        <v>413010600</v>
      </c>
      <c r="N66" s="367">
        <f t="shared" si="10"/>
        <v>414013000</v>
      </c>
      <c r="O66" s="367">
        <f t="shared" si="10"/>
        <v>418011000</v>
      </c>
      <c r="P66" s="367">
        <f t="shared" si="10"/>
        <v>418011000</v>
      </c>
      <c r="Q66" s="367">
        <f t="shared" si="10"/>
        <v>418011000</v>
      </c>
      <c r="R66" s="881">
        <f t="shared" si="10"/>
        <v>401020100</v>
      </c>
      <c r="S66" s="882" t="str">
        <f t="shared" si="10"/>
        <v/>
      </c>
      <c r="T66" s="883" t="str">
        <f t="shared" si="10"/>
        <v/>
      </c>
      <c r="U66" s="620"/>
      <c r="V66" s="33"/>
      <c r="W66" s="33"/>
      <c r="X66" s="133"/>
      <c r="Y66" s="33"/>
    </row>
    <row r="67" spans="1:25" s="26" customFormat="1" ht="45.75" customHeight="1" x14ac:dyDescent="0.2">
      <c r="A67" s="633"/>
      <c r="B67" s="602"/>
      <c r="C67" s="605"/>
      <c r="D67" s="807"/>
      <c r="E67" s="808"/>
      <c r="F67" s="808"/>
      <c r="G67" s="847"/>
      <c r="H67" s="847"/>
      <c r="I67" s="850"/>
      <c r="J67" s="860" t="str">
        <f>IF(J$5&gt;0,(VLOOKUP(LEFT(J$5,5)&amp;"-"&amp;RIGHT(J$5,4),'[2]FP14 Pay Items'!$A$2:$E$6000,4,FALSE)),"")</f>
        <v>FOG SEAL</v>
      </c>
      <c r="K67" s="836" t="str">
        <f>IF(K$5&gt;0,(VLOOKUP(LEFT(K$5,5)&amp;"-"&amp;RIGHT(K$5,4),'[2]FP14 Pay Items'!$A$2:$E$6000,4,FALSE)),"")</f>
        <v>MICRO SURFACING, TYPE 2</v>
      </c>
      <c r="L67" s="836" t="str">
        <f>IF(L$5&gt;0,(VLOOKUP(LEFT(L$5,5)&amp;"-"&amp;RIGHT(L$5,4),'[2]FP14 Pay Items'!$A$2:$E$6000,4,FALSE)),"")</f>
        <v>TACK COAT</v>
      </c>
      <c r="M67" s="836" t="str">
        <f>IF(M$5&gt;0,(VLOOKUP(LEFT(M$5,5)&amp;"-"&amp;RIGHT(M$5,4),'[2]FP14 Pay Items'!$A$2:$E$6000,4,FALSE)),"")</f>
        <v>ASPHALT PAVEMENT MILLING, 2-INCH DEPTH</v>
      </c>
      <c r="N67" s="836" t="str">
        <f>IF(N$5&gt;0,(VLOOKUP(LEFT(N$5,5)&amp;"-"&amp;RIGHT(N$5,4),'[2]FP14 Pay Items'!$A$2:$E$6000,4,FALSE)),"")</f>
        <v>CRACKS, CLEANING AND FILLING</v>
      </c>
      <c r="O67" s="836" t="str">
        <f>IF(O$5&gt;0,(VLOOKUP(LEFT(O$5,5)&amp;"-"&amp;RIGHT(O$5,4),'[2]FP14 Pay Items'!$A$2:$E$6000,4,FALSE)),"")</f>
        <v>ASPHALT CONCRETE PAVEMENT PATCH, TYPE 1</v>
      </c>
      <c r="P67" s="836" t="str">
        <f>IF(P$5&gt;0,(VLOOKUP(LEFT(P$5,5)&amp;"-"&amp;RIGHT(P$5,4),'[2]FP14 Pay Items'!$A$2:$E$6000,4,FALSE)),"")</f>
        <v>ASPHALT CONCRETE PAVEMENT PATCH, TYPE 1</v>
      </c>
      <c r="Q67" s="836" t="str">
        <f>IF(Q$5&gt;0,(VLOOKUP(LEFT(Q$5,5)&amp;"-"&amp;RIGHT(Q$5,4),'[2]FP14 Pay Items'!$A$2:$E$6000,4,FALSE)),"")</f>
        <v>ASPHALT CONCRETE PAVEMENT PATCH, TYPE 1</v>
      </c>
      <c r="R67" s="841" t="str">
        <f>IF(R$5&gt;0,(VLOOKUP(LEFT(R$5,5)&amp;"-"&amp;RIGHT(R$5,4),'[2]FP14 Pay Items'!$A$2:$E$6000,4,FALSE)),"")</f>
        <v>ASPHALT CONCRETE PAVEMENT, GYRATORY MIX, 3/8-INCH NOMINAL MAXIMUM SIZE AGGREGATE, WEDGE AND LEVELING COURSE</v>
      </c>
      <c r="S67" s="842"/>
      <c r="T67" s="843"/>
      <c r="U67" s="620"/>
    </row>
    <row r="68" spans="1:25" s="26" customFormat="1" ht="29.25" customHeight="1" x14ac:dyDescent="0.2">
      <c r="A68" s="633"/>
      <c r="B68" s="602"/>
      <c r="C68" s="605"/>
      <c r="D68" s="807"/>
      <c r="E68" s="808"/>
      <c r="F68" s="808"/>
      <c r="G68" s="848"/>
      <c r="H68" s="848"/>
      <c r="I68" s="851"/>
      <c r="J68" s="861"/>
      <c r="K68" s="859"/>
      <c r="L68" s="859"/>
      <c r="M68" s="859"/>
      <c r="N68" s="859"/>
      <c r="O68" s="859"/>
      <c r="P68" s="859"/>
      <c r="Q68" s="859"/>
      <c r="R68" s="591" t="s">
        <v>81</v>
      </c>
      <c r="S68" s="591" t="s">
        <v>82</v>
      </c>
      <c r="T68" s="591" t="s">
        <v>84</v>
      </c>
      <c r="U68" s="620"/>
    </row>
    <row r="69" spans="1:25" s="26" customFormat="1" ht="13.5" thickBot="1" x14ac:dyDescent="0.25">
      <c r="A69" s="634"/>
      <c r="B69" s="603"/>
      <c r="C69" s="606"/>
      <c r="D69" s="809"/>
      <c r="E69" s="810"/>
      <c r="F69" s="810"/>
      <c r="G69" s="237" t="s">
        <v>107</v>
      </c>
      <c r="H69" s="238" t="s">
        <v>107</v>
      </c>
      <c r="I69" s="237" t="s">
        <v>106</v>
      </c>
      <c r="J69" s="236" t="str">
        <f>IF(J$5&gt;0,(VLOOKUP(LEFT(J$5,5)&amp;"-"&amp;RIGHT(J$5,4),'[2]FP14 Pay Items'!$A$2:$E$4705,5,TRUE)),"")</f>
        <v>TON</v>
      </c>
      <c r="K69" s="106" t="str">
        <f>IF(K$5&gt;0,(VLOOKUP(LEFT(K$5,5)&amp;"-"&amp;RIGHT(K$5,4),'[2]FP14 Pay Items'!$A$2:$E$4705,5,TRUE)),"")</f>
        <v>SQYD</v>
      </c>
      <c r="L69" s="106" t="str">
        <f>IF(L$5&gt;0,(VLOOKUP(LEFT(L$5,5)&amp;"-"&amp;RIGHT(L$5,4),'[2]FP14 Pay Items'!$A$2:$E$4705,5,TRUE)),"")</f>
        <v>TON</v>
      </c>
      <c r="M69" s="106" t="str">
        <f>IF(M$5&gt;0,(VLOOKUP(LEFT(M$5,5)&amp;"-"&amp;RIGHT(M$5,4),'[2]FP14 Pay Items'!$A$2:$E$4705,5,TRUE)),"")</f>
        <v>SQYD</v>
      </c>
      <c r="N69" s="106" t="str">
        <f>IF(N$5&gt;0,(VLOOKUP(LEFT(N$5,5)&amp;"-"&amp;RIGHT(N$5,4),'[2]FP14 Pay Items'!$A$2:$E$4705,5,TRUE)),"")</f>
        <v>LNFT</v>
      </c>
      <c r="O69" s="106" t="str">
        <f>IF(O$5&gt;0,(VLOOKUP(LEFT(O$5,5)&amp;"-"&amp;RIGHT(O$5,4),'[2]FP14 Pay Items'!$A$2:$E$4705,5,TRUE)),"")</f>
        <v>SQYD</v>
      </c>
      <c r="P69" s="106" t="str">
        <f>IF(P$5&gt;0,(VLOOKUP(LEFT(P$5,5)&amp;"-"&amp;RIGHT(P$5,4),'[2]FP14 Pay Items'!$A$2:$E$4705,5,TRUE)),"")</f>
        <v>SQYD</v>
      </c>
      <c r="Q69" s="106" t="str">
        <f>IF(Q$5&gt;0,(VLOOKUP(LEFT(Q$5,5)&amp;"-"&amp;RIGHT(Q$5,4),'[2]FP14 Pay Items'!$A$2:$E$4705,5,TRUE)),"")</f>
        <v>SQYD</v>
      </c>
      <c r="R69" s="106" t="str">
        <f>IF(R$5&gt;0,(VLOOKUP(LEFT(R$5,5)&amp;"-"&amp;RIGHT(R$5,4),'[2]FP14 Pay Items'!$A$2:$E$4705,5,TRUE)),"")</f>
        <v>TON</v>
      </c>
      <c r="S69" s="106" t="str">
        <f>IF(R$5&gt;0,(VLOOKUP(LEFT(R$5,5)&amp;"-"&amp;RIGHT(R$5,4),'[2]FP14 Pay Items'!$A$2:$E$4705,5,TRUE)),"")</f>
        <v>TON</v>
      </c>
      <c r="T69" s="106" t="str">
        <f>IF(R$5&gt;0,(VLOOKUP(LEFT(R$5,5)&amp;"-"&amp;RIGHT(R$5,4),'[2]FP14 Pay Items'!$A$2:$E$4705,5,TRUE)),"")</f>
        <v>TON</v>
      </c>
      <c r="U69" s="621"/>
    </row>
    <row r="70" spans="1:25" s="26" customFormat="1" ht="13.5" thickTop="1" x14ac:dyDescent="0.2">
      <c r="A70" s="227"/>
      <c r="B70" s="232"/>
      <c r="C70" s="473" t="str">
        <f t="shared" ref="C70:C106" si="11">IFERROR(VLOOKUP($B70,Project_Info,2,FALSE),"")</f>
        <v/>
      </c>
      <c r="D70" s="230"/>
      <c r="E70" s="105" t="str">
        <f t="shared" ref="E70:E99" si="12">IF(F70&gt;0,"to","")</f>
        <v/>
      </c>
      <c r="F70" s="229"/>
      <c r="G70" s="140" t="str">
        <f>IF($B70&lt;&gt;"", IF($D$3="MILE TO MILE", ($F70-$D70)*5280,$F70-$D70), "")</f>
        <v/>
      </c>
      <c r="H70" s="241" t="str">
        <f t="shared" ref="H70:H106" si="13">IFERROR(VLOOKUP($B70,Project_Info,3,FALSE),"")</f>
        <v/>
      </c>
      <c r="I70" s="267"/>
      <c r="J70" s="80"/>
      <c r="K70" s="80"/>
      <c r="L70" s="80"/>
      <c r="M70" s="80"/>
      <c r="N70" s="80"/>
      <c r="O70" s="80"/>
      <c r="P70" s="80"/>
      <c r="Q70" s="80"/>
      <c r="R70" s="80"/>
      <c r="S70" s="80"/>
      <c r="T70" s="80"/>
      <c r="U70" s="58"/>
      <c r="W70" s="41"/>
    </row>
    <row r="71" spans="1:25" s="26" customFormat="1" x14ac:dyDescent="0.2">
      <c r="A71" s="227"/>
      <c r="B71" s="232"/>
      <c r="C71" s="242" t="str">
        <f t="shared" si="11"/>
        <v/>
      </c>
      <c r="D71" s="230"/>
      <c r="E71" s="105" t="str">
        <f t="shared" si="12"/>
        <v/>
      </c>
      <c r="F71" s="229"/>
      <c r="G71" s="144" t="str">
        <f t="shared" ref="G71:G106" si="14">IF($B71&lt;&gt;"", IF($D$3="MILE TO MILE", ($F71-$D71)*5280,$F71-$D71), "")</f>
        <v/>
      </c>
      <c r="H71" s="241" t="str">
        <f t="shared" si="13"/>
        <v/>
      </c>
      <c r="I71" s="280"/>
      <c r="J71" s="80"/>
      <c r="K71" s="80"/>
      <c r="L71" s="80"/>
      <c r="M71" s="80"/>
      <c r="N71" s="80"/>
      <c r="O71" s="80"/>
      <c r="P71" s="80"/>
      <c r="Q71" s="80"/>
      <c r="R71" s="80"/>
      <c r="S71" s="80"/>
      <c r="T71" s="80"/>
      <c r="U71" s="58"/>
      <c r="W71" s="41"/>
    </row>
    <row r="72" spans="1:25" s="26" customFormat="1" x14ac:dyDescent="0.2">
      <c r="A72" s="227"/>
      <c r="B72" s="232"/>
      <c r="C72" s="242" t="str">
        <f t="shared" si="11"/>
        <v/>
      </c>
      <c r="D72" s="230"/>
      <c r="E72" s="105" t="str">
        <f t="shared" si="12"/>
        <v/>
      </c>
      <c r="F72" s="229"/>
      <c r="G72" s="144" t="str">
        <f t="shared" si="14"/>
        <v/>
      </c>
      <c r="H72" s="241" t="str">
        <f t="shared" si="13"/>
        <v/>
      </c>
      <c r="I72" s="280"/>
      <c r="J72" s="80"/>
      <c r="K72" s="80"/>
      <c r="L72" s="80"/>
      <c r="M72" s="80"/>
      <c r="N72" s="80"/>
      <c r="O72" s="80"/>
      <c r="P72" s="80"/>
      <c r="Q72" s="80"/>
      <c r="R72" s="80"/>
      <c r="S72" s="80"/>
      <c r="T72" s="80"/>
      <c r="U72" s="58"/>
      <c r="W72" s="41"/>
    </row>
    <row r="73" spans="1:25" s="26" customFormat="1" x14ac:dyDescent="0.2">
      <c r="A73" s="227"/>
      <c r="B73" s="232"/>
      <c r="C73" s="242" t="str">
        <f t="shared" si="11"/>
        <v/>
      </c>
      <c r="D73" s="230"/>
      <c r="E73" s="105" t="str">
        <f t="shared" si="12"/>
        <v/>
      </c>
      <c r="F73" s="229"/>
      <c r="G73" s="144" t="str">
        <f t="shared" si="14"/>
        <v/>
      </c>
      <c r="H73" s="241" t="str">
        <f t="shared" si="13"/>
        <v/>
      </c>
      <c r="I73" s="280"/>
      <c r="J73" s="80"/>
      <c r="K73" s="80"/>
      <c r="L73" s="80"/>
      <c r="M73" s="80"/>
      <c r="N73" s="80"/>
      <c r="O73" s="80"/>
      <c r="P73" s="80"/>
      <c r="Q73" s="80"/>
      <c r="R73" s="80"/>
      <c r="S73" s="80"/>
      <c r="T73" s="80"/>
      <c r="U73" s="58"/>
      <c r="W73" s="41"/>
    </row>
    <row r="74" spans="1:25" s="26" customFormat="1" x14ac:dyDescent="0.2">
      <c r="A74" s="227"/>
      <c r="B74" s="232"/>
      <c r="C74" s="242" t="str">
        <f t="shared" si="11"/>
        <v/>
      </c>
      <c r="D74" s="230"/>
      <c r="E74" s="105" t="str">
        <f t="shared" si="12"/>
        <v/>
      </c>
      <c r="F74" s="229"/>
      <c r="G74" s="144" t="str">
        <f t="shared" si="14"/>
        <v/>
      </c>
      <c r="H74" s="241" t="str">
        <f t="shared" si="13"/>
        <v/>
      </c>
      <c r="I74" s="280"/>
      <c r="J74" s="80"/>
      <c r="K74" s="80"/>
      <c r="L74" s="80"/>
      <c r="M74" s="80"/>
      <c r="N74" s="80"/>
      <c r="O74" s="80"/>
      <c r="P74" s="80"/>
      <c r="Q74" s="80"/>
      <c r="R74" s="80"/>
      <c r="S74" s="80"/>
      <c r="T74" s="80"/>
      <c r="U74" s="58"/>
    </row>
    <row r="75" spans="1:25" s="26" customFormat="1" x14ac:dyDescent="0.2">
      <c r="A75" s="227"/>
      <c r="B75" s="232"/>
      <c r="C75" s="242" t="str">
        <f t="shared" si="11"/>
        <v/>
      </c>
      <c r="D75" s="230"/>
      <c r="E75" s="105" t="str">
        <f t="shared" si="12"/>
        <v/>
      </c>
      <c r="F75" s="229"/>
      <c r="G75" s="144" t="str">
        <f t="shared" si="14"/>
        <v/>
      </c>
      <c r="H75" s="241" t="str">
        <f t="shared" si="13"/>
        <v/>
      </c>
      <c r="I75" s="280"/>
      <c r="J75" s="80"/>
      <c r="K75" s="80"/>
      <c r="L75" s="80"/>
      <c r="M75" s="80"/>
      <c r="N75" s="80"/>
      <c r="O75" s="80"/>
      <c r="P75" s="80"/>
      <c r="Q75" s="80"/>
      <c r="R75" s="80"/>
      <c r="S75" s="80"/>
      <c r="T75" s="80"/>
      <c r="U75" s="58"/>
    </row>
    <row r="76" spans="1:25" s="26" customFormat="1" x14ac:dyDescent="0.2">
      <c r="A76" s="227"/>
      <c r="B76" s="232"/>
      <c r="C76" s="242" t="str">
        <f t="shared" si="11"/>
        <v/>
      </c>
      <c r="D76" s="230"/>
      <c r="E76" s="105" t="str">
        <f t="shared" si="12"/>
        <v/>
      </c>
      <c r="F76" s="229"/>
      <c r="G76" s="144" t="str">
        <f t="shared" si="14"/>
        <v/>
      </c>
      <c r="H76" s="241" t="str">
        <f t="shared" si="13"/>
        <v/>
      </c>
      <c r="I76" s="280"/>
      <c r="J76" s="80"/>
      <c r="K76" s="80"/>
      <c r="L76" s="80"/>
      <c r="M76" s="80"/>
      <c r="N76" s="80"/>
      <c r="O76" s="80"/>
      <c r="P76" s="80"/>
      <c r="Q76" s="80"/>
      <c r="R76" s="80"/>
      <c r="S76" s="80"/>
      <c r="T76" s="80"/>
      <c r="U76" s="58"/>
      <c r="W76" s="137"/>
    </row>
    <row r="77" spans="1:25" s="26" customFormat="1" x14ac:dyDescent="0.2">
      <c r="A77" s="227"/>
      <c r="B77" s="232"/>
      <c r="C77" s="242" t="str">
        <f t="shared" si="11"/>
        <v/>
      </c>
      <c r="D77" s="230"/>
      <c r="E77" s="105" t="str">
        <f t="shared" si="12"/>
        <v/>
      </c>
      <c r="F77" s="229"/>
      <c r="G77" s="144" t="str">
        <f t="shared" si="14"/>
        <v/>
      </c>
      <c r="H77" s="241" t="str">
        <f t="shared" si="13"/>
        <v/>
      </c>
      <c r="I77" s="280"/>
      <c r="J77" s="80"/>
      <c r="K77" s="80"/>
      <c r="L77" s="80"/>
      <c r="M77" s="80"/>
      <c r="N77" s="80"/>
      <c r="O77" s="80"/>
      <c r="P77" s="80"/>
      <c r="Q77" s="80"/>
      <c r="R77" s="80"/>
      <c r="S77" s="80"/>
      <c r="T77" s="80"/>
      <c r="U77" s="58"/>
      <c r="W77" s="137"/>
    </row>
    <row r="78" spans="1:25" s="26" customFormat="1" x14ac:dyDescent="0.2">
      <c r="A78" s="227"/>
      <c r="B78" s="232"/>
      <c r="C78" s="242" t="str">
        <f t="shared" si="11"/>
        <v/>
      </c>
      <c r="D78" s="230"/>
      <c r="E78" s="105" t="str">
        <f t="shared" si="12"/>
        <v/>
      </c>
      <c r="F78" s="229"/>
      <c r="G78" s="144" t="str">
        <f t="shared" si="14"/>
        <v/>
      </c>
      <c r="H78" s="241" t="str">
        <f t="shared" si="13"/>
        <v/>
      </c>
      <c r="I78" s="280"/>
      <c r="J78" s="80"/>
      <c r="K78" s="80"/>
      <c r="L78" s="80"/>
      <c r="M78" s="80"/>
      <c r="N78" s="80"/>
      <c r="O78" s="80"/>
      <c r="P78" s="80"/>
      <c r="Q78" s="80"/>
      <c r="R78" s="80"/>
      <c r="S78" s="80"/>
      <c r="T78" s="80"/>
      <c r="U78" s="58"/>
      <c r="W78" s="137"/>
    </row>
    <row r="79" spans="1:25" s="26" customFormat="1" x14ac:dyDescent="0.2">
      <c r="A79" s="227"/>
      <c r="B79" s="232"/>
      <c r="C79" s="242" t="str">
        <f t="shared" si="11"/>
        <v/>
      </c>
      <c r="D79" s="230"/>
      <c r="E79" s="105" t="str">
        <f t="shared" si="12"/>
        <v/>
      </c>
      <c r="F79" s="229"/>
      <c r="G79" s="144" t="str">
        <f t="shared" si="14"/>
        <v/>
      </c>
      <c r="H79" s="241" t="str">
        <f t="shared" si="13"/>
        <v/>
      </c>
      <c r="I79" s="280"/>
      <c r="J79" s="80"/>
      <c r="K79" s="80"/>
      <c r="L79" s="80"/>
      <c r="M79" s="80"/>
      <c r="N79" s="80"/>
      <c r="O79" s="80"/>
      <c r="P79" s="80"/>
      <c r="Q79" s="80"/>
      <c r="R79" s="80"/>
      <c r="S79" s="80"/>
      <c r="T79" s="80"/>
      <c r="U79" s="58"/>
      <c r="W79" s="137"/>
    </row>
    <row r="80" spans="1:25" s="26" customFormat="1" x14ac:dyDescent="0.2">
      <c r="A80" s="227"/>
      <c r="B80" s="232"/>
      <c r="C80" s="242" t="str">
        <f t="shared" si="11"/>
        <v/>
      </c>
      <c r="D80" s="230"/>
      <c r="E80" s="105" t="str">
        <f t="shared" si="12"/>
        <v/>
      </c>
      <c r="F80" s="229"/>
      <c r="G80" s="144" t="str">
        <f t="shared" si="14"/>
        <v/>
      </c>
      <c r="H80" s="241" t="str">
        <f t="shared" si="13"/>
        <v/>
      </c>
      <c r="I80" s="280"/>
      <c r="J80" s="80"/>
      <c r="K80" s="80"/>
      <c r="L80" s="80"/>
      <c r="M80" s="80"/>
      <c r="N80" s="80"/>
      <c r="O80" s="80"/>
      <c r="P80" s="80"/>
      <c r="Q80" s="80"/>
      <c r="R80" s="80"/>
      <c r="S80" s="80"/>
      <c r="T80" s="80"/>
      <c r="U80" s="58"/>
      <c r="W80" s="137"/>
    </row>
    <row r="81" spans="1:23" s="26" customFormat="1" x14ac:dyDescent="0.2">
      <c r="A81" s="227"/>
      <c r="B81" s="232"/>
      <c r="C81" s="242" t="str">
        <f t="shared" si="11"/>
        <v/>
      </c>
      <c r="D81" s="230"/>
      <c r="E81" s="105" t="str">
        <f t="shared" si="12"/>
        <v/>
      </c>
      <c r="F81" s="229"/>
      <c r="G81" s="144" t="str">
        <f t="shared" si="14"/>
        <v/>
      </c>
      <c r="H81" s="241" t="str">
        <f t="shared" si="13"/>
        <v/>
      </c>
      <c r="I81" s="280"/>
      <c r="J81" s="80"/>
      <c r="K81" s="80"/>
      <c r="L81" s="80"/>
      <c r="M81" s="80"/>
      <c r="N81" s="80"/>
      <c r="O81" s="80"/>
      <c r="P81" s="80"/>
      <c r="Q81" s="80"/>
      <c r="R81" s="80"/>
      <c r="S81" s="80"/>
      <c r="T81" s="80"/>
      <c r="U81" s="58"/>
      <c r="W81" s="137"/>
    </row>
    <row r="82" spans="1:23" s="26" customFormat="1" x14ac:dyDescent="0.2">
      <c r="A82" s="227"/>
      <c r="B82" s="232"/>
      <c r="C82" s="242" t="str">
        <f t="shared" si="11"/>
        <v/>
      </c>
      <c r="D82" s="230"/>
      <c r="E82" s="105" t="str">
        <f t="shared" si="12"/>
        <v/>
      </c>
      <c r="F82" s="229"/>
      <c r="G82" s="144" t="str">
        <f t="shared" si="14"/>
        <v/>
      </c>
      <c r="H82" s="241" t="str">
        <f t="shared" si="13"/>
        <v/>
      </c>
      <c r="I82" s="280"/>
      <c r="J82" s="80"/>
      <c r="K82" s="80"/>
      <c r="L82" s="80"/>
      <c r="M82" s="80"/>
      <c r="N82" s="80"/>
      <c r="O82" s="80"/>
      <c r="P82" s="80"/>
      <c r="Q82" s="80"/>
      <c r="R82" s="80"/>
      <c r="S82" s="80"/>
      <c r="T82" s="80"/>
      <c r="U82" s="58"/>
      <c r="W82" s="137"/>
    </row>
    <row r="83" spans="1:23" s="26" customFormat="1" x14ac:dyDescent="0.2">
      <c r="A83" s="227"/>
      <c r="B83" s="232"/>
      <c r="C83" s="242" t="str">
        <f t="shared" si="11"/>
        <v/>
      </c>
      <c r="D83" s="230"/>
      <c r="E83" s="105" t="str">
        <f t="shared" si="12"/>
        <v/>
      </c>
      <c r="F83" s="229"/>
      <c r="G83" s="144" t="str">
        <f t="shared" si="14"/>
        <v/>
      </c>
      <c r="H83" s="241" t="str">
        <f t="shared" si="13"/>
        <v/>
      </c>
      <c r="I83" s="280"/>
      <c r="J83" s="80"/>
      <c r="K83" s="80"/>
      <c r="L83" s="80"/>
      <c r="M83" s="80"/>
      <c r="N83" s="80"/>
      <c r="O83" s="80"/>
      <c r="P83" s="80"/>
      <c r="Q83" s="80"/>
      <c r="R83" s="80"/>
      <c r="S83" s="80"/>
      <c r="T83" s="80"/>
      <c r="U83" s="58"/>
    </row>
    <row r="84" spans="1:23" s="26" customFormat="1" x14ac:dyDescent="0.2">
      <c r="A84" s="227"/>
      <c r="B84" s="232"/>
      <c r="C84" s="242" t="str">
        <f t="shared" si="11"/>
        <v/>
      </c>
      <c r="D84" s="230"/>
      <c r="E84" s="105" t="str">
        <f t="shared" si="12"/>
        <v/>
      </c>
      <c r="F84" s="229"/>
      <c r="G84" s="144" t="str">
        <f t="shared" si="14"/>
        <v/>
      </c>
      <c r="H84" s="241" t="str">
        <f t="shared" si="13"/>
        <v/>
      </c>
      <c r="I84" s="280"/>
      <c r="J84" s="80"/>
      <c r="K84" s="80"/>
      <c r="L84" s="80"/>
      <c r="M84" s="80"/>
      <c r="N84" s="80"/>
      <c r="O84" s="80"/>
      <c r="P84" s="80"/>
      <c r="Q84" s="80"/>
      <c r="R84" s="80"/>
      <c r="S84" s="80"/>
      <c r="T84" s="80"/>
      <c r="U84" s="58"/>
    </row>
    <row r="85" spans="1:23" s="26" customFormat="1" x14ac:dyDescent="0.2">
      <c r="A85" s="227"/>
      <c r="B85" s="232"/>
      <c r="C85" s="242" t="str">
        <f t="shared" si="11"/>
        <v/>
      </c>
      <c r="D85" s="230"/>
      <c r="E85" s="105" t="str">
        <f t="shared" si="12"/>
        <v/>
      </c>
      <c r="F85" s="229"/>
      <c r="G85" s="144" t="str">
        <f t="shared" si="14"/>
        <v/>
      </c>
      <c r="H85" s="241" t="str">
        <f t="shared" si="13"/>
        <v/>
      </c>
      <c r="I85" s="280"/>
      <c r="J85" s="80"/>
      <c r="K85" s="80"/>
      <c r="L85" s="80"/>
      <c r="M85" s="80"/>
      <c r="N85" s="80"/>
      <c r="O85" s="80"/>
      <c r="P85" s="80"/>
      <c r="Q85" s="80"/>
      <c r="R85" s="80"/>
      <c r="S85" s="80"/>
      <c r="T85" s="80"/>
      <c r="U85" s="58"/>
    </row>
    <row r="86" spans="1:23" s="26" customFormat="1" x14ac:dyDescent="0.2">
      <c r="A86" s="227"/>
      <c r="B86" s="232"/>
      <c r="C86" s="242" t="str">
        <f t="shared" si="11"/>
        <v/>
      </c>
      <c r="D86" s="230"/>
      <c r="E86" s="105" t="str">
        <f t="shared" si="12"/>
        <v/>
      </c>
      <c r="F86" s="229"/>
      <c r="G86" s="144" t="str">
        <f t="shared" si="14"/>
        <v/>
      </c>
      <c r="H86" s="241" t="str">
        <f t="shared" si="13"/>
        <v/>
      </c>
      <c r="I86" s="280"/>
      <c r="J86" s="80"/>
      <c r="K86" s="80"/>
      <c r="L86" s="80"/>
      <c r="M86" s="80"/>
      <c r="N86" s="80"/>
      <c r="O86" s="80"/>
      <c r="P86" s="80"/>
      <c r="Q86" s="80"/>
      <c r="R86" s="80"/>
      <c r="S86" s="80"/>
      <c r="T86" s="80"/>
      <c r="U86" s="58"/>
    </row>
    <row r="87" spans="1:23" s="26" customFormat="1" x14ac:dyDescent="0.2">
      <c r="A87" s="227"/>
      <c r="B87" s="232"/>
      <c r="C87" s="242" t="str">
        <f t="shared" si="11"/>
        <v/>
      </c>
      <c r="D87" s="230"/>
      <c r="E87" s="105" t="str">
        <f t="shared" si="12"/>
        <v/>
      </c>
      <c r="F87" s="229"/>
      <c r="G87" s="144" t="str">
        <f t="shared" si="14"/>
        <v/>
      </c>
      <c r="H87" s="241" t="str">
        <f t="shared" si="13"/>
        <v/>
      </c>
      <c r="I87" s="280"/>
      <c r="J87" s="80"/>
      <c r="K87" s="80"/>
      <c r="L87" s="80"/>
      <c r="M87" s="80"/>
      <c r="N87" s="80"/>
      <c r="O87" s="80"/>
      <c r="P87" s="80"/>
      <c r="Q87" s="80"/>
      <c r="R87" s="80"/>
      <c r="S87" s="80"/>
      <c r="T87" s="80"/>
      <c r="U87" s="58"/>
    </row>
    <row r="88" spans="1:23" s="26" customFormat="1" x14ac:dyDescent="0.2">
      <c r="A88" s="227"/>
      <c r="B88" s="232"/>
      <c r="C88" s="242" t="str">
        <f t="shared" si="11"/>
        <v/>
      </c>
      <c r="D88" s="230"/>
      <c r="E88" s="105" t="str">
        <f t="shared" si="12"/>
        <v/>
      </c>
      <c r="F88" s="229"/>
      <c r="G88" s="144" t="str">
        <f t="shared" si="14"/>
        <v/>
      </c>
      <c r="H88" s="241" t="str">
        <f t="shared" si="13"/>
        <v/>
      </c>
      <c r="I88" s="280"/>
      <c r="J88" s="80"/>
      <c r="K88" s="80"/>
      <c r="L88" s="80"/>
      <c r="M88" s="80"/>
      <c r="N88" s="80"/>
      <c r="O88" s="80"/>
      <c r="P88" s="80"/>
      <c r="Q88" s="80"/>
      <c r="R88" s="80"/>
      <c r="S88" s="80"/>
      <c r="T88" s="80"/>
      <c r="U88" s="58"/>
    </row>
    <row r="89" spans="1:23" s="26" customFormat="1" x14ac:dyDescent="0.2">
      <c r="A89" s="227"/>
      <c r="B89" s="232"/>
      <c r="C89" s="242" t="str">
        <f t="shared" si="11"/>
        <v/>
      </c>
      <c r="D89" s="230"/>
      <c r="E89" s="105" t="str">
        <f t="shared" si="12"/>
        <v/>
      </c>
      <c r="F89" s="229"/>
      <c r="G89" s="144" t="str">
        <f t="shared" si="14"/>
        <v/>
      </c>
      <c r="H89" s="241" t="str">
        <f t="shared" si="13"/>
        <v/>
      </c>
      <c r="I89" s="280"/>
      <c r="J89" s="80"/>
      <c r="K89" s="80"/>
      <c r="L89" s="80"/>
      <c r="M89" s="80"/>
      <c r="N89" s="80"/>
      <c r="O89" s="80"/>
      <c r="P89" s="80"/>
      <c r="Q89" s="80"/>
      <c r="R89" s="80"/>
      <c r="S89" s="80"/>
      <c r="T89" s="80"/>
      <c r="U89" s="58"/>
    </row>
    <row r="90" spans="1:23" s="26" customFormat="1" x14ac:dyDescent="0.2">
      <c r="A90" s="227"/>
      <c r="B90" s="232"/>
      <c r="C90" s="242" t="str">
        <f t="shared" si="11"/>
        <v/>
      </c>
      <c r="D90" s="230"/>
      <c r="E90" s="105" t="str">
        <f t="shared" si="12"/>
        <v/>
      </c>
      <c r="F90" s="229"/>
      <c r="G90" s="144" t="str">
        <f t="shared" si="14"/>
        <v/>
      </c>
      <c r="H90" s="241" t="str">
        <f t="shared" si="13"/>
        <v/>
      </c>
      <c r="I90" s="280"/>
      <c r="J90" s="80"/>
      <c r="K90" s="80"/>
      <c r="L90" s="80"/>
      <c r="M90" s="80"/>
      <c r="N90" s="80"/>
      <c r="O90" s="80"/>
      <c r="P90" s="80"/>
      <c r="Q90" s="80"/>
      <c r="R90" s="80"/>
      <c r="S90" s="80"/>
      <c r="T90" s="80"/>
      <c r="U90" s="58"/>
    </row>
    <row r="91" spans="1:23" s="26" customFormat="1" x14ac:dyDescent="0.2">
      <c r="A91" s="227"/>
      <c r="B91" s="232"/>
      <c r="C91" s="242" t="str">
        <f t="shared" si="11"/>
        <v/>
      </c>
      <c r="D91" s="230"/>
      <c r="E91" s="105" t="str">
        <f t="shared" si="12"/>
        <v/>
      </c>
      <c r="F91" s="229"/>
      <c r="G91" s="144" t="str">
        <f t="shared" si="14"/>
        <v/>
      </c>
      <c r="H91" s="241" t="str">
        <f t="shared" si="13"/>
        <v/>
      </c>
      <c r="I91" s="280"/>
      <c r="J91" s="80"/>
      <c r="K91" s="80"/>
      <c r="L91" s="80"/>
      <c r="M91" s="80"/>
      <c r="N91" s="80"/>
      <c r="O91" s="80"/>
      <c r="P91" s="80"/>
      <c r="Q91" s="80"/>
      <c r="R91" s="80"/>
      <c r="S91" s="80"/>
      <c r="T91" s="80"/>
      <c r="U91" s="58"/>
    </row>
    <row r="92" spans="1:23" s="26" customFormat="1" x14ac:dyDescent="0.2">
      <c r="A92" s="227"/>
      <c r="B92" s="232"/>
      <c r="C92" s="242" t="str">
        <f t="shared" si="11"/>
        <v/>
      </c>
      <c r="D92" s="230"/>
      <c r="E92" s="105" t="str">
        <f t="shared" si="12"/>
        <v/>
      </c>
      <c r="F92" s="229"/>
      <c r="G92" s="144" t="str">
        <f t="shared" si="14"/>
        <v/>
      </c>
      <c r="H92" s="241" t="str">
        <f t="shared" si="13"/>
        <v/>
      </c>
      <c r="I92" s="280"/>
      <c r="J92" s="80"/>
      <c r="K92" s="80"/>
      <c r="L92" s="80"/>
      <c r="M92" s="80"/>
      <c r="N92" s="80"/>
      <c r="O92" s="80"/>
      <c r="P92" s="80"/>
      <c r="Q92" s="80"/>
      <c r="R92" s="80"/>
      <c r="S92" s="80"/>
      <c r="T92" s="80"/>
      <c r="U92" s="58"/>
    </row>
    <row r="93" spans="1:23" s="26" customFormat="1" x14ac:dyDescent="0.2">
      <c r="A93" s="227"/>
      <c r="B93" s="232"/>
      <c r="C93" s="242" t="str">
        <f t="shared" si="11"/>
        <v/>
      </c>
      <c r="D93" s="230"/>
      <c r="E93" s="105" t="str">
        <f t="shared" si="12"/>
        <v/>
      </c>
      <c r="F93" s="229"/>
      <c r="G93" s="144" t="str">
        <f t="shared" si="14"/>
        <v/>
      </c>
      <c r="H93" s="241" t="str">
        <f t="shared" si="13"/>
        <v/>
      </c>
      <c r="I93" s="280"/>
      <c r="J93" s="80"/>
      <c r="K93" s="80"/>
      <c r="L93" s="80"/>
      <c r="M93" s="80"/>
      <c r="N93" s="80"/>
      <c r="O93" s="80"/>
      <c r="P93" s="80"/>
      <c r="Q93" s="80"/>
      <c r="R93" s="80"/>
      <c r="S93" s="80"/>
      <c r="T93" s="80"/>
      <c r="U93" s="58"/>
    </row>
    <row r="94" spans="1:23" s="26" customFormat="1" x14ac:dyDescent="0.2">
      <c r="A94" s="227"/>
      <c r="B94" s="232"/>
      <c r="C94" s="242" t="str">
        <f t="shared" si="11"/>
        <v/>
      </c>
      <c r="D94" s="230"/>
      <c r="E94" s="105" t="str">
        <f t="shared" si="12"/>
        <v/>
      </c>
      <c r="F94" s="229"/>
      <c r="G94" s="144" t="str">
        <f t="shared" si="14"/>
        <v/>
      </c>
      <c r="H94" s="241" t="str">
        <f t="shared" si="13"/>
        <v/>
      </c>
      <c r="I94" s="280"/>
      <c r="J94" s="80"/>
      <c r="K94" s="80"/>
      <c r="L94" s="80"/>
      <c r="M94" s="80"/>
      <c r="N94" s="80"/>
      <c r="O94" s="80"/>
      <c r="P94" s="80"/>
      <c r="Q94" s="80"/>
      <c r="R94" s="80"/>
      <c r="S94" s="80"/>
      <c r="T94" s="80"/>
      <c r="U94" s="58"/>
    </row>
    <row r="95" spans="1:23" s="26" customFormat="1" x14ac:dyDescent="0.2">
      <c r="A95" s="227"/>
      <c r="B95" s="232"/>
      <c r="C95" s="242" t="str">
        <f t="shared" si="11"/>
        <v/>
      </c>
      <c r="D95" s="230"/>
      <c r="E95" s="105" t="str">
        <f t="shared" si="12"/>
        <v/>
      </c>
      <c r="F95" s="229"/>
      <c r="G95" s="144" t="str">
        <f t="shared" si="14"/>
        <v/>
      </c>
      <c r="H95" s="241" t="str">
        <f t="shared" si="13"/>
        <v/>
      </c>
      <c r="I95" s="280"/>
      <c r="J95" s="80"/>
      <c r="K95" s="80"/>
      <c r="L95" s="80"/>
      <c r="M95" s="80"/>
      <c r="N95" s="80"/>
      <c r="O95" s="80"/>
      <c r="P95" s="80"/>
      <c r="Q95" s="80"/>
      <c r="R95" s="80"/>
      <c r="S95" s="80"/>
      <c r="T95" s="80"/>
      <c r="U95" s="58"/>
    </row>
    <row r="96" spans="1:23" s="26" customFormat="1" x14ac:dyDescent="0.2">
      <c r="A96" s="227"/>
      <c r="B96" s="232"/>
      <c r="C96" s="242" t="str">
        <f t="shared" si="11"/>
        <v/>
      </c>
      <c r="D96" s="230"/>
      <c r="E96" s="105" t="str">
        <f t="shared" si="12"/>
        <v/>
      </c>
      <c r="F96" s="229"/>
      <c r="G96" s="144" t="str">
        <f t="shared" si="14"/>
        <v/>
      </c>
      <c r="H96" s="241" t="str">
        <f t="shared" si="13"/>
        <v/>
      </c>
      <c r="I96" s="280"/>
      <c r="J96" s="80"/>
      <c r="K96" s="80"/>
      <c r="L96" s="80"/>
      <c r="M96" s="80"/>
      <c r="N96" s="80"/>
      <c r="O96" s="80"/>
      <c r="P96" s="80"/>
      <c r="Q96" s="80"/>
      <c r="R96" s="80"/>
      <c r="S96" s="80"/>
      <c r="T96" s="80"/>
      <c r="U96" s="58"/>
    </row>
    <row r="97" spans="1:21" s="26" customFormat="1" x14ac:dyDescent="0.2">
      <c r="A97" s="227"/>
      <c r="B97" s="232"/>
      <c r="C97" s="242" t="str">
        <f t="shared" si="11"/>
        <v/>
      </c>
      <c r="D97" s="230"/>
      <c r="E97" s="105" t="str">
        <f t="shared" si="12"/>
        <v/>
      </c>
      <c r="F97" s="229"/>
      <c r="G97" s="144" t="str">
        <f t="shared" si="14"/>
        <v/>
      </c>
      <c r="H97" s="241" t="str">
        <f t="shared" si="13"/>
        <v/>
      </c>
      <c r="I97" s="280"/>
      <c r="J97" s="80"/>
      <c r="K97" s="80"/>
      <c r="L97" s="80"/>
      <c r="M97" s="80"/>
      <c r="N97" s="80"/>
      <c r="O97" s="80"/>
      <c r="P97" s="80"/>
      <c r="Q97" s="80"/>
      <c r="R97" s="80"/>
      <c r="S97" s="80"/>
      <c r="T97" s="80"/>
      <c r="U97" s="58"/>
    </row>
    <row r="98" spans="1:21" s="26" customFormat="1" x14ac:dyDescent="0.2">
      <c r="A98" s="227"/>
      <c r="B98" s="232"/>
      <c r="C98" s="242" t="str">
        <f t="shared" si="11"/>
        <v/>
      </c>
      <c r="D98" s="230"/>
      <c r="E98" s="105" t="str">
        <f t="shared" si="12"/>
        <v/>
      </c>
      <c r="F98" s="229"/>
      <c r="G98" s="144" t="str">
        <f t="shared" si="14"/>
        <v/>
      </c>
      <c r="H98" s="241" t="str">
        <f t="shared" si="13"/>
        <v/>
      </c>
      <c r="I98" s="280"/>
      <c r="J98" s="80"/>
      <c r="K98" s="80"/>
      <c r="L98" s="80"/>
      <c r="M98" s="80"/>
      <c r="N98" s="80"/>
      <c r="O98" s="80"/>
      <c r="P98" s="80"/>
      <c r="Q98" s="80"/>
      <c r="R98" s="80"/>
      <c r="S98" s="80"/>
      <c r="T98" s="80"/>
      <c r="U98" s="58"/>
    </row>
    <row r="99" spans="1:21" s="26" customFormat="1" x14ac:dyDescent="0.2">
      <c r="A99" s="227"/>
      <c r="B99" s="232"/>
      <c r="C99" s="242" t="str">
        <f t="shared" si="11"/>
        <v/>
      </c>
      <c r="D99" s="230"/>
      <c r="E99" s="105" t="str">
        <f t="shared" si="12"/>
        <v/>
      </c>
      <c r="F99" s="229"/>
      <c r="G99" s="144" t="str">
        <f t="shared" si="14"/>
        <v/>
      </c>
      <c r="H99" s="241" t="str">
        <f t="shared" si="13"/>
        <v/>
      </c>
      <c r="I99" s="280"/>
      <c r="J99" s="80"/>
      <c r="K99" s="80"/>
      <c r="L99" s="80"/>
      <c r="M99" s="80"/>
      <c r="N99" s="80"/>
      <c r="O99" s="80"/>
      <c r="P99" s="80"/>
      <c r="Q99" s="80"/>
      <c r="R99" s="80"/>
      <c r="S99" s="80"/>
      <c r="T99" s="80"/>
      <c r="U99" s="58"/>
    </row>
    <row r="100" spans="1:21" s="26" customFormat="1" x14ac:dyDescent="0.2">
      <c r="A100" s="227"/>
      <c r="B100" s="232"/>
      <c r="C100" s="242" t="str">
        <f t="shared" si="11"/>
        <v/>
      </c>
      <c r="D100" s="230"/>
      <c r="E100" s="105" t="str">
        <f>IF(F100&gt;0,"to","")</f>
        <v/>
      </c>
      <c r="F100" s="229"/>
      <c r="G100" s="144" t="str">
        <f t="shared" si="14"/>
        <v/>
      </c>
      <c r="H100" s="241" t="str">
        <f t="shared" si="13"/>
        <v/>
      </c>
      <c r="I100" s="280"/>
      <c r="J100" s="80"/>
      <c r="K100" s="80"/>
      <c r="L100" s="80"/>
      <c r="M100" s="80"/>
      <c r="N100" s="80"/>
      <c r="O100" s="80"/>
      <c r="P100" s="80"/>
      <c r="Q100" s="80"/>
      <c r="R100" s="80"/>
      <c r="S100" s="80"/>
      <c r="T100" s="80"/>
      <c r="U100" s="58"/>
    </row>
    <row r="101" spans="1:21" s="26" customFormat="1" x14ac:dyDescent="0.2">
      <c r="A101" s="227"/>
      <c r="B101" s="232"/>
      <c r="C101" s="242" t="str">
        <f t="shared" si="11"/>
        <v/>
      </c>
      <c r="D101" s="230"/>
      <c r="E101" s="105" t="str">
        <f>IF(F101&gt;0,"to","")</f>
        <v/>
      </c>
      <c r="F101" s="229"/>
      <c r="G101" s="144" t="str">
        <f t="shared" si="14"/>
        <v/>
      </c>
      <c r="H101" s="241" t="str">
        <f t="shared" si="13"/>
        <v/>
      </c>
      <c r="I101" s="280"/>
      <c r="J101" s="80"/>
      <c r="K101" s="80"/>
      <c r="L101" s="80"/>
      <c r="M101" s="80"/>
      <c r="N101" s="80"/>
      <c r="O101" s="80"/>
      <c r="P101" s="80"/>
      <c r="Q101" s="80"/>
      <c r="R101" s="80"/>
      <c r="S101" s="80"/>
      <c r="T101" s="80"/>
      <c r="U101" s="58"/>
    </row>
    <row r="102" spans="1:21" s="26" customFormat="1" x14ac:dyDescent="0.2">
      <c r="A102" s="227"/>
      <c r="B102" s="232"/>
      <c r="C102" s="242" t="str">
        <f t="shared" si="11"/>
        <v/>
      </c>
      <c r="D102" s="230"/>
      <c r="E102" s="105" t="str">
        <f>IF(F102&gt;0,"to","")</f>
        <v/>
      </c>
      <c r="F102" s="229"/>
      <c r="G102" s="144" t="str">
        <f t="shared" si="14"/>
        <v/>
      </c>
      <c r="H102" s="241" t="str">
        <f t="shared" si="13"/>
        <v/>
      </c>
      <c r="I102" s="280"/>
      <c r="J102" s="80"/>
      <c r="K102" s="80"/>
      <c r="L102" s="80"/>
      <c r="M102" s="80"/>
      <c r="N102" s="80"/>
      <c r="O102" s="80"/>
      <c r="P102" s="80"/>
      <c r="Q102" s="80"/>
      <c r="R102" s="80"/>
      <c r="S102" s="80"/>
      <c r="T102" s="80"/>
      <c r="U102" s="58"/>
    </row>
    <row r="103" spans="1:21" s="26" customFormat="1" x14ac:dyDescent="0.2">
      <c r="A103" s="227"/>
      <c r="B103" s="232"/>
      <c r="C103" s="242" t="str">
        <f t="shared" si="11"/>
        <v/>
      </c>
      <c r="D103" s="230"/>
      <c r="E103" s="105" t="str">
        <f>IF(F103&gt;0,"to","")</f>
        <v/>
      </c>
      <c r="F103" s="229"/>
      <c r="G103" s="144" t="str">
        <f t="shared" si="14"/>
        <v/>
      </c>
      <c r="H103" s="241" t="str">
        <f t="shared" si="13"/>
        <v/>
      </c>
      <c r="I103" s="280"/>
      <c r="J103" s="80"/>
      <c r="K103" s="80"/>
      <c r="L103" s="80"/>
      <c r="M103" s="80"/>
      <c r="N103" s="80"/>
      <c r="O103" s="80"/>
      <c r="P103" s="80"/>
      <c r="Q103" s="80"/>
      <c r="R103" s="80"/>
      <c r="S103" s="80"/>
      <c r="T103" s="80"/>
      <c r="U103" s="58"/>
    </row>
    <row r="104" spans="1:21" s="26" customFormat="1" x14ac:dyDescent="0.2">
      <c r="A104" s="227"/>
      <c r="B104" s="232"/>
      <c r="C104" s="242" t="str">
        <f t="shared" si="11"/>
        <v/>
      </c>
      <c r="D104" s="230"/>
      <c r="E104" s="105" t="str">
        <f>IF(F104&gt;0,"to","")</f>
        <v/>
      </c>
      <c r="F104" s="229"/>
      <c r="G104" s="144" t="str">
        <f t="shared" si="14"/>
        <v/>
      </c>
      <c r="H104" s="241" t="str">
        <f t="shared" si="13"/>
        <v/>
      </c>
      <c r="I104" s="280"/>
      <c r="J104" s="80"/>
      <c r="K104" s="80"/>
      <c r="L104" s="80"/>
      <c r="M104" s="80"/>
      <c r="N104" s="80"/>
      <c r="O104" s="80"/>
      <c r="P104" s="80"/>
      <c r="Q104" s="80"/>
      <c r="R104" s="80"/>
      <c r="S104" s="80"/>
      <c r="T104" s="80"/>
      <c r="U104" s="58"/>
    </row>
    <row r="105" spans="1:21" s="26" customFormat="1" x14ac:dyDescent="0.2">
      <c r="A105" s="227"/>
      <c r="B105" s="232"/>
      <c r="C105" s="242" t="str">
        <f t="shared" si="11"/>
        <v/>
      </c>
      <c r="D105" s="230"/>
      <c r="E105" s="105" t="str">
        <f t="shared" ref="E105:E106" si="15">IF(F105&gt;0,"to","")</f>
        <v/>
      </c>
      <c r="F105" s="229"/>
      <c r="G105" s="144" t="str">
        <f t="shared" si="14"/>
        <v/>
      </c>
      <c r="H105" s="241" t="str">
        <f t="shared" si="13"/>
        <v/>
      </c>
      <c r="I105" s="280"/>
      <c r="J105" s="80"/>
      <c r="K105" s="80"/>
      <c r="L105" s="80"/>
      <c r="M105" s="80"/>
      <c r="N105" s="80"/>
      <c r="O105" s="80"/>
      <c r="P105" s="80"/>
      <c r="Q105" s="80"/>
      <c r="R105" s="80"/>
      <c r="S105" s="80"/>
      <c r="T105" s="80"/>
      <c r="U105" s="58"/>
    </row>
    <row r="106" spans="1:21" s="26" customFormat="1" ht="13.5" thickBot="1" x14ac:dyDescent="0.25">
      <c r="A106" s="228"/>
      <c r="B106" s="233"/>
      <c r="C106" s="474" t="str">
        <f t="shared" si="11"/>
        <v/>
      </c>
      <c r="D106" s="230"/>
      <c r="E106" s="105" t="str">
        <f t="shared" si="15"/>
        <v/>
      </c>
      <c r="F106" s="230"/>
      <c r="G106" s="231" t="str">
        <f t="shared" si="14"/>
        <v/>
      </c>
      <c r="H106" s="241" t="str">
        <f t="shared" si="13"/>
        <v/>
      </c>
      <c r="I106" s="475"/>
      <c r="J106" s="80"/>
      <c r="K106" s="80"/>
      <c r="L106" s="80"/>
      <c r="M106" s="80"/>
      <c r="N106" s="80"/>
      <c r="O106" s="80"/>
      <c r="P106" s="80"/>
      <c r="Q106" s="80"/>
      <c r="R106" s="80"/>
      <c r="S106" s="80"/>
      <c r="T106" s="80"/>
      <c r="U106" s="59"/>
    </row>
    <row r="107" spans="1:21" s="26" customFormat="1" ht="13.5" thickTop="1" x14ac:dyDescent="0.2">
      <c r="A107" s="827" t="s">
        <v>119</v>
      </c>
      <c r="B107" s="828"/>
      <c r="C107" s="828"/>
      <c r="D107" s="828"/>
      <c r="E107" s="828"/>
      <c r="F107" s="828"/>
      <c r="G107" s="844"/>
      <c r="H107" s="844"/>
      <c r="I107" s="845"/>
      <c r="J107" s="363"/>
      <c r="K107" s="363"/>
      <c r="L107" s="363"/>
      <c r="M107" s="363"/>
      <c r="N107" s="363"/>
      <c r="O107" s="363"/>
      <c r="P107" s="363"/>
      <c r="Q107" s="363"/>
      <c r="R107" s="114" t="str">
        <f>IF(SUM(R70:R106)&gt;0,SUM(R70:R106),"")</f>
        <v/>
      </c>
      <c r="S107" s="114" t="str">
        <f>IF(SUM(S70:S106)&gt;0,SUM(S70:S106),"")</f>
        <v/>
      </c>
      <c r="T107" s="108" t="str">
        <f>IF(SUM(T70:T106)&gt;0,SUM(T70:T106),"")</f>
        <v/>
      </c>
      <c r="U107" s="57"/>
    </row>
    <row r="108" spans="1:21" s="26" customFormat="1" ht="12.6" customHeight="1" x14ac:dyDescent="0.2">
      <c r="A108" s="830" t="s">
        <v>41</v>
      </c>
      <c r="B108" s="831"/>
      <c r="C108" s="831"/>
      <c r="D108" s="831"/>
      <c r="E108" s="831"/>
      <c r="F108" s="831"/>
      <c r="G108" s="837"/>
      <c r="H108" s="837"/>
      <c r="I108" s="838"/>
      <c r="J108" s="115" t="str">
        <f t="shared" ref="J108:Q108" si="16">IF(SUM(J70:J106)&gt;0,SUM(J70:J106),"")</f>
        <v/>
      </c>
      <c r="K108" s="115" t="str">
        <f t="shared" si="16"/>
        <v/>
      </c>
      <c r="L108" s="115" t="str">
        <f t="shared" si="16"/>
        <v/>
      </c>
      <c r="M108" s="115" t="str">
        <f t="shared" si="16"/>
        <v/>
      </c>
      <c r="N108" s="115" t="str">
        <f t="shared" si="16"/>
        <v/>
      </c>
      <c r="O108" s="115" t="str">
        <f t="shared" si="16"/>
        <v/>
      </c>
      <c r="P108" s="115" t="str">
        <f t="shared" si="16"/>
        <v/>
      </c>
      <c r="Q108" s="115" t="str">
        <f t="shared" si="16"/>
        <v/>
      </c>
      <c r="R108" s="833" t="str">
        <f>IF((SUM(R70:T106))&gt;0,SUM(R70:T106),"")</f>
        <v/>
      </c>
      <c r="S108" s="839"/>
      <c r="T108" s="840"/>
      <c r="U108" s="138"/>
    </row>
    <row r="109" spans="1:21" s="26" customFormat="1" ht="12.6" customHeight="1" x14ac:dyDescent="0.2">
      <c r="A109" s="830" t="s">
        <v>40</v>
      </c>
      <c r="B109" s="831"/>
      <c r="C109" s="831"/>
      <c r="D109" s="831"/>
      <c r="E109" s="831"/>
      <c r="F109" s="831"/>
      <c r="G109" s="837"/>
      <c r="H109" s="837"/>
      <c r="I109" s="838"/>
      <c r="J109" s="115" t="str">
        <f>J$48</f>
        <v/>
      </c>
      <c r="K109" s="115" t="str">
        <f t="shared" ref="K109:T109" si="17">K$48</f>
        <v/>
      </c>
      <c r="L109" s="115" t="str">
        <f t="shared" si="17"/>
        <v/>
      </c>
      <c r="M109" s="115" t="str">
        <f t="shared" si="17"/>
        <v/>
      </c>
      <c r="N109" s="115" t="str">
        <f t="shared" si="17"/>
        <v/>
      </c>
      <c r="O109" s="115" t="str">
        <f t="shared" si="17"/>
        <v/>
      </c>
      <c r="P109" s="115" t="str">
        <f t="shared" si="17"/>
        <v/>
      </c>
      <c r="Q109" s="115" t="str">
        <f t="shared" si="17"/>
        <v/>
      </c>
      <c r="R109" s="833" t="str">
        <f>R$48</f>
        <v/>
      </c>
      <c r="S109" s="839">
        <f t="shared" si="17"/>
        <v>0</v>
      </c>
      <c r="T109" s="840">
        <f t="shared" si="17"/>
        <v>0</v>
      </c>
      <c r="U109" s="138"/>
    </row>
    <row r="110" spans="1:21" s="26" customFormat="1" ht="12.6" customHeight="1" x14ac:dyDescent="0.2">
      <c r="A110" s="830" t="s">
        <v>37</v>
      </c>
      <c r="B110" s="831"/>
      <c r="C110" s="831"/>
      <c r="D110" s="831"/>
      <c r="E110" s="831"/>
      <c r="F110" s="831"/>
      <c r="G110" s="837"/>
      <c r="H110" s="837"/>
      <c r="I110" s="838"/>
      <c r="J110" s="115" t="str">
        <f>IF(SUM(J108:J109)=0,"",SUM(J108:J109))</f>
        <v/>
      </c>
      <c r="K110" s="115" t="str">
        <f t="shared" ref="K110:Q110" si="18">IF(SUM(K108:K109)=0,"",SUM(K108:K109))</f>
        <v/>
      </c>
      <c r="L110" s="115" t="str">
        <f t="shared" si="18"/>
        <v/>
      </c>
      <c r="M110" s="115" t="str">
        <f t="shared" si="18"/>
        <v/>
      </c>
      <c r="N110" s="115" t="str">
        <f t="shared" si="18"/>
        <v/>
      </c>
      <c r="O110" s="115" t="str">
        <f t="shared" si="18"/>
        <v/>
      </c>
      <c r="P110" s="115" t="str">
        <f t="shared" si="18"/>
        <v/>
      </c>
      <c r="Q110" s="115" t="str">
        <f t="shared" si="18"/>
        <v/>
      </c>
      <c r="R110" s="833" t="str">
        <f>IF(SUM(R108:R109)=0,"",SUM(R108:R109))</f>
        <v/>
      </c>
      <c r="S110" s="839" t="str">
        <f t="shared" ref="S110" si="19">IF(SUM(S108:S109)=0,"",SUM(S108:S109))</f>
        <v/>
      </c>
      <c r="T110" s="840" t="str">
        <f t="shared" ref="T110" si="20">IF(SUM(T108:T109)=0,"",SUM(T108:T109))</f>
        <v/>
      </c>
      <c r="U110" s="138"/>
    </row>
    <row r="111" spans="1:21" s="26" customFormat="1" ht="12.6" customHeight="1" thickBot="1" x14ac:dyDescent="0.25">
      <c r="A111" s="795" t="s">
        <v>42</v>
      </c>
      <c r="B111" s="796"/>
      <c r="C111" s="796"/>
      <c r="D111" s="796"/>
      <c r="E111" s="796"/>
      <c r="F111" s="796"/>
      <c r="G111" s="708"/>
      <c r="H111" s="708"/>
      <c r="I111" s="709"/>
      <c r="J111" s="142"/>
      <c r="K111" s="142"/>
      <c r="L111" s="142"/>
      <c r="M111" s="142"/>
      <c r="N111" s="142"/>
      <c r="O111" s="142"/>
      <c r="P111" s="142"/>
      <c r="Q111" s="142"/>
      <c r="R111" s="824"/>
      <c r="S111" s="825"/>
      <c r="T111" s="826"/>
      <c r="U111" s="36"/>
    </row>
    <row r="112" spans="1:21" s="33" customFormat="1" x14ac:dyDescent="0.2">
      <c r="A112" s="191" t="s">
        <v>97</v>
      </c>
      <c r="B112" s="191"/>
      <c r="C112" s="191"/>
      <c r="D112" s="186"/>
      <c r="E112" s="186"/>
      <c r="F112" s="186"/>
      <c r="G112" s="187"/>
      <c r="H112" s="188"/>
      <c r="I112" s="189"/>
      <c r="J112" s="190"/>
      <c r="K112" s="190"/>
      <c r="L112" s="190"/>
      <c r="M112" s="190"/>
      <c r="N112" s="190"/>
      <c r="O112" s="190"/>
      <c r="P112" s="190"/>
      <c r="Q112" s="190"/>
      <c r="R112" s="190"/>
      <c r="S112" s="190"/>
      <c r="T112" s="190"/>
      <c r="U112" s="186"/>
    </row>
    <row r="113" spans="1:25" s="26" customFormat="1" x14ac:dyDescent="0.2">
      <c r="A113" s="183" t="s">
        <v>108</v>
      </c>
      <c r="B113" s="183"/>
      <c r="C113" s="183"/>
      <c r="D113" s="31"/>
      <c r="E113" s="31"/>
      <c r="F113" s="31"/>
      <c r="G113" s="179"/>
      <c r="H113" s="181"/>
      <c r="I113" s="184"/>
      <c r="J113" s="32"/>
      <c r="K113" s="32"/>
      <c r="L113" s="32"/>
      <c r="M113" s="32"/>
      <c r="N113" s="32"/>
      <c r="O113" s="32"/>
      <c r="P113" s="32"/>
      <c r="Q113" s="32"/>
      <c r="R113" s="32"/>
      <c r="S113" s="32"/>
      <c r="T113" s="35"/>
      <c r="U113" s="31"/>
    </row>
    <row r="114" spans="1:25" hidden="1" x14ac:dyDescent="0.2">
      <c r="A114" s="26"/>
      <c r="D114" s="41" t="s">
        <v>0</v>
      </c>
      <c r="E114" s="26"/>
      <c r="F114" s="26"/>
      <c r="J114" s="26"/>
      <c r="S114" s="26"/>
      <c r="T114" s="26"/>
      <c r="U114" s="26"/>
    </row>
    <row r="115" spans="1:25" hidden="1" x14ac:dyDescent="0.2">
      <c r="A115" s="26"/>
      <c r="D115" s="41" t="s">
        <v>44</v>
      </c>
      <c r="E115" s="26"/>
      <c r="F115" s="26"/>
      <c r="J115" s="26"/>
      <c r="S115" s="26"/>
      <c r="T115" s="26"/>
      <c r="U115" s="26"/>
    </row>
    <row r="116" spans="1:25" x14ac:dyDescent="0.2">
      <c r="A116" s="26"/>
      <c r="D116" s="26"/>
      <c r="E116" s="26"/>
      <c r="F116" s="26"/>
      <c r="J116" s="26"/>
      <c r="S116" s="26"/>
      <c r="T116" s="26"/>
      <c r="U116" s="26"/>
    </row>
    <row r="117" spans="1:25" x14ac:dyDescent="0.2">
      <c r="A117" s="26"/>
      <c r="D117" s="26"/>
      <c r="E117" s="26"/>
      <c r="F117" s="26"/>
      <c r="J117" s="81" t="s">
        <v>46</v>
      </c>
      <c r="K117" s="7"/>
      <c r="S117" s="26"/>
      <c r="T117" s="96"/>
      <c r="U117" s="96"/>
    </row>
    <row r="118" spans="1:25" x14ac:dyDescent="0.2">
      <c r="A118" s="26"/>
      <c r="D118" s="26"/>
      <c r="E118" s="26"/>
      <c r="F118" s="26"/>
      <c r="J118" s="82"/>
      <c r="K118" s="8" t="s">
        <v>47</v>
      </c>
      <c r="S118" s="26"/>
      <c r="T118" s="96"/>
      <c r="U118" s="96"/>
    </row>
    <row r="119" spans="1:25" x14ac:dyDescent="0.2">
      <c r="A119" s="26"/>
      <c r="D119" s="26"/>
      <c r="E119" s="26"/>
      <c r="F119" s="26"/>
      <c r="J119" s="83"/>
      <c r="K119" s="8" t="s">
        <v>48</v>
      </c>
      <c r="S119" s="26"/>
      <c r="T119" s="96"/>
      <c r="U119" s="96"/>
    </row>
    <row r="120" spans="1:25" x14ac:dyDescent="0.2">
      <c r="A120" s="26"/>
      <c r="D120" s="26"/>
      <c r="E120" s="26"/>
      <c r="F120" s="26"/>
      <c r="J120" s="85"/>
      <c r="K120" s="8" t="s">
        <v>49</v>
      </c>
      <c r="S120" s="26"/>
      <c r="T120" s="26"/>
      <c r="U120" s="26"/>
    </row>
    <row r="123" spans="1:25" ht="22.5" x14ac:dyDescent="0.3">
      <c r="A123" s="598" t="s">
        <v>7</v>
      </c>
      <c r="B123" s="598"/>
      <c r="C123" s="598"/>
      <c r="D123" s="599"/>
      <c r="E123" s="599"/>
      <c r="F123" s="599"/>
      <c r="G123" s="599"/>
      <c r="H123" s="599"/>
      <c r="I123" s="599"/>
      <c r="J123" s="599"/>
      <c r="K123" s="599"/>
      <c r="L123" s="599"/>
      <c r="M123" s="599"/>
      <c r="N123" s="599"/>
      <c r="O123" s="599"/>
      <c r="P123" s="599"/>
      <c r="Q123" s="599"/>
      <c r="R123" s="599"/>
      <c r="S123" s="599"/>
      <c r="T123" s="599"/>
      <c r="U123" s="599"/>
    </row>
    <row r="124" spans="1:25" s="26" customFormat="1" ht="15.75" thickBot="1" x14ac:dyDescent="0.25">
      <c r="A124" s="600" t="s">
        <v>101</v>
      </c>
      <c r="B124" s="600"/>
      <c r="C124" s="600"/>
      <c r="D124" s="600"/>
      <c r="E124" s="600"/>
      <c r="F124" s="600"/>
      <c r="G124" s="600"/>
      <c r="H124" s="600"/>
      <c r="I124" s="600"/>
      <c r="J124" s="600"/>
      <c r="K124" s="600"/>
      <c r="L124" s="600"/>
      <c r="M124" s="600"/>
      <c r="N124" s="600"/>
      <c r="O124" s="600"/>
      <c r="P124" s="600"/>
      <c r="Q124" s="600"/>
      <c r="R124" s="600"/>
      <c r="S124" s="600"/>
      <c r="T124" s="600"/>
      <c r="U124" s="600"/>
      <c r="V124" s="320"/>
      <c r="W124" s="320"/>
      <c r="X124" s="320"/>
      <c r="Y124" s="320"/>
    </row>
    <row r="125" spans="1:25" s="26" customFormat="1" ht="12.95" customHeight="1" x14ac:dyDescent="0.2">
      <c r="A125" s="865" t="s">
        <v>12</v>
      </c>
      <c r="B125" s="601" t="s">
        <v>92</v>
      </c>
      <c r="C125" s="604" t="s">
        <v>99</v>
      </c>
      <c r="D125" s="674" t="str">
        <f>D3</f>
        <v>MILE TO MILE</v>
      </c>
      <c r="E125" s="806"/>
      <c r="F125" s="868"/>
      <c r="G125" s="846" t="s">
        <v>95</v>
      </c>
      <c r="H125" s="846" t="s">
        <v>96</v>
      </c>
      <c r="I125" s="849" t="s">
        <v>109</v>
      </c>
      <c r="J125" s="364" t="str">
        <f>IF(J$3="","",J$3)</f>
        <v>Schedule A</v>
      </c>
      <c r="K125" s="365" t="str">
        <f t="shared" ref="K125:T125" si="21">IF(K$3="","",K$3)</f>
        <v>Schedule A</v>
      </c>
      <c r="L125" s="365" t="str">
        <f t="shared" si="21"/>
        <v>Schedule A</v>
      </c>
      <c r="M125" s="365" t="str">
        <f t="shared" si="21"/>
        <v>Schedule A</v>
      </c>
      <c r="N125" s="365" t="str">
        <f t="shared" si="21"/>
        <v>Schedule A</v>
      </c>
      <c r="O125" s="365" t="str">
        <f t="shared" si="21"/>
        <v>Schedule A</v>
      </c>
      <c r="P125" s="365" t="str">
        <f t="shared" si="21"/>
        <v>Schedule A</v>
      </c>
      <c r="Q125" s="365" t="str">
        <f t="shared" si="21"/>
        <v>Schedule A</v>
      </c>
      <c r="R125" s="368" t="str">
        <f t="shared" si="21"/>
        <v>Schedule A</v>
      </c>
      <c r="S125" s="369" t="str">
        <f t="shared" si="21"/>
        <v/>
      </c>
      <c r="T125" s="370" t="str">
        <f t="shared" si="21"/>
        <v/>
      </c>
      <c r="U125" s="683" t="s">
        <v>5</v>
      </c>
      <c r="V125" s="33"/>
      <c r="W125" s="33"/>
      <c r="X125" s="133"/>
      <c r="Y125" s="33"/>
    </row>
    <row r="126" spans="1:25" s="26" customFormat="1" x14ac:dyDescent="0.2">
      <c r="A126" s="866"/>
      <c r="B126" s="602"/>
      <c r="C126" s="605"/>
      <c r="D126" s="807"/>
      <c r="E126" s="808"/>
      <c r="F126" s="869"/>
      <c r="G126" s="871"/>
      <c r="H126" s="871"/>
      <c r="I126" s="872"/>
      <c r="J126" s="366" t="str">
        <f>IF(J$4="","",J$4)</f>
        <v>Pay Item</v>
      </c>
      <c r="K126" s="367" t="str">
        <f t="shared" ref="K126:T126" si="22">IF(K$4="","",K$4)</f>
        <v>Pay Item</v>
      </c>
      <c r="L126" s="367" t="str">
        <f t="shared" si="22"/>
        <v>Pay Item</v>
      </c>
      <c r="M126" s="367" t="str">
        <f t="shared" si="22"/>
        <v>Pay Item</v>
      </c>
      <c r="N126" s="367" t="str">
        <f t="shared" si="22"/>
        <v>Pay Item</v>
      </c>
      <c r="O126" s="367" t="str">
        <f t="shared" si="22"/>
        <v>Pay Item</v>
      </c>
      <c r="P126" s="367" t="str">
        <f t="shared" si="22"/>
        <v>Pay Item</v>
      </c>
      <c r="Q126" s="367" t="str">
        <f t="shared" si="22"/>
        <v>Pay Item</v>
      </c>
      <c r="R126" s="371" t="str">
        <f t="shared" si="22"/>
        <v>Pay Item</v>
      </c>
      <c r="S126" s="372" t="str">
        <f t="shared" si="22"/>
        <v/>
      </c>
      <c r="T126" s="373" t="str">
        <f t="shared" si="22"/>
        <v/>
      </c>
      <c r="U126" s="620"/>
      <c r="V126" s="33"/>
      <c r="W126" s="33"/>
      <c r="X126" s="133"/>
      <c r="Y126" s="33"/>
    </row>
    <row r="127" spans="1:25" s="26" customFormat="1" x14ac:dyDescent="0.2">
      <c r="A127" s="866"/>
      <c r="B127" s="602"/>
      <c r="C127" s="605"/>
      <c r="D127" s="807"/>
      <c r="E127" s="808"/>
      <c r="F127" s="869"/>
      <c r="G127" s="871"/>
      <c r="H127" s="871"/>
      <c r="I127" s="872"/>
      <c r="J127" s="366">
        <f>IF(J$5="","",J$5)</f>
        <v>406010000</v>
      </c>
      <c r="K127" s="367">
        <f t="shared" ref="K127:T127" si="23">IF(K$5="","",K$5)</f>
        <v>409012000</v>
      </c>
      <c r="L127" s="367">
        <f t="shared" si="23"/>
        <v>412010000</v>
      </c>
      <c r="M127" s="367">
        <f t="shared" si="23"/>
        <v>413010600</v>
      </c>
      <c r="N127" s="367">
        <f t="shared" si="23"/>
        <v>414013000</v>
      </c>
      <c r="O127" s="367">
        <f t="shared" si="23"/>
        <v>418011000</v>
      </c>
      <c r="P127" s="367">
        <f t="shared" si="23"/>
        <v>418011000</v>
      </c>
      <c r="Q127" s="367">
        <f t="shared" si="23"/>
        <v>418011000</v>
      </c>
      <c r="R127" s="371">
        <f t="shared" si="23"/>
        <v>401020100</v>
      </c>
      <c r="S127" s="372" t="str">
        <f t="shared" si="23"/>
        <v/>
      </c>
      <c r="T127" s="373" t="str">
        <f t="shared" si="23"/>
        <v/>
      </c>
      <c r="U127" s="620"/>
      <c r="V127" s="33"/>
      <c r="W127" s="33"/>
      <c r="X127" s="133"/>
      <c r="Y127" s="33"/>
    </row>
    <row r="128" spans="1:25" s="26" customFormat="1" ht="45.75" customHeight="1" x14ac:dyDescent="0.2">
      <c r="A128" s="866"/>
      <c r="B128" s="602"/>
      <c r="C128" s="605"/>
      <c r="D128" s="807"/>
      <c r="E128" s="808"/>
      <c r="F128" s="869"/>
      <c r="G128" s="871"/>
      <c r="H128" s="871"/>
      <c r="I128" s="872"/>
      <c r="J128" s="836" t="str">
        <f>IF(J$5&gt;0,(VLOOKUP(LEFT(J$5,5)&amp;"-"&amp;RIGHT(J$5,4),'[2]FP14 Pay Items'!$A$2:$E$6000,4,FALSE)),"")</f>
        <v>FOG SEAL</v>
      </c>
      <c r="K128" s="836" t="str">
        <f>IF(K$5&gt;0,(VLOOKUP(LEFT(K$5,5)&amp;"-"&amp;RIGHT(K$5,4),'[2]FP14 Pay Items'!$A$2:$E$6000,4,FALSE)),"")</f>
        <v>MICRO SURFACING, TYPE 2</v>
      </c>
      <c r="L128" s="836" t="str">
        <f>IF(L$5&gt;0,(VLOOKUP(LEFT(L$5,5)&amp;"-"&amp;RIGHT(L$5,4),'[2]FP14 Pay Items'!$A$2:$E$6000,4,FALSE)),"")</f>
        <v>TACK COAT</v>
      </c>
      <c r="M128" s="836" t="str">
        <f>IF(M$5&gt;0,(VLOOKUP(LEFT(M$5,5)&amp;"-"&amp;RIGHT(M$5,4),'[2]FP14 Pay Items'!$A$2:$E$6000,4,FALSE)),"")</f>
        <v>ASPHALT PAVEMENT MILLING, 2-INCH DEPTH</v>
      </c>
      <c r="N128" s="836" t="str">
        <f>IF(N$5&gt;0,(VLOOKUP(LEFT(N$5,5)&amp;"-"&amp;RIGHT(N$5,4),'[2]FP14 Pay Items'!$A$2:$E$6000,4,FALSE)),"")</f>
        <v>CRACKS, CLEANING AND FILLING</v>
      </c>
      <c r="O128" s="836" t="str">
        <f>IF(O$5&gt;0,(VLOOKUP(LEFT(O$5,5)&amp;"-"&amp;RIGHT(O$5,4),'[2]FP14 Pay Items'!$A$2:$E$6000,4,FALSE)),"")</f>
        <v>ASPHALT CONCRETE PAVEMENT PATCH, TYPE 1</v>
      </c>
      <c r="P128" s="836" t="str">
        <f>IF(P$5&gt;0,(VLOOKUP(LEFT(P$5,5)&amp;"-"&amp;RIGHT(P$5,4),'[2]FP14 Pay Items'!$A$2:$E$6000,4,FALSE)),"")</f>
        <v>ASPHALT CONCRETE PAVEMENT PATCH, TYPE 1</v>
      </c>
      <c r="Q128" s="836" t="str">
        <f>IF(Q$5&gt;0,(VLOOKUP(LEFT(Q$5,5)&amp;"-"&amp;RIGHT(Q$5,4),'[2]FP14 Pay Items'!$A$2:$E$6000,4,FALSE)),"")</f>
        <v>ASPHALT CONCRETE PAVEMENT PATCH, TYPE 1</v>
      </c>
      <c r="R128" s="862" t="str">
        <f>IF(R$5&gt;0,(VLOOKUP(LEFT(R$5,5)&amp;"-"&amp;RIGHT(R$5,4),'[2]FP14 Pay Items'!$A$2:$E$6000,4,FALSE)),"")</f>
        <v>ASPHALT CONCRETE PAVEMENT, GYRATORY MIX, 3/8-INCH NOMINAL MAXIMUM SIZE AGGREGATE, WEDGE AND LEVELING COURSE</v>
      </c>
      <c r="S128" s="863"/>
      <c r="T128" s="864"/>
      <c r="U128" s="620"/>
    </row>
    <row r="129" spans="1:23" s="26" customFormat="1" ht="29.25" customHeight="1" x14ac:dyDescent="0.2">
      <c r="A129" s="866"/>
      <c r="B129" s="602"/>
      <c r="C129" s="605"/>
      <c r="D129" s="807"/>
      <c r="E129" s="808"/>
      <c r="F129" s="869"/>
      <c r="G129" s="871"/>
      <c r="H129" s="871"/>
      <c r="I129" s="872"/>
      <c r="J129" s="836"/>
      <c r="K129" s="836"/>
      <c r="L129" s="836"/>
      <c r="M129" s="836"/>
      <c r="N129" s="836"/>
      <c r="O129" s="836"/>
      <c r="P129" s="836"/>
      <c r="Q129" s="836"/>
      <c r="R129" s="591" t="s">
        <v>81</v>
      </c>
      <c r="S129" s="591" t="s">
        <v>82</v>
      </c>
      <c r="T129" s="591" t="s">
        <v>84</v>
      </c>
      <c r="U129" s="620"/>
    </row>
    <row r="130" spans="1:23" s="26" customFormat="1" ht="13.5" thickBot="1" x14ac:dyDescent="0.25">
      <c r="A130" s="867"/>
      <c r="B130" s="603"/>
      <c r="C130" s="606"/>
      <c r="D130" s="809"/>
      <c r="E130" s="810"/>
      <c r="F130" s="870"/>
      <c r="G130" s="237" t="s">
        <v>107</v>
      </c>
      <c r="H130" s="238" t="s">
        <v>107</v>
      </c>
      <c r="I130" s="237" t="s">
        <v>106</v>
      </c>
      <c r="J130" s="236" t="str">
        <f>IF(J$5&gt;0,(VLOOKUP(LEFT(J$5,5)&amp;"-"&amp;RIGHT(J$5,4),'[2]FP14 Pay Items'!$A$2:$E$4705,5,TRUE)),"")</f>
        <v>TON</v>
      </c>
      <c r="K130" s="106" t="str">
        <f>IF(K$5&gt;0,(VLOOKUP(LEFT(K$5,5)&amp;"-"&amp;RIGHT(K$5,4),'[2]FP14 Pay Items'!$A$2:$E$4705,5,TRUE)),"")</f>
        <v>SQYD</v>
      </c>
      <c r="L130" s="106" t="str">
        <f>IF(L$5&gt;0,(VLOOKUP(LEFT(L$5,5)&amp;"-"&amp;RIGHT(L$5,4),'[2]FP14 Pay Items'!$A$2:$E$4705,5,TRUE)),"")</f>
        <v>TON</v>
      </c>
      <c r="M130" s="106" t="str">
        <f>IF(M$5&gt;0,(VLOOKUP(LEFT(M$5,5)&amp;"-"&amp;RIGHT(M$5,4),'[2]FP14 Pay Items'!$A$2:$E$4705,5,TRUE)),"")</f>
        <v>SQYD</v>
      </c>
      <c r="N130" s="106" t="str">
        <f>IF(N$5&gt;0,(VLOOKUP(LEFT(N$5,5)&amp;"-"&amp;RIGHT(N$5,4),'[2]FP14 Pay Items'!$A$2:$E$4705,5,TRUE)),"")</f>
        <v>LNFT</v>
      </c>
      <c r="O130" s="106" t="str">
        <f>IF(O$5&gt;0,(VLOOKUP(LEFT(O$5,5)&amp;"-"&amp;RIGHT(O$5,4),'[2]FP14 Pay Items'!$A$2:$E$4705,5,TRUE)),"")</f>
        <v>SQYD</v>
      </c>
      <c r="P130" s="106" t="str">
        <f>IF(P$5&gt;0,(VLOOKUP(LEFT(P$5,5)&amp;"-"&amp;RIGHT(P$5,4),'[2]FP14 Pay Items'!$A$2:$E$4705,5,TRUE)),"")</f>
        <v>SQYD</v>
      </c>
      <c r="Q130" s="106" t="str">
        <f>IF(Q$5&gt;0,(VLOOKUP(LEFT(Q$5,5)&amp;"-"&amp;RIGHT(Q$5,4),'[2]FP14 Pay Items'!$A$2:$E$4705,5,TRUE)),"")</f>
        <v>SQYD</v>
      </c>
      <c r="R130" s="106" t="str">
        <f>IF(R$5&gt;0,(VLOOKUP(LEFT(R$5,5)&amp;"-"&amp;RIGHT(R$5,4),'[2]FP14 Pay Items'!$A$2:$E$4705,5,TRUE)),"")</f>
        <v>TON</v>
      </c>
      <c r="S130" s="106" t="str">
        <f>IF(R$5&gt;0,(VLOOKUP(LEFT(R$5,5)&amp;"-"&amp;RIGHT(R$5,4),'[2]FP14 Pay Items'!$A$2:$E$4705,5,TRUE)),"")</f>
        <v>TON</v>
      </c>
      <c r="T130" s="106" t="str">
        <f>IF(R$5&gt;0,(VLOOKUP(LEFT(R$5,5)&amp;"-"&amp;RIGHT(R$5,4),'[2]FP14 Pay Items'!$A$2:$E$4705,5,TRUE)),"")</f>
        <v>TON</v>
      </c>
      <c r="U130" s="621"/>
    </row>
    <row r="131" spans="1:23" s="26" customFormat="1" ht="13.5" thickTop="1" x14ac:dyDescent="0.2">
      <c r="A131" s="227"/>
      <c r="B131" s="232"/>
      <c r="C131" s="473" t="str">
        <f t="shared" ref="C131:C168" si="24">IFERROR(VLOOKUP($B131,Project_Info,2,FALSE),"")</f>
        <v/>
      </c>
      <c r="D131" s="230"/>
      <c r="E131" s="105" t="str">
        <f t="shared" ref="E131:E161" si="25">IF(F131&gt;0,"to","")</f>
        <v/>
      </c>
      <c r="F131" s="229"/>
      <c r="G131" s="140" t="str">
        <f>IF($B131&lt;&gt;"", IF($D$3="MILE TO MILE", ($F131-$D131)*5280,$F131-$D131), "")</f>
        <v/>
      </c>
      <c r="H131" s="241" t="str">
        <f t="shared" ref="H131:H168" si="26">IFERROR(VLOOKUP($B131,Project_Info,3,FALSE),"")</f>
        <v/>
      </c>
      <c r="I131" s="267"/>
      <c r="J131" s="80"/>
      <c r="K131" s="80"/>
      <c r="L131" s="80"/>
      <c r="M131" s="80"/>
      <c r="N131" s="80"/>
      <c r="O131" s="80"/>
      <c r="P131" s="80"/>
      <c r="Q131" s="80"/>
      <c r="R131" s="80"/>
      <c r="S131" s="80"/>
      <c r="T131" s="80"/>
      <c r="U131" s="58"/>
      <c r="W131" s="41"/>
    </row>
    <row r="132" spans="1:23" s="26" customFormat="1" x14ac:dyDescent="0.2">
      <c r="A132" s="227"/>
      <c r="B132" s="232"/>
      <c r="C132" s="242" t="str">
        <f t="shared" si="24"/>
        <v/>
      </c>
      <c r="D132" s="230"/>
      <c r="E132" s="105" t="str">
        <f t="shared" si="25"/>
        <v/>
      </c>
      <c r="F132" s="229"/>
      <c r="G132" s="144" t="str">
        <f t="shared" ref="G132:G168" si="27">IF($B132&lt;&gt;"", IF($D$3="MILE TO MILE", ($F132-$D132)*5280,$F132-$D132), "")</f>
        <v/>
      </c>
      <c r="H132" s="241" t="str">
        <f t="shared" si="26"/>
        <v/>
      </c>
      <c r="I132" s="280"/>
      <c r="J132" s="80"/>
      <c r="K132" s="80"/>
      <c r="L132" s="80"/>
      <c r="M132" s="80"/>
      <c r="N132" s="80"/>
      <c r="O132" s="80"/>
      <c r="P132" s="80"/>
      <c r="Q132" s="80"/>
      <c r="R132" s="80"/>
      <c r="S132" s="80"/>
      <c r="T132" s="80"/>
      <c r="U132" s="58"/>
      <c r="W132" s="41"/>
    </row>
    <row r="133" spans="1:23" s="26" customFormat="1" x14ac:dyDescent="0.2">
      <c r="A133" s="227"/>
      <c r="B133" s="232"/>
      <c r="C133" s="242" t="str">
        <f t="shared" si="24"/>
        <v/>
      </c>
      <c r="D133" s="230"/>
      <c r="E133" s="105" t="str">
        <f t="shared" si="25"/>
        <v/>
      </c>
      <c r="F133" s="229"/>
      <c r="G133" s="144" t="str">
        <f t="shared" si="27"/>
        <v/>
      </c>
      <c r="H133" s="241" t="str">
        <f t="shared" si="26"/>
        <v/>
      </c>
      <c r="I133" s="280"/>
      <c r="J133" s="80"/>
      <c r="K133" s="80"/>
      <c r="L133" s="80"/>
      <c r="M133" s="80"/>
      <c r="N133" s="80"/>
      <c r="O133" s="80"/>
      <c r="P133" s="80"/>
      <c r="Q133" s="80"/>
      <c r="R133" s="80"/>
      <c r="S133" s="80"/>
      <c r="T133" s="80"/>
      <c r="U133" s="58"/>
      <c r="W133" s="41"/>
    </row>
    <row r="134" spans="1:23" s="26" customFormat="1" x14ac:dyDescent="0.2">
      <c r="A134" s="227"/>
      <c r="B134" s="232"/>
      <c r="C134" s="242" t="str">
        <f t="shared" si="24"/>
        <v/>
      </c>
      <c r="D134" s="230"/>
      <c r="E134" s="105" t="str">
        <f t="shared" si="25"/>
        <v/>
      </c>
      <c r="F134" s="229"/>
      <c r="G134" s="144" t="str">
        <f t="shared" si="27"/>
        <v/>
      </c>
      <c r="H134" s="241" t="str">
        <f t="shared" si="26"/>
        <v/>
      </c>
      <c r="I134" s="280"/>
      <c r="J134" s="80"/>
      <c r="K134" s="80"/>
      <c r="L134" s="80"/>
      <c r="M134" s="80"/>
      <c r="N134" s="80"/>
      <c r="O134" s="80"/>
      <c r="P134" s="80"/>
      <c r="Q134" s="80"/>
      <c r="R134" s="80"/>
      <c r="S134" s="80"/>
      <c r="T134" s="80"/>
      <c r="U134" s="58"/>
      <c r="W134" s="41"/>
    </row>
    <row r="135" spans="1:23" s="26" customFormat="1" x14ac:dyDescent="0.2">
      <c r="A135" s="227"/>
      <c r="B135" s="232"/>
      <c r="C135" s="242" t="str">
        <f t="shared" si="24"/>
        <v/>
      </c>
      <c r="D135" s="230"/>
      <c r="E135" s="105" t="str">
        <f t="shared" si="25"/>
        <v/>
      </c>
      <c r="F135" s="229"/>
      <c r="G135" s="144" t="str">
        <f t="shared" si="27"/>
        <v/>
      </c>
      <c r="H135" s="241" t="str">
        <f t="shared" si="26"/>
        <v/>
      </c>
      <c r="I135" s="280"/>
      <c r="J135" s="80"/>
      <c r="K135" s="80"/>
      <c r="L135" s="80"/>
      <c r="M135" s="80"/>
      <c r="N135" s="80"/>
      <c r="O135" s="80"/>
      <c r="P135" s="80"/>
      <c r="Q135" s="80"/>
      <c r="R135" s="80"/>
      <c r="S135" s="80"/>
      <c r="T135" s="80"/>
      <c r="U135" s="58"/>
    </row>
    <row r="136" spans="1:23" s="26" customFormat="1" x14ac:dyDescent="0.2">
      <c r="A136" s="227"/>
      <c r="B136" s="232"/>
      <c r="C136" s="242" t="str">
        <f t="shared" si="24"/>
        <v/>
      </c>
      <c r="D136" s="230"/>
      <c r="E136" s="105" t="str">
        <f t="shared" si="25"/>
        <v/>
      </c>
      <c r="F136" s="229"/>
      <c r="G136" s="144" t="str">
        <f t="shared" si="27"/>
        <v/>
      </c>
      <c r="H136" s="241" t="str">
        <f t="shared" si="26"/>
        <v/>
      </c>
      <c r="I136" s="280"/>
      <c r="J136" s="80"/>
      <c r="K136" s="80"/>
      <c r="L136" s="80"/>
      <c r="M136" s="80"/>
      <c r="N136" s="80"/>
      <c r="O136" s="80"/>
      <c r="P136" s="80"/>
      <c r="Q136" s="80"/>
      <c r="R136" s="80"/>
      <c r="S136" s="80"/>
      <c r="T136" s="80"/>
      <c r="U136" s="58"/>
    </row>
    <row r="137" spans="1:23" s="26" customFormat="1" x14ac:dyDescent="0.2">
      <c r="A137" s="227"/>
      <c r="B137" s="232"/>
      <c r="C137" s="242" t="str">
        <f t="shared" si="24"/>
        <v/>
      </c>
      <c r="D137" s="230"/>
      <c r="E137" s="105" t="str">
        <f t="shared" si="25"/>
        <v/>
      </c>
      <c r="F137" s="229"/>
      <c r="G137" s="144" t="str">
        <f t="shared" si="27"/>
        <v/>
      </c>
      <c r="H137" s="241" t="str">
        <f t="shared" si="26"/>
        <v/>
      </c>
      <c r="I137" s="280"/>
      <c r="J137" s="80"/>
      <c r="K137" s="80"/>
      <c r="L137" s="80"/>
      <c r="M137" s="80"/>
      <c r="N137" s="80"/>
      <c r="O137" s="80"/>
      <c r="P137" s="80"/>
      <c r="Q137" s="80"/>
      <c r="R137" s="80"/>
      <c r="S137" s="80"/>
      <c r="T137" s="80"/>
      <c r="U137" s="58"/>
      <c r="W137" s="137"/>
    </row>
    <row r="138" spans="1:23" s="26" customFormat="1" x14ac:dyDescent="0.2">
      <c r="A138" s="227"/>
      <c r="B138" s="232"/>
      <c r="C138" s="242" t="str">
        <f t="shared" si="24"/>
        <v/>
      </c>
      <c r="D138" s="230"/>
      <c r="E138" s="105" t="str">
        <f t="shared" si="25"/>
        <v/>
      </c>
      <c r="F138" s="229"/>
      <c r="G138" s="144" t="str">
        <f t="shared" si="27"/>
        <v/>
      </c>
      <c r="H138" s="241" t="str">
        <f t="shared" si="26"/>
        <v/>
      </c>
      <c r="I138" s="280"/>
      <c r="J138" s="80"/>
      <c r="K138" s="80"/>
      <c r="L138" s="80"/>
      <c r="M138" s="80"/>
      <c r="N138" s="80"/>
      <c r="O138" s="80"/>
      <c r="P138" s="80"/>
      <c r="Q138" s="80"/>
      <c r="R138" s="80"/>
      <c r="S138" s="80"/>
      <c r="T138" s="80"/>
      <c r="U138" s="58"/>
      <c r="W138" s="137"/>
    </row>
    <row r="139" spans="1:23" s="26" customFormat="1" x14ac:dyDescent="0.2">
      <c r="A139" s="227"/>
      <c r="B139" s="232"/>
      <c r="C139" s="242" t="str">
        <f t="shared" si="24"/>
        <v/>
      </c>
      <c r="D139" s="230"/>
      <c r="E139" s="105" t="str">
        <f t="shared" si="25"/>
        <v/>
      </c>
      <c r="F139" s="229"/>
      <c r="G139" s="144" t="str">
        <f t="shared" si="27"/>
        <v/>
      </c>
      <c r="H139" s="241" t="str">
        <f t="shared" si="26"/>
        <v/>
      </c>
      <c r="I139" s="280"/>
      <c r="J139" s="80"/>
      <c r="K139" s="80"/>
      <c r="L139" s="80"/>
      <c r="M139" s="80"/>
      <c r="N139" s="80"/>
      <c r="O139" s="80"/>
      <c r="P139" s="80"/>
      <c r="Q139" s="80"/>
      <c r="R139" s="80"/>
      <c r="S139" s="80"/>
      <c r="T139" s="80"/>
      <c r="U139" s="58"/>
      <c r="W139" s="137"/>
    </row>
    <row r="140" spans="1:23" s="26" customFormat="1" x14ac:dyDescent="0.2">
      <c r="A140" s="227"/>
      <c r="B140" s="232"/>
      <c r="C140" s="242" t="str">
        <f t="shared" si="24"/>
        <v/>
      </c>
      <c r="D140" s="230"/>
      <c r="E140" s="105" t="str">
        <f t="shared" si="25"/>
        <v/>
      </c>
      <c r="F140" s="229"/>
      <c r="G140" s="144" t="str">
        <f t="shared" si="27"/>
        <v/>
      </c>
      <c r="H140" s="241" t="str">
        <f t="shared" si="26"/>
        <v/>
      </c>
      <c r="I140" s="280"/>
      <c r="J140" s="80"/>
      <c r="K140" s="80"/>
      <c r="L140" s="80"/>
      <c r="M140" s="80"/>
      <c r="N140" s="80"/>
      <c r="O140" s="80"/>
      <c r="P140" s="80"/>
      <c r="Q140" s="80"/>
      <c r="R140" s="80"/>
      <c r="S140" s="80"/>
      <c r="T140" s="80"/>
      <c r="U140" s="58"/>
      <c r="W140" s="137"/>
    </row>
    <row r="141" spans="1:23" s="26" customFormat="1" x14ac:dyDescent="0.2">
      <c r="A141" s="227"/>
      <c r="B141" s="232"/>
      <c r="C141" s="242" t="str">
        <f t="shared" si="24"/>
        <v/>
      </c>
      <c r="D141" s="230"/>
      <c r="E141" s="105" t="str">
        <f t="shared" si="25"/>
        <v/>
      </c>
      <c r="F141" s="229"/>
      <c r="G141" s="144" t="str">
        <f t="shared" si="27"/>
        <v/>
      </c>
      <c r="H141" s="241" t="str">
        <f t="shared" si="26"/>
        <v/>
      </c>
      <c r="I141" s="280"/>
      <c r="J141" s="80"/>
      <c r="K141" s="80"/>
      <c r="L141" s="80"/>
      <c r="M141" s="80"/>
      <c r="N141" s="80"/>
      <c r="O141" s="80"/>
      <c r="P141" s="80"/>
      <c r="Q141" s="80"/>
      <c r="R141" s="80"/>
      <c r="S141" s="80"/>
      <c r="T141" s="80"/>
      <c r="U141" s="58"/>
      <c r="W141" s="137"/>
    </row>
    <row r="142" spans="1:23" s="26" customFormat="1" x14ac:dyDescent="0.2">
      <c r="A142" s="227"/>
      <c r="B142" s="232"/>
      <c r="C142" s="242" t="str">
        <f t="shared" si="24"/>
        <v/>
      </c>
      <c r="D142" s="230"/>
      <c r="E142" s="105" t="str">
        <f t="shared" si="25"/>
        <v/>
      </c>
      <c r="F142" s="229"/>
      <c r="G142" s="144" t="str">
        <f t="shared" si="27"/>
        <v/>
      </c>
      <c r="H142" s="241" t="str">
        <f t="shared" si="26"/>
        <v/>
      </c>
      <c r="I142" s="280"/>
      <c r="J142" s="80"/>
      <c r="K142" s="80"/>
      <c r="L142" s="80"/>
      <c r="M142" s="80"/>
      <c r="N142" s="80"/>
      <c r="O142" s="80"/>
      <c r="P142" s="80"/>
      <c r="Q142" s="80"/>
      <c r="R142" s="80"/>
      <c r="S142" s="80"/>
      <c r="T142" s="80"/>
      <c r="U142" s="58"/>
      <c r="W142" s="137"/>
    </row>
    <row r="143" spans="1:23" s="26" customFormat="1" x14ac:dyDescent="0.2">
      <c r="A143" s="227"/>
      <c r="B143" s="232"/>
      <c r="C143" s="242" t="str">
        <f t="shared" si="24"/>
        <v/>
      </c>
      <c r="D143" s="230"/>
      <c r="E143" s="105" t="str">
        <f t="shared" si="25"/>
        <v/>
      </c>
      <c r="F143" s="229"/>
      <c r="G143" s="144" t="str">
        <f t="shared" si="27"/>
        <v/>
      </c>
      <c r="H143" s="241" t="str">
        <f t="shared" si="26"/>
        <v/>
      </c>
      <c r="I143" s="280"/>
      <c r="J143" s="80"/>
      <c r="K143" s="80"/>
      <c r="L143" s="80"/>
      <c r="M143" s="80"/>
      <c r="N143" s="80"/>
      <c r="O143" s="80"/>
      <c r="P143" s="80"/>
      <c r="Q143" s="80"/>
      <c r="R143" s="80"/>
      <c r="S143" s="80"/>
      <c r="T143" s="80"/>
      <c r="U143" s="58"/>
      <c r="W143" s="137"/>
    </row>
    <row r="144" spans="1:23" s="26" customFormat="1" x14ac:dyDescent="0.2">
      <c r="A144" s="227"/>
      <c r="B144" s="232"/>
      <c r="C144" s="242" t="str">
        <f t="shared" si="24"/>
        <v/>
      </c>
      <c r="D144" s="230"/>
      <c r="E144" s="105" t="str">
        <f t="shared" si="25"/>
        <v/>
      </c>
      <c r="F144" s="229"/>
      <c r="G144" s="144" t="str">
        <f t="shared" si="27"/>
        <v/>
      </c>
      <c r="H144" s="241" t="str">
        <f t="shared" si="26"/>
        <v/>
      </c>
      <c r="I144" s="280"/>
      <c r="J144" s="80"/>
      <c r="K144" s="80"/>
      <c r="L144" s="80"/>
      <c r="M144" s="80"/>
      <c r="N144" s="80"/>
      <c r="O144" s="80"/>
      <c r="P144" s="80"/>
      <c r="Q144" s="80"/>
      <c r="R144" s="80"/>
      <c r="S144" s="80"/>
      <c r="T144" s="80"/>
      <c r="U144" s="58"/>
    </row>
    <row r="145" spans="1:21" s="26" customFormat="1" x14ac:dyDescent="0.2">
      <c r="A145" s="227"/>
      <c r="B145" s="232"/>
      <c r="C145" s="242" t="str">
        <f t="shared" si="24"/>
        <v/>
      </c>
      <c r="D145" s="230"/>
      <c r="E145" s="105" t="str">
        <f t="shared" si="25"/>
        <v/>
      </c>
      <c r="F145" s="229"/>
      <c r="G145" s="144" t="str">
        <f t="shared" si="27"/>
        <v/>
      </c>
      <c r="H145" s="241" t="str">
        <f t="shared" si="26"/>
        <v/>
      </c>
      <c r="I145" s="280"/>
      <c r="J145" s="80"/>
      <c r="K145" s="80"/>
      <c r="L145" s="80"/>
      <c r="M145" s="80"/>
      <c r="N145" s="80"/>
      <c r="O145" s="80"/>
      <c r="P145" s="80"/>
      <c r="Q145" s="80"/>
      <c r="R145" s="80"/>
      <c r="S145" s="80"/>
      <c r="T145" s="80"/>
      <c r="U145" s="58"/>
    </row>
    <row r="146" spans="1:21" s="26" customFormat="1" x14ac:dyDescent="0.2">
      <c r="A146" s="227"/>
      <c r="B146" s="232"/>
      <c r="C146" s="242" t="str">
        <f t="shared" si="24"/>
        <v/>
      </c>
      <c r="D146" s="230"/>
      <c r="E146" s="105" t="str">
        <f t="shared" si="25"/>
        <v/>
      </c>
      <c r="F146" s="229"/>
      <c r="G146" s="144" t="str">
        <f t="shared" si="27"/>
        <v/>
      </c>
      <c r="H146" s="241" t="str">
        <f t="shared" si="26"/>
        <v/>
      </c>
      <c r="I146" s="280"/>
      <c r="J146" s="80"/>
      <c r="K146" s="80"/>
      <c r="L146" s="80"/>
      <c r="M146" s="80"/>
      <c r="N146" s="80"/>
      <c r="O146" s="80"/>
      <c r="P146" s="80"/>
      <c r="Q146" s="80"/>
      <c r="R146" s="80"/>
      <c r="S146" s="80"/>
      <c r="T146" s="80"/>
      <c r="U146" s="58"/>
    </row>
    <row r="147" spans="1:21" s="26" customFormat="1" x14ac:dyDescent="0.2">
      <c r="A147" s="227"/>
      <c r="B147" s="232"/>
      <c r="C147" s="242" t="str">
        <f t="shared" si="24"/>
        <v/>
      </c>
      <c r="D147" s="230"/>
      <c r="E147" s="105" t="str">
        <f t="shared" si="25"/>
        <v/>
      </c>
      <c r="F147" s="229"/>
      <c r="G147" s="144" t="str">
        <f t="shared" si="27"/>
        <v/>
      </c>
      <c r="H147" s="241" t="str">
        <f t="shared" si="26"/>
        <v/>
      </c>
      <c r="I147" s="280"/>
      <c r="J147" s="80"/>
      <c r="K147" s="80"/>
      <c r="L147" s="80"/>
      <c r="M147" s="80"/>
      <c r="N147" s="80"/>
      <c r="O147" s="80"/>
      <c r="P147" s="80"/>
      <c r="Q147" s="80"/>
      <c r="R147" s="80"/>
      <c r="S147" s="80"/>
      <c r="T147" s="80"/>
      <c r="U147" s="58"/>
    </row>
    <row r="148" spans="1:21" s="26" customFormat="1" x14ac:dyDescent="0.2">
      <c r="A148" s="227"/>
      <c r="B148" s="232"/>
      <c r="C148" s="242" t="str">
        <f t="shared" si="24"/>
        <v/>
      </c>
      <c r="D148" s="230"/>
      <c r="E148" s="105" t="str">
        <f t="shared" si="25"/>
        <v/>
      </c>
      <c r="F148" s="229"/>
      <c r="G148" s="144" t="str">
        <f t="shared" si="27"/>
        <v/>
      </c>
      <c r="H148" s="241" t="str">
        <f t="shared" si="26"/>
        <v/>
      </c>
      <c r="I148" s="280"/>
      <c r="J148" s="80"/>
      <c r="K148" s="80"/>
      <c r="L148" s="80"/>
      <c r="M148" s="80"/>
      <c r="N148" s="80"/>
      <c r="O148" s="80"/>
      <c r="P148" s="80"/>
      <c r="Q148" s="80"/>
      <c r="R148" s="80"/>
      <c r="S148" s="80"/>
      <c r="T148" s="80"/>
      <c r="U148" s="58"/>
    </row>
    <row r="149" spans="1:21" s="26" customFormat="1" x14ac:dyDescent="0.2">
      <c r="A149" s="227"/>
      <c r="B149" s="232"/>
      <c r="C149" s="242" t="str">
        <f t="shared" si="24"/>
        <v/>
      </c>
      <c r="D149" s="230"/>
      <c r="E149" s="105" t="str">
        <f t="shared" si="25"/>
        <v/>
      </c>
      <c r="F149" s="229"/>
      <c r="G149" s="144" t="str">
        <f t="shared" si="27"/>
        <v/>
      </c>
      <c r="H149" s="241" t="str">
        <f t="shared" si="26"/>
        <v/>
      </c>
      <c r="I149" s="280"/>
      <c r="J149" s="80"/>
      <c r="K149" s="80"/>
      <c r="L149" s="80"/>
      <c r="M149" s="80"/>
      <c r="N149" s="80"/>
      <c r="O149" s="80"/>
      <c r="P149" s="80"/>
      <c r="Q149" s="80"/>
      <c r="R149" s="80"/>
      <c r="S149" s="80"/>
      <c r="T149" s="80"/>
      <c r="U149" s="58"/>
    </row>
    <row r="150" spans="1:21" s="26" customFormat="1" x14ac:dyDescent="0.2">
      <c r="A150" s="227"/>
      <c r="B150" s="232"/>
      <c r="C150" s="242" t="str">
        <f t="shared" si="24"/>
        <v/>
      </c>
      <c r="D150" s="230"/>
      <c r="E150" s="105" t="str">
        <f t="shared" si="25"/>
        <v/>
      </c>
      <c r="F150" s="229"/>
      <c r="G150" s="144" t="str">
        <f t="shared" si="27"/>
        <v/>
      </c>
      <c r="H150" s="241" t="str">
        <f t="shared" si="26"/>
        <v/>
      </c>
      <c r="I150" s="280"/>
      <c r="J150" s="80"/>
      <c r="K150" s="80"/>
      <c r="L150" s="80"/>
      <c r="M150" s="80"/>
      <c r="N150" s="80"/>
      <c r="O150" s="80"/>
      <c r="P150" s="80"/>
      <c r="Q150" s="80"/>
      <c r="R150" s="80"/>
      <c r="S150" s="80"/>
      <c r="T150" s="80"/>
      <c r="U150" s="58"/>
    </row>
    <row r="151" spans="1:21" s="26" customFormat="1" x14ac:dyDescent="0.2">
      <c r="A151" s="227"/>
      <c r="B151" s="232"/>
      <c r="C151" s="242" t="str">
        <f t="shared" si="24"/>
        <v/>
      </c>
      <c r="D151" s="230"/>
      <c r="E151" s="105" t="str">
        <f t="shared" si="25"/>
        <v/>
      </c>
      <c r="F151" s="229"/>
      <c r="G151" s="144" t="str">
        <f t="shared" si="27"/>
        <v/>
      </c>
      <c r="H151" s="241" t="str">
        <f t="shared" si="26"/>
        <v/>
      </c>
      <c r="I151" s="280"/>
      <c r="J151" s="80"/>
      <c r="K151" s="80"/>
      <c r="L151" s="80"/>
      <c r="M151" s="80"/>
      <c r="N151" s="80"/>
      <c r="O151" s="80"/>
      <c r="P151" s="80"/>
      <c r="Q151" s="80"/>
      <c r="R151" s="80"/>
      <c r="S151" s="80"/>
      <c r="T151" s="80"/>
      <c r="U151" s="58"/>
    </row>
    <row r="152" spans="1:21" s="26" customFormat="1" x14ac:dyDescent="0.2">
      <c r="A152" s="227"/>
      <c r="B152" s="232"/>
      <c r="C152" s="242" t="str">
        <f t="shared" si="24"/>
        <v/>
      </c>
      <c r="D152" s="230"/>
      <c r="E152" s="105" t="str">
        <f t="shared" si="25"/>
        <v/>
      </c>
      <c r="F152" s="229"/>
      <c r="G152" s="144" t="str">
        <f t="shared" si="27"/>
        <v/>
      </c>
      <c r="H152" s="241" t="str">
        <f t="shared" si="26"/>
        <v/>
      </c>
      <c r="I152" s="280"/>
      <c r="J152" s="80"/>
      <c r="K152" s="80"/>
      <c r="L152" s="80"/>
      <c r="M152" s="80"/>
      <c r="N152" s="80"/>
      <c r="O152" s="80"/>
      <c r="P152" s="80"/>
      <c r="Q152" s="80"/>
      <c r="R152" s="80"/>
      <c r="S152" s="80"/>
      <c r="T152" s="80"/>
      <c r="U152" s="58"/>
    </row>
    <row r="153" spans="1:21" s="26" customFormat="1" x14ac:dyDescent="0.2">
      <c r="A153" s="227"/>
      <c r="B153" s="232"/>
      <c r="C153" s="242" t="str">
        <f t="shared" si="24"/>
        <v/>
      </c>
      <c r="D153" s="230"/>
      <c r="E153" s="105" t="str">
        <f t="shared" si="25"/>
        <v/>
      </c>
      <c r="F153" s="229"/>
      <c r="G153" s="144" t="str">
        <f t="shared" si="27"/>
        <v/>
      </c>
      <c r="H153" s="241" t="str">
        <f t="shared" si="26"/>
        <v/>
      </c>
      <c r="I153" s="280"/>
      <c r="J153" s="80"/>
      <c r="K153" s="80"/>
      <c r="L153" s="80"/>
      <c r="M153" s="80"/>
      <c r="N153" s="80"/>
      <c r="O153" s="80"/>
      <c r="P153" s="80"/>
      <c r="Q153" s="80"/>
      <c r="R153" s="80"/>
      <c r="S153" s="80"/>
      <c r="T153" s="80"/>
      <c r="U153" s="58"/>
    </row>
    <row r="154" spans="1:21" s="26" customFormat="1" x14ac:dyDescent="0.2">
      <c r="A154" s="227"/>
      <c r="B154" s="232"/>
      <c r="C154" s="242" t="str">
        <f t="shared" si="24"/>
        <v/>
      </c>
      <c r="D154" s="230"/>
      <c r="E154" s="105" t="str">
        <f t="shared" si="25"/>
        <v/>
      </c>
      <c r="F154" s="229"/>
      <c r="G154" s="144" t="str">
        <f t="shared" si="27"/>
        <v/>
      </c>
      <c r="H154" s="241" t="str">
        <f t="shared" si="26"/>
        <v/>
      </c>
      <c r="I154" s="280"/>
      <c r="J154" s="80"/>
      <c r="K154" s="80"/>
      <c r="L154" s="80"/>
      <c r="M154" s="80"/>
      <c r="N154" s="80"/>
      <c r="O154" s="80"/>
      <c r="P154" s="80"/>
      <c r="Q154" s="80"/>
      <c r="R154" s="80"/>
      <c r="S154" s="80"/>
      <c r="T154" s="80"/>
      <c r="U154" s="58"/>
    </row>
    <row r="155" spans="1:21" s="26" customFormat="1" x14ac:dyDescent="0.2">
      <c r="A155" s="227"/>
      <c r="B155" s="232"/>
      <c r="C155" s="242" t="str">
        <f t="shared" si="24"/>
        <v/>
      </c>
      <c r="D155" s="230"/>
      <c r="E155" s="105" t="str">
        <f t="shared" si="25"/>
        <v/>
      </c>
      <c r="F155" s="229"/>
      <c r="G155" s="144" t="str">
        <f t="shared" si="27"/>
        <v/>
      </c>
      <c r="H155" s="241" t="str">
        <f t="shared" si="26"/>
        <v/>
      </c>
      <c r="I155" s="280"/>
      <c r="J155" s="80"/>
      <c r="K155" s="80"/>
      <c r="L155" s="80"/>
      <c r="M155" s="80"/>
      <c r="N155" s="80"/>
      <c r="O155" s="80"/>
      <c r="P155" s="80"/>
      <c r="Q155" s="80"/>
      <c r="R155" s="80"/>
      <c r="S155" s="80"/>
      <c r="T155" s="80"/>
      <c r="U155" s="58"/>
    </row>
    <row r="156" spans="1:21" s="26" customFormat="1" x14ac:dyDescent="0.2">
      <c r="A156" s="227"/>
      <c r="B156" s="232"/>
      <c r="C156" s="242" t="str">
        <f t="shared" si="24"/>
        <v/>
      </c>
      <c r="D156" s="230"/>
      <c r="E156" s="105" t="str">
        <f t="shared" si="25"/>
        <v/>
      </c>
      <c r="F156" s="229"/>
      <c r="G156" s="144" t="str">
        <f t="shared" si="27"/>
        <v/>
      </c>
      <c r="H156" s="241" t="str">
        <f t="shared" si="26"/>
        <v/>
      </c>
      <c r="I156" s="280"/>
      <c r="J156" s="80"/>
      <c r="K156" s="80"/>
      <c r="L156" s="80"/>
      <c r="M156" s="80"/>
      <c r="N156" s="80"/>
      <c r="O156" s="80"/>
      <c r="P156" s="80"/>
      <c r="Q156" s="80"/>
      <c r="R156" s="80"/>
      <c r="S156" s="80"/>
      <c r="T156" s="80"/>
      <c r="U156" s="58"/>
    </row>
    <row r="157" spans="1:21" s="26" customFormat="1" x14ac:dyDescent="0.2">
      <c r="A157" s="227"/>
      <c r="B157" s="232"/>
      <c r="C157" s="242" t="str">
        <f t="shared" si="24"/>
        <v/>
      </c>
      <c r="D157" s="230"/>
      <c r="E157" s="105" t="str">
        <f t="shared" si="25"/>
        <v/>
      </c>
      <c r="F157" s="229"/>
      <c r="G157" s="144" t="str">
        <f t="shared" si="27"/>
        <v/>
      </c>
      <c r="H157" s="241" t="str">
        <f t="shared" si="26"/>
        <v/>
      </c>
      <c r="I157" s="280"/>
      <c r="J157" s="80"/>
      <c r="K157" s="80"/>
      <c r="L157" s="80"/>
      <c r="M157" s="80"/>
      <c r="N157" s="80"/>
      <c r="O157" s="80"/>
      <c r="P157" s="80"/>
      <c r="Q157" s="80"/>
      <c r="R157" s="80"/>
      <c r="S157" s="80"/>
      <c r="T157" s="80"/>
      <c r="U157" s="58"/>
    </row>
    <row r="158" spans="1:21" s="26" customFormat="1" x14ac:dyDescent="0.2">
      <c r="A158" s="227"/>
      <c r="B158" s="232"/>
      <c r="C158" s="242" t="str">
        <f t="shared" si="24"/>
        <v/>
      </c>
      <c r="D158" s="230"/>
      <c r="E158" s="105" t="str">
        <f t="shared" si="25"/>
        <v/>
      </c>
      <c r="F158" s="229"/>
      <c r="G158" s="144" t="str">
        <f t="shared" si="27"/>
        <v/>
      </c>
      <c r="H158" s="241" t="str">
        <f t="shared" si="26"/>
        <v/>
      </c>
      <c r="I158" s="280"/>
      <c r="J158" s="80"/>
      <c r="K158" s="80"/>
      <c r="L158" s="80"/>
      <c r="M158" s="80"/>
      <c r="N158" s="80"/>
      <c r="O158" s="80"/>
      <c r="P158" s="80"/>
      <c r="Q158" s="80"/>
      <c r="R158" s="80"/>
      <c r="S158" s="80"/>
      <c r="T158" s="80"/>
      <c r="U158" s="58"/>
    </row>
    <row r="159" spans="1:21" s="26" customFormat="1" x14ac:dyDescent="0.2">
      <c r="A159" s="227"/>
      <c r="B159" s="232"/>
      <c r="C159" s="242" t="str">
        <f t="shared" si="24"/>
        <v/>
      </c>
      <c r="D159" s="230"/>
      <c r="E159" s="105" t="str">
        <f t="shared" si="25"/>
        <v/>
      </c>
      <c r="F159" s="229"/>
      <c r="G159" s="144" t="str">
        <f t="shared" si="27"/>
        <v/>
      </c>
      <c r="H159" s="241" t="str">
        <f t="shared" si="26"/>
        <v/>
      </c>
      <c r="I159" s="280"/>
      <c r="J159" s="80"/>
      <c r="K159" s="80"/>
      <c r="L159" s="80"/>
      <c r="M159" s="80"/>
      <c r="N159" s="80"/>
      <c r="O159" s="80"/>
      <c r="P159" s="80"/>
      <c r="Q159" s="80"/>
      <c r="R159" s="80"/>
      <c r="S159" s="80"/>
      <c r="T159" s="80"/>
      <c r="U159" s="58"/>
    </row>
    <row r="160" spans="1:21" s="26" customFormat="1" x14ac:dyDescent="0.2">
      <c r="A160" s="227"/>
      <c r="B160" s="232"/>
      <c r="C160" s="242" t="str">
        <f t="shared" si="24"/>
        <v/>
      </c>
      <c r="D160" s="230"/>
      <c r="E160" s="105" t="str">
        <f t="shared" si="25"/>
        <v/>
      </c>
      <c r="F160" s="229"/>
      <c r="G160" s="144" t="str">
        <f t="shared" si="27"/>
        <v/>
      </c>
      <c r="H160" s="241" t="str">
        <f t="shared" si="26"/>
        <v/>
      </c>
      <c r="I160" s="280"/>
      <c r="J160" s="80"/>
      <c r="K160" s="80"/>
      <c r="L160" s="80"/>
      <c r="M160" s="80"/>
      <c r="N160" s="80"/>
      <c r="O160" s="80"/>
      <c r="P160" s="80"/>
      <c r="Q160" s="80"/>
      <c r="R160" s="80"/>
      <c r="S160" s="80"/>
      <c r="T160" s="80"/>
      <c r="U160" s="58"/>
    </row>
    <row r="161" spans="1:21" s="26" customFormat="1" x14ac:dyDescent="0.2">
      <c r="A161" s="227"/>
      <c r="B161" s="232"/>
      <c r="C161" s="242" t="str">
        <f t="shared" si="24"/>
        <v/>
      </c>
      <c r="D161" s="230"/>
      <c r="E161" s="105" t="str">
        <f t="shared" si="25"/>
        <v/>
      </c>
      <c r="F161" s="229"/>
      <c r="G161" s="144" t="str">
        <f t="shared" si="27"/>
        <v/>
      </c>
      <c r="H161" s="241" t="str">
        <f t="shared" si="26"/>
        <v/>
      </c>
      <c r="I161" s="280"/>
      <c r="J161" s="80"/>
      <c r="K161" s="80"/>
      <c r="L161" s="80"/>
      <c r="M161" s="80"/>
      <c r="N161" s="80"/>
      <c r="O161" s="80"/>
      <c r="P161" s="80"/>
      <c r="Q161" s="80"/>
      <c r="R161" s="80"/>
      <c r="S161" s="80"/>
      <c r="T161" s="80"/>
      <c r="U161" s="58"/>
    </row>
    <row r="162" spans="1:21" s="26" customFormat="1" x14ac:dyDescent="0.2">
      <c r="A162" s="227"/>
      <c r="B162" s="232"/>
      <c r="C162" s="242" t="str">
        <f t="shared" si="24"/>
        <v/>
      </c>
      <c r="D162" s="230"/>
      <c r="E162" s="105" t="str">
        <f>IF(F162&gt;0,"to","")</f>
        <v/>
      </c>
      <c r="F162" s="229"/>
      <c r="G162" s="144" t="str">
        <f t="shared" si="27"/>
        <v/>
      </c>
      <c r="H162" s="241" t="str">
        <f t="shared" si="26"/>
        <v/>
      </c>
      <c r="I162" s="280"/>
      <c r="J162" s="80"/>
      <c r="K162" s="80"/>
      <c r="L162" s="80"/>
      <c r="M162" s="80"/>
      <c r="N162" s="80"/>
      <c r="O162" s="80"/>
      <c r="P162" s="80"/>
      <c r="Q162" s="80"/>
      <c r="R162" s="80"/>
      <c r="S162" s="80"/>
      <c r="T162" s="80"/>
      <c r="U162" s="58"/>
    </row>
    <row r="163" spans="1:21" s="26" customFormat="1" x14ac:dyDescent="0.2">
      <c r="A163" s="227"/>
      <c r="B163" s="232"/>
      <c r="C163" s="242" t="str">
        <f t="shared" si="24"/>
        <v/>
      </c>
      <c r="D163" s="230"/>
      <c r="E163" s="105" t="str">
        <f>IF(F163&gt;0,"to","")</f>
        <v/>
      </c>
      <c r="F163" s="229"/>
      <c r="G163" s="144" t="str">
        <f t="shared" si="27"/>
        <v/>
      </c>
      <c r="H163" s="241" t="str">
        <f t="shared" si="26"/>
        <v/>
      </c>
      <c r="I163" s="280"/>
      <c r="J163" s="80"/>
      <c r="K163" s="80"/>
      <c r="L163" s="80"/>
      <c r="M163" s="80"/>
      <c r="N163" s="80"/>
      <c r="O163" s="80"/>
      <c r="P163" s="80"/>
      <c r="Q163" s="80"/>
      <c r="R163" s="80"/>
      <c r="S163" s="80"/>
      <c r="T163" s="80"/>
      <c r="U163" s="58"/>
    </row>
    <row r="164" spans="1:21" s="26" customFormat="1" x14ac:dyDescent="0.2">
      <c r="A164" s="227"/>
      <c r="B164" s="232"/>
      <c r="C164" s="242" t="str">
        <f t="shared" si="24"/>
        <v/>
      </c>
      <c r="D164" s="230"/>
      <c r="E164" s="105" t="str">
        <f>IF(F164&gt;0,"to","")</f>
        <v/>
      </c>
      <c r="F164" s="229"/>
      <c r="G164" s="144" t="str">
        <f t="shared" si="27"/>
        <v/>
      </c>
      <c r="H164" s="241" t="str">
        <f t="shared" si="26"/>
        <v/>
      </c>
      <c r="I164" s="280"/>
      <c r="J164" s="80"/>
      <c r="K164" s="80"/>
      <c r="L164" s="80"/>
      <c r="M164" s="80"/>
      <c r="N164" s="80"/>
      <c r="O164" s="80"/>
      <c r="P164" s="80"/>
      <c r="Q164" s="80"/>
      <c r="R164" s="80"/>
      <c r="S164" s="80"/>
      <c r="T164" s="80"/>
      <c r="U164" s="58"/>
    </row>
    <row r="165" spans="1:21" s="26" customFormat="1" x14ac:dyDescent="0.2">
      <c r="A165" s="227"/>
      <c r="B165" s="232"/>
      <c r="C165" s="242" t="str">
        <f t="shared" si="24"/>
        <v/>
      </c>
      <c r="D165" s="230"/>
      <c r="E165" s="105" t="str">
        <f>IF(F165&gt;0,"to","")</f>
        <v/>
      </c>
      <c r="F165" s="229"/>
      <c r="G165" s="144" t="str">
        <f t="shared" si="27"/>
        <v/>
      </c>
      <c r="H165" s="241" t="str">
        <f t="shared" si="26"/>
        <v/>
      </c>
      <c r="I165" s="280"/>
      <c r="J165" s="80"/>
      <c r="K165" s="80"/>
      <c r="L165" s="80"/>
      <c r="M165" s="80"/>
      <c r="N165" s="80"/>
      <c r="O165" s="80"/>
      <c r="P165" s="80"/>
      <c r="Q165" s="80"/>
      <c r="R165" s="80"/>
      <c r="S165" s="80"/>
      <c r="T165" s="80"/>
      <c r="U165" s="58"/>
    </row>
    <row r="166" spans="1:21" s="26" customFormat="1" x14ac:dyDescent="0.2">
      <c r="A166" s="227"/>
      <c r="B166" s="232"/>
      <c r="C166" s="242" t="str">
        <f t="shared" si="24"/>
        <v/>
      </c>
      <c r="D166" s="230"/>
      <c r="E166" s="105" t="str">
        <f>IF(F166&gt;0,"to","")</f>
        <v/>
      </c>
      <c r="F166" s="229"/>
      <c r="G166" s="144" t="str">
        <f t="shared" si="27"/>
        <v/>
      </c>
      <c r="H166" s="241" t="str">
        <f t="shared" si="26"/>
        <v/>
      </c>
      <c r="I166" s="280"/>
      <c r="J166" s="80"/>
      <c r="K166" s="80"/>
      <c r="L166" s="80"/>
      <c r="M166" s="80"/>
      <c r="N166" s="80"/>
      <c r="O166" s="80"/>
      <c r="P166" s="80"/>
      <c r="Q166" s="80"/>
      <c r="R166" s="80"/>
      <c r="S166" s="80"/>
      <c r="T166" s="80"/>
      <c r="U166" s="58"/>
    </row>
    <row r="167" spans="1:21" s="26" customFormat="1" x14ac:dyDescent="0.2">
      <c r="A167" s="227"/>
      <c r="B167" s="232"/>
      <c r="C167" s="242" t="str">
        <f t="shared" si="24"/>
        <v/>
      </c>
      <c r="D167" s="230"/>
      <c r="E167" s="105" t="str">
        <f t="shared" ref="E167:E168" si="28">IF(F167&gt;0,"to","")</f>
        <v/>
      </c>
      <c r="F167" s="229"/>
      <c r="G167" s="144" t="str">
        <f t="shared" si="27"/>
        <v/>
      </c>
      <c r="H167" s="241" t="str">
        <f t="shared" si="26"/>
        <v/>
      </c>
      <c r="I167" s="280"/>
      <c r="J167" s="80"/>
      <c r="K167" s="80"/>
      <c r="L167" s="80"/>
      <c r="M167" s="80"/>
      <c r="N167" s="80"/>
      <c r="O167" s="80"/>
      <c r="P167" s="80"/>
      <c r="Q167" s="80"/>
      <c r="R167" s="80"/>
      <c r="S167" s="80"/>
      <c r="T167" s="80"/>
      <c r="U167" s="58"/>
    </row>
    <row r="168" spans="1:21" s="26" customFormat="1" ht="13.5" thickBot="1" x14ac:dyDescent="0.25">
      <c r="A168" s="228"/>
      <c r="B168" s="233"/>
      <c r="C168" s="474" t="str">
        <f t="shared" si="24"/>
        <v/>
      </c>
      <c r="D168" s="230"/>
      <c r="E168" s="105" t="str">
        <f t="shared" si="28"/>
        <v/>
      </c>
      <c r="F168" s="230"/>
      <c r="G168" s="231" t="str">
        <f t="shared" si="27"/>
        <v/>
      </c>
      <c r="H168" s="241" t="str">
        <f t="shared" si="26"/>
        <v/>
      </c>
      <c r="I168" s="475"/>
      <c r="J168" s="80"/>
      <c r="K168" s="80"/>
      <c r="L168" s="80"/>
      <c r="M168" s="80"/>
      <c r="N168" s="80"/>
      <c r="O168" s="80"/>
      <c r="P168" s="80"/>
      <c r="Q168" s="80"/>
      <c r="R168" s="80"/>
      <c r="S168" s="80"/>
      <c r="T168" s="80"/>
      <c r="U168" s="59"/>
    </row>
    <row r="169" spans="1:21" s="26" customFormat="1" ht="13.5" thickTop="1" x14ac:dyDescent="0.2">
      <c r="A169" s="827" t="s">
        <v>119</v>
      </c>
      <c r="B169" s="828"/>
      <c r="C169" s="828"/>
      <c r="D169" s="828"/>
      <c r="E169" s="828"/>
      <c r="F169" s="828"/>
      <c r="G169" s="828"/>
      <c r="H169" s="828"/>
      <c r="I169" s="829"/>
      <c r="J169" s="363"/>
      <c r="K169" s="363"/>
      <c r="L169" s="363"/>
      <c r="M169" s="363"/>
      <c r="N169" s="363"/>
      <c r="O169" s="363"/>
      <c r="P169" s="363"/>
      <c r="Q169" s="363"/>
      <c r="R169" s="114" t="str">
        <f>IF(SUM(R131:R168)&gt;0,SUM(R131:R168),"")</f>
        <v/>
      </c>
      <c r="S169" s="114" t="str">
        <f>IF(SUM(S131:S168)&gt;0,SUM(S131:S168),"")</f>
        <v/>
      </c>
      <c r="T169" s="108" t="str">
        <f>IF(SUM(T131:T168)&gt;0,SUM(T131:T168),"")</f>
        <v/>
      </c>
      <c r="U169" s="57"/>
    </row>
    <row r="170" spans="1:21" s="26" customFormat="1" ht="12.6" customHeight="1" x14ac:dyDescent="0.2">
      <c r="A170" s="830" t="s">
        <v>41</v>
      </c>
      <c r="B170" s="831"/>
      <c r="C170" s="831"/>
      <c r="D170" s="831"/>
      <c r="E170" s="831"/>
      <c r="F170" s="831"/>
      <c r="G170" s="831"/>
      <c r="H170" s="831"/>
      <c r="I170" s="832"/>
      <c r="J170" s="115" t="str">
        <f t="shared" ref="J170:L170" si="29">IF(SUM(J131:J168)&gt;0,SUM(J131:J168),"")</f>
        <v/>
      </c>
      <c r="K170" s="115" t="str">
        <f t="shared" si="29"/>
        <v/>
      </c>
      <c r="L170" s="115" t="str">
        <f t="shared" si="29"/>
        <v/>
      </c>
      <c r="M170" s="115" t="str">
        <f t="shared" ref="M170:P170" si="30">IF(SUM(M131:M168)&gt;0,SUM(M131:M168),"")</f>
        <v/>
      </c>
      <c r="N170" s="115" t="str">
        <f t="shared" si="30"/>
        <v/>
      </c>
      <c r="O170" s="115" t="str">
        <f t="shared" si="30"/>
        <v/>
      </c>
      <c r="P170" s="115" t="str">
        <f t="shared" si="30"/>
        <v/>
      </c>
      <c r="Q170" s="115" t="str">
        <f>IF(SUM(Q131:Q168)&gt;0,SUM(Q131:Q168),"")</f>
        <v/>
      </c>
      <c r="R170" s="833" t="str">
        <f>IF((SUM(R131:T168))&gt;0,SUM(R131:T168),"")</f>
        <v/>
      </c>
      <c r="S170" s="834"/>
      <c r="T170" s="835"/>
      <c r="U170" s="138"/>
    </row>
    <row r="171" spans="1:21" s="26" customFormat="1" ht="12.6" customHeight="1" x14ac:dyDescent="0.2">
      <c r="A171" s="830" t="s">
        <v>45</v>
      </c>
      <c r="B171" s="831"/>
      <c r="C171" s="831"/>
      <c r="D171" s="831"/>
      <c r="E171" s="831"/>
      <c r="F171" s="831"/>
      <c r="G171" s="831"/>
      <c r="H171" s="831"/>
      <c r="I171" s="832"/>
      <c r="J171" s="115" t="str">
        <f>J$110</f>
        <v/>
      </c>
      <c r="K171" s="115" t="str">
        <f t="shared" ref="K171:T171" si="31">K$110</f>
        <v/>
      </c>
      <c r="L171" s="115" t="str">
        <f t="shared" si="31"/>
        <v/>
      </c>
      <c r="M171" s="115" t="str">
        <f t="shared" si="31"/>
        <v/>
      </c>
      <c r="N171" s="115" t="str">
        <f t="shared" si="31"/>
        <v/>
      </c>
      <c r="O171" s="115" t="str">
        <f t="shared" si="31"/>
        <v/>
      </c>
      <c r="P171" s="115" t="str">
        <f t="shared" si="31"/>
        <v/>
      </c>
      <c r="Q171" s="115" t="str">
        <f t="shared" si="31"/>
        <v/>
      </c>
      <c r="R171" s="833" t="str">
        <f t="shared" si="31"/>
        <v/>
      </c>
      <c r="S171" s="834" t="str">
        <f t="shared" si="31"/>
        <v/>
      </c>
      <c r="T171" s="835" t="str">
        <f t="shared" si="31"/>
        <v/>
      </c>
      <c r="U171" s="138"/>
    </row>
    <row r="172" spans="1:21" s="26" customFormat="1" ht="12.6" customHeight="1" x14ac:dyDescent="0.2">
      <c r="A172" s="830" t="s">
        <v>37</v>
      </c>
      <c r="B172" s="831"/>
      <c r="C172" s="831"/>
      <c r="D172" s="831"/>
      <c r="E172" s="831"/>
      <c r="F172" s="831"/>
      <c r="G172" s="831"/>
      <c r="H172" s="831"/>
      <c r="I172" s="832"/>
      <c r="J172" s="115" t="str">
        <f>IF(SUM(J170:J171)=0,"",SUM(J170:J171))</f>
        <v/>
      </c>
      <c r="K172" s="115" t="str">
        <f t="shared" ref="K172" si="32">IF(SUM(K170:K171)=0,"",SUM(K170:K171))</f>
        <v/>
      </c>
      <c r="L172" s="115" t="str">
        <f t="shared" ref="L172" si="33">IF(SUM(L170:L171)=0,"",SUM(L170:L171))</f>
        <v/>
      </c>
      <c r="M172" s="115" t="str">
        <f t="shared" ref="M172" si="34">IF(SUM(M170:M171)=0,"",SUM(M170:M171))</f>
        <v/>
      </c>
      <c r="N172" s="115" t="str">
        <f t="shared" ref="N172" si="35">IF(SUM(N170:N171)=0,"",SUM(N170:N171))</f>
        <v/>
      </c>
      <c r="O172" s="115" t="str">
        <f t="shared" ref="O172" si="36">IF(SUM(O170:O171)=0,"",SUM(O170:O171))</f>
        <v/>
      </c>
      <c r="P172" s="115" t="str">
        <f t="shared" ref="P172" si="37">IF(SUM(P170:P171)=0,"",SUM(P170:P171))</f>
        <v/>
      </c>
      <c r="Q172" s="115" t="str">
        <f t="shared" ref="Q172" si="38">IF(SUM(Q170:Q171)=0,"",SUM(Q170:Q171))</f>
        <v/>
      </c>
      <c r="R172" s="833" t="str">
        <f>IF(SUM(R170:R171)=0,"",SUM(R170:R171))</f>
        <v/>
      </c>
      <c r="S172" s="834" t="str">
        <f t="shared" ref="S172" si="39">IF(SUM(S170:S171)=0,"",SUM(S170:S171))</f>
        <v/>
      </c>
      <c r="T172" s="835" t="str">
        <f t="shared" ref="T172" si="40">IF(SUM(T170:T171)=0,"",SUM(T170:T171))</f>
        <v/>
      </c>
      <c r="U172" s="138"/>
    </row>
    <row r="173" spans="1:21" s="26" customFormat="1" ht="12.6" customHeight="1" thickBot="1" x14ac:dyDescent="0.25">
      <c r="A173" s="795" t="s">
        <v>42</v>
      </c>
      <c r="B173" s="796"/>
      <c r="C173" s="796"/>
      <c r="D173" s="796"/>
      <c r="E173" s="796"/>
      <c r="F173" s="796"/>
      <c r="G173" s="796"/>
      <c r="H173" s="796"/>
      <c r="I173" s="797"/>
      <c r="J173" s="142"/>
      <c r="K173" s="142"/>
      <c r="L173" s="142"/>
      <c r="M173" s="142"/>
      <c r="N173" s="142"/>
      <c r="O173" s="142"/>
      <c r="P173" s="142"/>
      <c r="Q173" s="142"/>
      <c r="R173" s="824"/>
      <c r="S173" s="825"/>
      <c r="T173" s="826"/>
      <c r="U173" s="36"/>
    </row>
    <row r="174" spans="1:21" s="33" customFormat="1" x14ac:dyDescent="0.2">
      <c r="A174" s="191" t="s">
        <v>97</v>
      </c>
      <c r="B174" s="191"/>
      <c r="C174" s="191"/>
      <c r="D174" s="186"/>
      <c r="E174" s="186"/>
      <c r="F174" s="186"/>
      <c r="G174" s="187"/>
      <c r="H174" s="188"/>
      <c r="I174" s="189"/>
      <c r="J174" s="190"/>
      <c r="K174" s="190"/>
      <c r="L174" s="190"/>
      <c r="M174" s="190"/>
      <c r="N174" s="190"/>
      <c r="O174" s="190"/>
      <c r="P174" s="190"/>
      <c r="Q174" s="190"/>
      <c r="R174" s="190"/>
      <c r="S174" s="190"/>
      <c r="T174" s="190"/>
      <c r="U174" s="186"/>
    </row>
    <row r="175" spans="1:21" s="26" customFormat="1" x14ac:dyDescent="0.2">
      <c r="A175" s="183" t="s">
        <v>108</v>
      </c>
      <c r="B175" s="183"/>
      <c r="C175" s="183"/>
      <c r="D175" s="31"/>
      <c r="E175" s="31"/>
      <c r="F175" s="31"/>
      <c r="G175" s="179"/>
      <c r="H175" s="181"/>
      <c r="I175" s="184"/>
      <c r="J175" s="32"/>
      <c r="K175" s="32"/>
      <c r="L175" s="32"/>
      <c r="M175" s="32"/>
      <c r="N175" s="32"/>
      <c r="O175" s="32"/>
      <c r="P175" s="32"/>
      <c r="Q175" s="32"/>
      <c r="R175" s="32"/>
      <c r="S175" s="32"/>
      <c r="T175" s="35"/>
      <c r="U175" s="31"/>
    </row>
    <row r="176" spans="1:21" x14ac:dyDescent="0.2">
      <c r="A176" s="26"/>
      <c r="D176" s="41"/>
      <c r="E176" s="26"/>
      <c r="F176" s="26"/>
      <c r="J176" s="26"/>
      <c r="S176" s="26"/>
      <c r="T176" s="26"/>
      <c r="U176" s="26"/>
    </row>
    <row r="177" spans="1:21" x14ac:dyDescent="0.2">
      <c r="A177" s="26"/>
      <c r="D177" s="26"/>
      <c r="E177" s="26"/>
      <c r="F177" s="26"/>
      <c r="J177" s="26"/>
      <c r="S177" s="26"/>
      <c r="T177" s="26"/>
      <c r="U177" s="26"/>
    </row>
    <row r="178" spans="1:21" x14ac:dyDescent="0.2">
      <c r="A178" s="26"/>
      <c r="D178" s="26"/>
      <c r="E178" s="26"/>
      <c r="F178" s="26"/>
      <c r="J178" s="81" t="s">
        <v>46</v>
      </c>
      <c r="K178" s="7"/>
      <c r="S178" s="26"/>
      <c r="T178" s="96"/>
      <c r="U178" s="96"/>
    </row>
    <row r="179" spans="1:21" x14ac:dyDescent="0.2">
      <c r="A179" s="26"/>
      <c r="D179" s="26"/>
      <c r="E179" s="26"/>
      <c r="F179" s="26"/>
      <c r="J179" s="82"/>
      <c r="K179" s="8" t="s">
        <v>47</v>
      </c>
      <c r="S179" s="26"/>
      <c r="T179" s="96"/>
      <c r="U179" s="96"/>
    </row>
    <row r="180" spans="1:21" x14ac:dyDescent="0.2">
      <c r="A180" s="26"/>
      <c r="D180" s="26"/>
      <c r="E180" s="26"/>
      <c r="F180" s="26"/>
      <c r="J180" s="83"/>
      <c r="K180" s="8" t="s">
        <v>48</v>
      </c>
      <c r="S180" s="26"/>
      <c r="T180" s="96"/>
      <c r="U180" s="96"/>
    </row>
    <row r="181" spans="1:21" x14ac:dyDescent="0.2">
      <c r="A181" s="26"/>
      <c r="D181" s="26"/>
      <c r="E181" s="26"/>
      <c r="F181" s="26"/>
      <c r="J181" s="85"/>
      <c r="K181" s="8" t="s">
        <v>49</v>
      </c>
      <c r="S181" s="26"/>
      <c r="T181" s="26"/>
      <c r="U181" s="26"/>
    </row>
  </sheetData>
  <sheetProtection sheet="1" formatColumns="0" formatRows="0" insertColumns="0" insertRows="0" deleteColumns="0" deleteRows="0"/>
  <mergeCells count="86">
    <mergeCell ref="U64:U69"/>
    <mergeCell ref="A64:A69"/>
    <mergeCell ref="B64:B69"/>
    <mergeCell ref="C64:C69"/>
    <mergeCell ref="D64:F69"/>
    <mergeCell ref="G64:G68"/>
    <mergeCell ref="R65:T65"/>
    <mergeCell ref="R66:T66"/>
    <mergeCell ref="J67:J68"/>
    <mergeCell ref="K67:K68"/>
    <mergeCell ref="L67:L68"/>
    <mergeCell ref="M67:M68"/>
    <mergeCell ref="N67:N68"/>
    <mergeCell ref="O67:O68"/>
    <mergeCell ref="P67:P68"/>
    <mergeCell ref="Q67:Q68"/>
    <mergeCell ref="A48:I48"/>
    <mergeCell ref="A49:I49"/>
    <mergeCell ref="O6:O7"/>
    <mergeCell ref="P6:P7"/>
    <mergeCell ref="A63:U63"/>
    <mergeCell ref="I3:I7"/>
    <mergeCell ref="B3:B8"/>
    <mergeCell ref="R48:T48"/>
    <mergeCell ref="C3:C8"/>
    <mergeCell ref="H3:H7"/>
    <mergeCell ref="G3:G7"/>
    <mergeCell ref="D3:F8"/>
    <mergeCell ref="A47:I47"/>
    <mergeCell ref="R49:T49"/>
    <mergeCell ref="A62:U62"/>
    <mergeCell ref="A123:U123"/>
    <mergeCell ref="L128:L129"/>
    <mergeCell ref="Q128:Q129"/>
    <mergeCell ref="R128:T128"/>
    <mergeCell ref="A124:U124"/>
    <mergeCell ref="A125:A130"/>
    <mergeCell ref="B125:B130"/>
    <mergeCell ref="C125:C130"/>
    <mergeCell ref="D125:F130"/>
    <mergeCell ref="G125:G129"/>
    <mergeCell ref="H125:H129"/>
    <mergeCell ref="I125:I129"/>
    <mergeCell ref="U125:U130"/>
    <mergeCell ref="J128:J129"/>
    <mergeCell ref="M128:M129"/>
    <mergeCell ref="N128:N129"/>
    <mergeCell ref="A2:U2"/>
    <mergeCell ref="A1:U1"/>
    <mergeCell ref="U3:U8"/>
    <mergeCell ref="A3:A8"/>
    <mergeCell ref="R3:T3"/>
    <mergeCell ref="R5:T5"/>
    <mergeCell ref="R6:T6"/>
    <mergeCell ref="Q6:Q7"/>
    <mergeCell ref="J6:J7"/>
    <mergeCell ref="K6:K7"/>
    <mergeCell ref="L6:L7"/>
    <mergeCell ref="R4:T4"/>
    <mergeCell ref="M6:M7"/>
    <mergeCell ref="N6:N7"/>
    <mergeCell ref="R67:T67"/>
    <mergeCell ref="A107:I107"/>
    <mergeCell ref="H64:H68"/>
    <mergeCell ref="I64:I68"/>
    <mergeCell ref="R64:T64"/>
    <mergeCell ref="A108:I108"/>
    <mergeCell ref="R108:T108"/>
    <mergeCell ref="A111:I111"/>
    <mergeCell ref="R111:T111"/>
    <mergeCell ref="A109:I109"/>
    <mergeCell ref="R109:T109"/>
    <mergeCell ref="A110:I110"/>
    <mergeCell ref="R110:T110"/>
    <mergeCell ref="O128:O129"/>
    <mergeCell ref="P128:P129"/>
    <mergeCell ref="A172:I172"/>
    <mergeCell ref="R172:T172"/>
    <mergeCell ref="K128:K129"/>
    <mergeCell ref="A173:I173"/>
    <mergeCell ref="R173:T173"/>
    <mergeCell ref="A169:I169"/>
    <mergeCell ref="A170:I170"/>
    <mergeCell ref="R170:T170"/>
    <mergeCell ref="A171:I171"/>
    <mergeCell ref="R171:T171"/>
  </mergeCells>
  <conditionalFormatting sqref="R49">
    <cfRule type="expression" dxfId="298" priority="255">
      <formula>AND(R49&gt;0,R49&lt;R48)=TRUE</formula>
    </cfRule>
  </conditionalFormatting>
  <conditionalFormatting sqref="R49">
    <cfRule type="expression" dxfId="297" priority="256">
      <formula>AND(R49=0,SUM($R$9:$T$46)&gt;0)=TRUE</formula>
    </cfRule>
  </conditionalFormatting>
  <conditionalFormatting sqref="D9:D22 F9:F22 F38:F46 D38:D46 F91:F97 D91:D97">
    <cfRule type="expression" dxfId="296" priority="239">
      <formula>$D$3="MILE TO MILE"</formula>
    </cfRule>
  </conditionalFormatting>
  <conditionalFormatting sqref="D3:F8">
    <cfRule type="expression" dxfId="295" priority="126">
      <formula>$D$3=""</formula>
    </cfRule>
  </conditionalFormatting>
  <conditionalFormatting sqref="F30:F37 D30:D37">
    <cfRule type="expression" dxfId="294" priority="115">
      <formula>$D$3="MILE TO MILE"</formula>
    </cfRule>
  </conditionalFormatting>
  <conditionalFormatting sqref="F23:F29 D23:D29">
    <cfRule type="expression" dxfId="293" priority="111">
      <formula>$D$3="MILE TO MILE"</formula>
    </cfRule>
  </conditionalFormatting>
  <conditionalFormatting sqref="D70:D83 F70:F83 F98:F106 D98:D106">
    <cfRule type="expression" dxfId="292" priority="104">
      <formula>$D$3="MILE TO MILE"</formula>
    </cfRule>
  </conditionalFormatting>
  <conditionalFormatting sqref="D64:F69">
    <cfRule type="expression" dxfId="291" priority="82">
      <formula>$D$3=""</formula>
    </cfRule>
  </conditionalFormatting>
  <conditionalFormatting sqref="F84:F90 D84:D90">
    <cfRule type="expression" dxfId="290" priority="73">
      <formula>$D$3="MILE TO MILE"</formula>
    </cfRule>
  </conditionalFormatting>
  <conditionalFormatting sqref="R111">
    <cfRule type="expression" dxfId="289" priority="58">
      <formula>AND(R111&gt;0,R111&lt;R110)=TRUE</formula>
    </cfRule>
  </conditionalFormatting>
  <conditionalFormatting sqref="R111">
    <cfRule type="expression" dxfId="288" priority="59">
      <formula>AND(R111=0,SUM($R$9:$T$46)&gt;0)=TRUE</formula>
    </cfRule>
  </conditionalFormatting>
  <conditionalFormatting sqref="D131:D144 F131:F144 F160:F168 D160:D168">
    <cfRule type="expression" dxfId="287" priority="50">
      <formula>$D$3="MILE TO MILE"</formula>
    </cfRule>
  </conditionalFormatting>
  <conditionalFormatting sqref="D125:F130">
    <cfRule type="expression" dxfId="286" priority="34">
      <formula>$D$3=""</formula>
    </cfRule>
  </conditionalFormatting>
  <conditionalFormatting sqref="F152:F159 D152:D159">
    <cfRule type="expression" dxfId="285" priority="31">
      <formula>$D$3="MILE TO MILE"</formula>
    </cfRule>
  </conditionalFormatting>
  <conditionalFormatting sqref="F145:F151 D145:D151">
    <cfRule type="expression" dxfId="284" priority="27">
      <formula>$D$3="MILE TO MILE"</formula>
    </cfRule>
  </conditionalFormatting>
  <conditionalFormatting sqref="A1:U173">
    <cfRule type="expression" dxfId="283" priority="1">
      <formula>$X$56=TRUE</formula>
    </cfRule>
  </conditionalFormatting>
  <conditionalFormatting sqref="R173">
    <cfRule type="expression" dxfId="282" priority="13">
      <formula>AND(R173&gt;0,R173&lt;R172)=TRUE</formula>
    </cfRule>
  </conditionalFormatting>
  <conditionalFormatting sqref="R173">
    <cfRule type="expression" dxfId="281" priority="15">
      <formula>AND(R173=0,SUM($R$9:$T$46)&gt;0)=TRUE</formula>
    </cfRule>
  </conditionalFormatting>
  <conditionalFormatting sqref="J173:Q173">
    <cfRule type="expression" dxfId="280" priority="12">
      <formula>AND(J173&gt;0,J173&lt;J172)=TRUE</formula>
    </cfRule>
  </conditionalFormatting>
  <conditionalFormatting sqref="J173:Q173">
    <cfRule type="expression" dxfId="279" priority="6">
      <formula>AND(J173="",J172&lt;&gt;"")=TRUE</formula>
    </cfRule>
  </conditionalFormatting>
  <conditionalFormatting sqref="J111:Q111">
    <cfRule type="expression" dxfId="278" priority="5">
      <formula>AND(J111&gt;0,J111&lt;J110)=TRUE</formula>
    </cfRule>
  </conditionalFormatting>
  <conditionalFormatting sqref="J111:Q111">
    <cfRule type="expression" dxfId="277" priority="4">
      <formula>AND(J111="",J110&lt;&gt;"")=TRUE</formula>
    </cfRule>
  </conditionalFormatting>
  <conditionalFormatting sqref="J49:Q49">
    <cfRule type="expression" dxfId="276" priority="3">
      <formula>AND(J49&gt;0,J49&lt;J48)=TRUE</formula>
    </cfRule>
  </conditionalFormatting>
  <conditionalFormatting sqref="J49:Q49">
    <cfRule type="expression" dxfId="275" priority="2">
      <formula>AND(J49="",J48&lt;&gt;"")=TRUE</formula>
    </cfRule>
  </conditionalFormatting>
  <dataValidations count="4">
    <dataValidation type="list" allowBlank="1" showInputMessage="1" showErrorMessage="1" sqref="J4:T4 J65:T65 J126:T126" xr:uid="{00000000-0002-0000-0300-000000000000}">
      <formula1>$D$52:$D$53</formula1>
    </dataValidation>
    <dataValidation type="list" allowBlank="1" showInputMessage="1" showErrorMessage="1" sqref="D3:F8" xr:uid="{00000000-0002-0000-0300-000001000000}">
      <formula1>$X$3:$X$5</formula1>
    </dataValidation>
    <dataValidation type="list" allowBlank="1" showInputMessage="1" showErrorMessage="1" promptTitle="Pavement Roughness" prompt="Choose pavement roughness if applicable.  " sqref="R7:T7 R68:T68 R129:T129" xr:uid="{00000000-0002-0000-0300-000002000000}">
      <formula1>$W$9:$W$12</formula1>
    </dataValidation>
    <dataValidation type="list" allowBlank="1" showInputMessage="1" showErrorMessage="1" sqref="J3:T3 J64:T64 J125:T125" xr:uid="{00000000-0002-0000-0300-000003000000}">
      <formula1>$W$14:$W$21</formula1>
    </dataValidation>
  </dataValidations>
  <pageMargins left="0.7" right="0.7" top="0.75" bottom="0.75" header="0.3" footer="0.3"/>
  <pageSetup paperSize="3"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print="0" autoFill="0" autoLine="0" autoPict="0">
                <anchor moveWithCells="1">
                  <from>
                    <xdr:col>19</xdr:col>
                    <xdr:colOff>9525</xdr:colOff>
                    <xdr:row>54</xdr:row>
                    <xdr:rowOff>142875</xdr:rowOff>
                  </from>
                  <to>
                    <xdr:col>20</xdr:col>
                    <xdr:colOff>1028700</xdr:colOff>
                    <xdr:row>56</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39997558519241921"/>
  </sheetPr>
  <dimension ref="A1:V760"/>
  <sheetViews>
    <sheetView showGridLines="0" zoomScale="85" zoomScaleNormal="85" workbookViewId="0">
      <selection activeCell="D116" sqref="D116:D120"/>
    </sheetView>
  </sheetViews>
  <sheetFormatPr defaultRowHeight="12.75" x14ac:dyDescent="0.2"/>
  <cols>
    <col min="1" max="1" width="4.140625" customWidth="1"/>
    <col min="2" max="2" width="5.5703125" style="26" customWidth="1"/>
    <col min="3" max="3" width="20.5703125" style="26" customWidth="1"/>
    <col min="4" max="4" width="18.42578125" customWidth="1"/>
    <col min="5" max="5" width="3.5703125" customWidth="1"/>
    <col min="6" max="8" width="11.5703125" customWidth="1"/>
    <col min="9" max="9" width="12.5703125" customWidth="1"/>
    <col min="10" max="17" width="11.5703125" customWidth="1"/>
    <col min="18" max="18" width="30.5703125" customWidth="1"/>
    <col min="19" max="19" width="12.85546875" customWidth="1"/>
    <col min="20" max="20" width="13.5703125" hidden="1" customWidth="1"/>
    <col min="21" max="21" width="15.42578125" hidden="1" customWidth="1"/>
    <col min="22" max="22" width="8.140625" customWidth="1"/>
    <col min="23" max="23" width="17" bestFit="1" customWidth="1"/>
  </cols>
  <sheetData>
    <row r="1" spans="1:22" ht="36.75" customHeight="1" x14ac:dyDescent="0.45">
      <c r="A1" s="914" t="s">
        <v>15</v>
      </c>
      <c r="B1" s="914"/>
      <c r="C1" s="914"/>
      <c r="D1" s="914"/>
      <c r="E1" s="914"/>
      <c r="F1" s="914"/>
      <c r="G1" s="914"/>
      <c r="H1" s="914"/>
      <c r="I1" s="914"/>
      <c r="J1" s="914"/>
      <c r="K1" s="914"/>
      <c r="L1" s="914"/>
      <c r="M1" s="914"/>
      <c r="N1" s="914"/>
      <c r="O1" s="914"/>
      <c r="P1" s="914"/>
      <c r="Q1" s="914"/>
      <c r="R1" s="914"/>
      <c r="S1" s="5"/>
      <c r="T1" s="5"/>
      <c r="U1" s="5"/>
      <c r="V1" s="5"/>
    </row>
    <row r="2" spans="1:22" ht="39" customHeight="1" thickBot="1" x14ac:dyDescent="0.25">
      <c r="A2" s="600" t="s">
        <v>8</v>
      </c>
      <c r="B2" s="600"/>
      <c r="C2" s="600"/>
      <c r="D2" s="600"/>
      <c r="E2" s="600"/>
      <c r="F2" s="600"/>
      <c r="G2" s="600"/>
      <c r="H2" s="600"/>
      <c r="I2" s="600"/>
      <c r="J2" s="600"/>
      <c r="K2" s="600"/>
      <c r="L2" s="600"/>
      <c r="M2" s="600"/>
      <c r="N2" s="600"/>
      <c r="O2" s="600"/>
      <c r="P2" s="600"/>
      <c r="Q2" s="600"/>
      <c r="R2" s="600"/>
      <c r="S2" s="5"/>
      <c r="T2" s="5"/>
      <c r="U2" s="5"/>
      <c r="V2" s="5"/>
    </row>
    <row r="3" spans="1:22" x14ac:dyDescent="0.2">
      <c r="A3" s="884" t="s">
        <v>12</v>
      </c>
      <c r="B3" s="601" t="s">
        <v>110</v>
      </c>
      <c r="C3" s="887" t="s">
        <v>99</v>
      </c>
      <c r="D3" s="607"/>
      <c r="E3" s="890" t="s">
        <v>9</v>
      </c>
      <c r="F3" s="175" t="s">
        <v>85</v>
      </c>
      <c r="G3" s="175" t="s">
        <v>85</v>
      </c>
      <c r="H3" s="175" t="s">
        <v>85</v>
      </c>
      <c r="I3" s="175" t="s">
        <v>85</v>
      </c>
      <c r="J3" s="175" t="s">
        <v>85</v>
      </c>
      <c r="K3" s="175" t="s">
        <v>85</v>
      </c>
      <c r="L3" s="175" t="s">
        <v>85</v>
      </c>
      <c r="M3" s="175" t="s">
        <v>85</v>
      </c>
      <c r="N3" s="175" t="s">
        <v>85</v>
      </c>
      <c r="O3" s="175" t="s">
        <v>85</v>
      </c>
      <c r="P3" s="175" t="s">
        <v>85</v>
      </c>
      <c r="Q3" s="175" t="s">
        <v>85</v>
      </c>
      <c r="R3" s="893" t="s">
        <v>5</v>
      </c>
      <c r="S3" s="5"/>
      <c r="T3" s="65" t="s">
        <v>1</v>
      </c>
      <c r="U3" s="5"/>
      <c r="V3" s="5"/>
    </row>
    <row r="4" spans="1:22" s="26" customFormat="1" x14ac:dyDescent="0.2">
      <c r="A4" s="885"/>
      <c r="B4" s="602"/>
      <c r="C4" s="888"/>
      <c r="D4" s="875"/>
      <c r="E4" s="891"/>
      <c r="F4" s="136" t="s">
        <v>0</v>
      </c>
      <c r="G4" s="136" t="s">
        <v>0</v>
      </c>
      <c r="H4" s="136" t="s">
        <v>0</v>
      </c>
      <c r="I4" s="136" t="s">
        <v>0</v>
      </c>
      <c r="J4" s="136" t="s">
        <v>0</v>
      </c>
      <c r="K4" s="136" t="s">
        <v>0</v>
      </c>
      <c r="L4" s="136" t="s">
        <v>0</v>
      </c>
      <c r="M4" s="136" t="s">
        <v>0</v>
      </c>
      <c r="N4" s="136" t="s">
        <v>0</v>
      </c>
      <c r="O4" s="136" t="s">
        <v>0</v>
      </c>
      <c r="P4" s="136" t="s">
        <v>0</v>
      </c>
      <c r="Q4" s="136" t="s">
        <v>0</v>
      </c>
      <c r="R4" s="894"/>
      <c r="S4" s="5"/>
      <c r="T4" s="65" t="s">
        <v>78</v>
      </c>
      <c r="U4" s="5"/>
      <c r="V4" s="5"/>
    </row>
    <row r="5" spans="1:22" x14ac:dyDescent="0.2">
      <c r="A5" s="885"/>
      <c r="B5" s="602"/>
      <c r="C5" s="888"/>
      <c r="D5" s="875"/>
      <c r="E5" s="891"/>
      <c r="F5" s="136">
        <v>203011200</v>
      </c>
      <c r="G5" s="136">
        <v>203011400</v>
      </c>
      <c r="H5" s="136">
        <v>203022100</v>
      </c>
      <c r="I5" s="136">
        <v>204251000</v>
      </c>
      <c r="J5" s="136">
        <v>251023000</v>
      </c>
      <c r="K5" s="136">
        <v>251113000</v>
      </c>
      <c r="L5" s="136">
        <v>602010600</v>
      </c>
      <c r="M5" s="136">
        <v>602010800</v>
      </c>
      <c r="N5" s="136">
        <v>604030900</v>
      </c>
      <c r="O5" s="136">
        <v>604031000</v>
      </c>
      <c r="P5" s="136">
        <v>607050000</v>
      </c>
      <c r="Q5" s="136"/>
      <c r="R5" s="894"/>
      <c r="S5" s="5"/>
      <c r="T5" s="65"/>
      <c r="U5" s="5"/>
      <c r="V5" s="5"/>
    </row>
    <row r="6" spans="1:22" ht="50.1" customHeight="1" x14ac:dyDescent="0.2">
      <c r="A6" s="885"/>
      <c r="B6" s="602"/>
      <c r="C6" s="888"/>
      <c r="D6" s="875"/>
      <c r="E6" s="891"/>
      <c r="F6" s="585" t="str">
        <f>IF(F$5&gt;0,(VLOOKUP(LEFT(F$5,5)&amp;"-"&amp;RIGHT(F$5,4),'[2]FP14 Pay Items'!$A$2:$E$6000,4,FALSE)),"")</f>
        <v>REMOVAL OF HEADWALL</v>
      </c>
      <c r="G6" s="585" t="str">
        <f>IF(G$5&gt;0,(VLOOKUP(LEFT(G$5,5)&amp;"-"&amp;RIGHT(G$5,4),'[2]FP14 Pay Items'!$A$2:$E$6000,4,FALSE)),"")</f>
        <v>REMOVAL OF INLET</v>
      </c>
      <c r="H6" s="585" t="str">
        <f>IF(H$5&gt;0,(VLOOKUP(LEFT(H$5,5)&amp;"-"&amp;RIGHT(H$5,4),'[2]FP14 Pay Items'!$A$2:$E$6000,4,FALSE)),"")</f>
        <v>REMOVAL OF PIPE CULVERT</v>
      </c>
      <c r="I6" s="585" t="str">
        <f>IF(I$5&gt;0,(VLOOKUP(LEFT(I$5,5)&amp;"-"&amp;RIGHT(I$5,4),'[2]FP14 Pay Items'!$A$2:$E$6000,4,FALSE)),"")</f>
        <v>DITCH, EXCAVATION</v>
      </c>
      <c r="J6" s="585" t="str">
        <f>IF(J$5&gt;0,(VLOOKUP(LEFT(J$5,5)&amp;"-"&amp;RIGHT(J$5,4),'[2]FP14 Pay Items'!$A$2:$E$6000,4,FALSE)),"")</f>
        <v>PLACED RIPRAP, METHOD B, CLASS 10</v>
      </c>
      <c r="K6" s="585" t="str">
        <f>IF(K$5&gt;0,(VLOOKUP(LEFT(K$5,5)&amp;"-"&amp;RIGHT(K$5,4),'[2]FP14 Pay Items'!$A$2:$E$6000,4,FALSE)),"")</f>
        <v>GROUTED RIPRAP, METHOD B, CLASS 10</v>
      </c>
      <c r="L6" s="585" t="str">
        <f>IF(L$5&gt;0,(VLOOKUP(LEFT(L$5,5)&amp;"-"&amp;RIGHT(L$5,4),'[2]FP14 Pay Items'!$A$2:$E$6000,4,FALSE)),"")</f>
        <v>18-INCH PIPE CULVERT</v>
      </c>
      <c r="M6" s="585" t="str">
        <f>IF(M$5&gt;0,(VLOOKUP(LEFT(M$5,5)&amp;"-"&amp;RIGHT(M$5,4),'[2]FP14 Pay Items'!$A$2:$E$6000,4,FALSE)),"")</f>
        <v>24-INCH PIPE CULVERT</v>
      </c>
      <c r="N6" s="585" t="str">
        <f>IF(N$5&gt;0,(VLOOKUP(LEFT(N$5,5)&amp;"-"&amp;RIGHT(N$5,4),'[2]FP14 Pay Items'!$A$2:$E$6000,4,FALSE)),"")</f>
        <v>INLET, FLH TYPE 4B</v>
      </c>
      <c r="O6" s="585" t="str">
        <f>IF(O$5&gt;0,(VLOOKUP(LEFT(O$5,5)&amp;"-"&amp;RIGHT(O$5,4),'[2]FP14 Pay Items'!$A$2:$E$6000,4,FALSE)),"")</f>
        <v>INLET, FLH TYPE 4C</v>
      </c>
      <c r="P6" s="585" t="str">
        <f>IF(P$5&gt;0,(VLOOKUP(LEFT(P$5,5)&amp;"-"&amp;RIGHT(P$5,4),'[2]FP14 Pay Items'!$A$2:$E$6000,4,FALSE)),"")</f>
        <v>REPAIRING DRAINAGE STRUCTURE</v>
      </c>
      <c r="Q6" s="585" t="str">
        <f>IF(Q$5&gt;0,(VLOOKUP(LEFT(Q$5,5)&amp;"-"&amp;RIGHT(Q$5,4),'[2]FP14 Pay Items'!$A$2:$E$6000,4,FALSE)),"")</f>
        <v/>
      </c>
      <c r="R6" s="894"/>
      <c r="S6" s="5"/>
      <c r="T6" s="5"/>
      <c r="U6" s="5"/>
      <c r="V6" s="5"/>
    </row>
    <row r="7" spans="1:22" ht="13.5" thickBot="1" x14ac:dyDescent="0.25">
      <c r="A7" s="886"/>
      <c r="B7" s="603"/>
      <c r="C7" s="889"/>
      <c r="D7" s="877"/>
      <c r="E7" s="892"/>
      <c r="F7" s="87" t="str">
        <f>IF(F$5&gt;0,(VLOOKUP(LEFT(F$5,5)&amp;"-"&amp;RIGHT(F$5,4),'[2]FP14 Pay Items'!$A$2:$E$4705,5,TRUE)),"")</f>
        <v>EACH</v>
      </c>
      <c r="G7" s="87" t="str">
        <f>IF(G$5&gt;0,(VLOOKUP(LEFT(G$5,5)&amp;"-"&amp;RIGHT(G$5,4),'[2]FP14 Pay Items'!$A$2:$E$4705,5,TRUE)),"")</f>
        <v>EACH</v>
      </c>
      <c r="H7" s="87" t="str">
        <f>IF(H$5&gt;0,(VLOOKUP(LEFT(H$5,5)&amp;"-"&amp;RIGHT(H$5,4),'[2]FP14 Pay Items'!$A$2:$E$4705,5,TRUE)),"")</f>
        <v>LNFT</v>
      </c>
      <c r="I7" s="87" t="str">
        <f>IF(I$5&gt;0,(VLOOKUP(LEFT(I$5,5)&amp;"-"&amp;RIGHT(I$5,4),'[2]FP14 Pay Items'!$A$2:$E$4705,5,TRUE)),"")</f>
        <v>LNFT</v>
      </c>
      <c r="J7" s="87" t="str">
        <f>IF(J$5&gt;0,(VLOOKUP(LEFT(J$5,5)&amp;"-"&amp;RIGHT(J$5,4),'[2]FP14 Pay Items'!$A$2:$E$4705,5,TRUE)),"")</f>
        <v>TON</v>
      </c>
      <c r="K7" s="87" t="str">
        <f>IF(K$5&gt;0,(VLOOKUP(LEFT(K$5,5)&amp;"-"&amp;RIGHT(K$5,4),'[2]FP14 Pay Items'!$A$2:$E$4705,5,TRUE)),"")</f>
        <v>TON</v>
      </c>
      <c r="L7" s="87" t="str">
        <f>IF(L$5&gt;0,(VLOOKUP(LEFT(L$5,5)&amp;"-"&amp;RIGHT(L$5,4),'[2]FP14 Pay Items'!$A$2:$E$4705,5,TRUE)),"")</f>
        <v>LNFT</v>
      </c>
      <c r="M7" s="87" t="str">
        <f>IF(M$5&gt;0,(VLOOKUP(LEFT(M$5,5)&amp;"-"&amp;RIGHT(M$5,4),'[2]FP14 Pay Items'!$A$2:$E$4705,5,TRUE)),"")</f>
        <v>LNFT</v>
      </c>
      <c r="N7" s="87" t="str">
        <f>IF(N$5&gt;0,(VLOOKUP(LEFT(N$5,5)&amp;"-"&amp;RIGHT(N$5,4),'[2]FP14 Pay Items'!$A$2:$E$4705,5,TRUE)),"")</f>
        <v>EACH</v>
      </c>
      <c r="O7" s="87" t="str">
        <f>IF(O$5&gt;0,(VLOOKUP(LEFT(O$5,5)&amp;"-"&amp;RIGHT(O$5,4),'[2]FP14 Pay Items'!$A$2:$E$4705,5,TRUE)),"")</f>
        <v>EACH</v>
      </c>
      <c r="P7" s="87" t="str">
        <f>IF(P$5&gt;0,(VLOOKUP(LEFT(P$5,5)&amp;"-"&amp;RIGHT(P$5,4),'[2]FP14 Pay Items'!$A$2:$E$4705,5,TRUE)),"")</f>
        <v>EACH</v>
      </c>
      <c r="Q7" s="87" t="str">
        <f>IF(Q$5&gt;0,(VLOOKUP(LEFT(Q$5,5)&amp;"-"&amp;RIGHT(Q$5,4),'[2]FP14 Pay Items'!$A$2:$E$4705,5,TRUE)),"")</f>
        <v/>
      </c>
      <c r="R7" s="895"/>
      <c r="S7" s="5"/>
      <c r="T7" s="65" t="s">
        <v>0</v>
      </c>
      <c r="U7" s="65" t="s">
        <v>10</v>
      </c>
      <c r="V7" s="5"/>
    </row>
    <row r="8" spans="1:22" ht="12.6" customHeight="1" thickTop="1" x14ac:dyDescent="0.2">
      <c r="A8" s="258"/>
      <c r="B8" s="256"/>
      <c r="C8" s="253" t="str">
        <f t="shared" ref="C8:C48" si="0">IFERROR(VLOOKUP($B8,Project_Info,2,FALSE),"")</f>
        <v/>
      </c>
      <c r="D8" s="301"/>
      <c r="E8" s="266"/>
      <c r="F8" s="160"/>
      <c r="G8" s="160"/>
      <c r="H8" s="160"/>
      <c r="I8" s="160"/>
      <c r="J8" s="160"/>
      <c r="K8" s="160"/>
      <c r="L8" s="160"/>
      <c r="M8" s="160"/>
      <c r="N8" s="160"/>
      <c r="O8" s="160"/>
      <c r="P8" s="160"/>
      <c r="Q8" s="160"/>
      <c r="R8" s="314"/>
      <c r="S8" s="5"/>
      <c r="T8" s="65" t="s">
        <v>79</v>
      </c>
      <c r="U8" s="65" t="s">
        <v>11</v>
      </c>
      <c r="V8" s="5"/>
    </row>
    <row r="9" spans="1:22" ht="12.6" customHeight="1" x14ac:dyDescent="0.2">
      <c r="A9" s="259"/>
      <c r="B9" s="257"/>
      <c r="C9" s="222" t="str">
        <f t="shared" si="0"/>
        <v/>
      </c>
      <c r="D9" s="376"/>
      <c r="E9" s="202"/>
      <c r="F9" s="149"/>
      <c r="G9" s="149"/>
      <c r="H9" s="149"/>
      <c r="I9" s="149"/>
      <c r="J9" s="149"/>
      <c r="K9" s="149"/>
      <c r="L9" s="149"/>
      <c r="M9" s="149"/>
      <c r="N9" s="149"/>
      <c r="O9" s="149"/>
      <c r="P9" s="149"/>
      <c r="Q9" s="149"/>
      <c r="R9" s="478"/>
      <c r="S9" s="5"/>
      <c r="T9" s="5"/>
      <c r="U9" s="5"/>
      <c r="V9" s="5"/>
    </row>
    <row r="10" spans="1:22" ht="12.6" customHeight="1" x14ac:dyDescent="0.2">
      <c r="A10" s="259"/>
      <c r="B10" s="257"/>
      <c r="C10" s="222" t="str">
        <f t="shared" si="0"/>
        <v/>
      </c>
      <c r="D10" s="376"/>
      <c r="E10" s="202"/>
      <c r="F10" s="149"/>
      <c r="G10" s="149"/>
      <c r="H10" s="149"/>
      <c r="I10" s="149"/>
      <c r="J10" s="149"/>
      <c r="K10" s="149"/>
      <c r="L10" s="149"/>
      <c r="M10" s="149"/>
      <c r="N10" s="149"/>
      <c r="O10" s="149"/>
      <c r="P10" s="149"/>
      <c r="Q10" s="149"/>
      <c r="R10" s="478"/>
      <c r="S10" s="5"/>
      <c r="T10" s="5"/>
      <c r="U10" s="5"/>
      <c r="V10" s="5"/>
    </row>
    <row r="11" spans="1:22" ht="12.6" customHeight="1" x14ac:dyDescent="0.2">
      <c r="A11" s="258"/>
      <c r="B11" s="256"/>
      <c r="C11" s="253" t="str">
        <f t="shared" si="0"/>
        <v/>
      </c>
      <c r="D11" s="302"/>
      <c r="E11" s="202"/>
      <c r="F11" s="149"/>
      <c r="G11" s="149"/>
      <c r="H11" s="149"/>
      <c r="I11" s="149"/>
      <c r="J11" s="149"/>
      <c r="K11" s="149"/>
      <c r="L11" s="149"/>
      <c r="M11" s="149"/>
      <c r="N11" s="149"/>
      <c r="O11" s="149"/>
      <c r="P11" s="149"/>
      <c r="Q11" s="149"/>
      <c r="R11" s="477"/>
      <c r="S11" s="5"/>
      <c r="T11" s="5"/>
      <c r="U11" s="5"/>
      <c r="V11" s="5"/>
    </row>
    <row r="12" spans="1:22" ht="12.6" customHeight="1" x14ac:dyDescent="0.2">
      <c r="A12" s="259"/>
      <c r="B12" s="257"/>
      <c r="C12" s="222" t="str">
        <f t="shared" si="0"/>
        <v/>
      </c>
      <c r="D12" s="376"/>
      <c r="E12" s="202"/>
      <c r="F12" s="149"/>
      <c r="G12" s="149"/>
      <c r="H12" s="149"/>
      <c r="I12" s="149"/>
      <c r="J12" s="149"/>
      <c r="K12" s="149"/>
      <c r="L12" s="149"/>
      <c r="M12" s="149"/>
      <c r="N12" s="149"/>
      <c r="O12" s="149"/>
      <c r="P12" s="149"/>
      <c r="Q12" s="149"/>
      <c r="R12" s="478"/>
      <c r="S12" s="5"/>
      <c r="T12" s="5"/>
      <c r="U12" s="5"/>
      <c r="V12" s="5"/>
    </row>
    <row r="13" spans="1:22" ht="12.6" customHeight="1" x14ac:dyDescent="0.2">
      <c r="A13" s="259"/>
      <c r="B13" s="257"/>
      <c r="C13" s="222" t="str">
        <f t="shared" si="0"/>
        <v/>
      </c>
      <c r="D13" s="376"/>
      <c r="E13" s="202"/>
      <c r="F13" s="149"/>
      <c r="G13" s="149"/>
      <c r="H13" s="149"/>
      <c r="I13" s="149"/>
      <c r="J13" s="149"/>
      <c r="K13" s="149"/>
      <c r="L13" s="149"/>
      <c r="M13" s="149"/>
      <c r="N13" s="149"/>
      <c r="O13" s="149"/>
      <c r="P13" s="149"/>
      <c r="Q13" s="149"/>
      <c r="R13" s="478"/>
      <c r="S13" s="5"/>
      <c r="T13" s="5"/>
      <c r="U13" s="5"/>
      <c r="V13" s="5"/>
    </row>
    <row r="14" spans="1:22" ht="12.6" customHeight="1" x14ac:dyDescent="0.2">
      <c r="A14" s="258"/>
      <c r="B14" s="256"/>
      <c r="C14" s="253" t="str">
        <f t="shared" si="0"/>
        <v/>
      </c>
      <c r="D14" s="302"/>
      <c r="E14" s="202"/>
      <c r="F14" s="149"/>
      <c r="G14" s="149"/>
      <c r="H14" s="149"/>
      <c r="I14" s="149"/>
      <c r="J14" s="149"/>
      <c r="K14" s="149"/>
      <c r="L14" s="149"/>
      <c r="M14" s="149"/>
      <c r="N14" s="149"/>
      <c r="O14" s="149"/>
      <c r="P14" s="149"/>
      <c r="Q14" s="149"/>
      <c r="R14" s="477"/>
      <c r="S14" s="5"/>
      <c r="T14" s="137" t="s">
        <v>85</v>
      </c>
      <c r="U14" s="5"/>
      <c r="V14" s="5"/>
    </row>
    <row r="15" spans="1:22" ht="12.6" customHeight="1" x14ac:dyDescent="0.2">
      <c r="A15" s="259"/>
      <c r="B15" s="257"/>
      <c r="C15" s="222" t="str">
        <f t="shared" si="0"/>
        <v/>
      </c>
      <c r="D15" s="376"/>
      <c r="E15" s="202"/>
      <c r="F15" s="149"/>
      <c r="G15" s="149"/>
      <c r="H15" s="149"/>
      <c r="I15" s="149"/>
      <c r="J15" s="149"/>
      <c r="K15" s="149"/>
      <c r="L15" s="149"/>
      <c r="M15" s="149"/>
      <c r="N15" s="149"/>
      <c r="O15" s="149"/>
      <c r="P15" s="149"/>
      <c r="Q15" s="149"/>
      <c r="R15" s="478"/>
      <c r="S15" s="5"/>
      <c r="T15" s="137" t="s">
        <v>86</v>
      </c>
      <c r="U15" s="5"/>
      <c r="V15" s="5"/>
    </row>
    <row r="16" spans="1:22" ht="12.6" customHeight="1" x14ac:dyDescent="0.2">
      <c r="A16" s="259"/>
      <c r="B16" s="257"/>
      <c r="C16" s="222" t="str">
        <f t="shared" si="0"/>
        <v/>
      </c>
      <c r="D16" s="376"/>
      <c r="E16" s="202"/>
      <c r="F16" s="149"/>
      <c r="G16" s="149"/>
      <c r="H16" s="149"/>
      <c r="I16" s="149"/>
      <c r="J16" s="149"/>
      <c r="K16" s="149"/>
      <c r="L16" s="149"/>
      <c r="M16" s="149"/>
      <c r="N16" s="149"/>
      <c r="O16" s="149"/>
      <c r="P16" s="149"/>
      <c r="Q16" s="149"/>
      <c r="R16" s="478"/>
      <c r="S16" s="5"/>
      <c r="T16" s="137" t="s">
        <v>87</v>
      </c>
      <c r="U16" s="5"/>
      <c r="V16" s="5"/>
    </row>
    <row r="17" spans="1:22" ht="12.6" customHeight="1" x14ac:dyDescent="0.2">
      <c r="A17" s="258"/>
      <c r="B17" s="256"/>
      <c r="C17" s="253" t="str">
        <f t="shared" si="0"/>
        <v/>
      </c>
      <c r="D17" s="302"/>
      <c r="E17" s="202"/>
      <c r="F17" s="149"/>
      <c r="G17" s="149"/>
      <c r="H17" s="149"/>
      <c r="I17" s="149"/>
      <c r="J17" s="149"/>
      <c r="K17" s="149"/>
      <c r="L17" s="149"/>
      <c r="M17" s="149"/>
      <c r="N17" s="149"/>
      <c r="O17" s="149"/>
      <c r="P17" s="149"/>
      <c r="Q17" s="149"/>
      <c r="R17" s="477"/>
      <c r="S17" s="5"/>
      <c r="T17" s="137" t="s">
        <v>88</v>
      </c>
      <c r="U17" s="5"/>
      <c r="V17" s="5"/>
    </row>
    <row r="18" spans="1:22" ht="12.6" customHeight="1" x14ac:dyDescent="0.2">
      <c r="A18" s="259"/>
      <c r="B18" s="257"/>
      <c r="C18" s="222" t="str">
        <f t="shared" si="0"/>
        <v/>
      </c>
      <c r="D18" s="376"/>
      <c r="E18" s="202"/>
      <c r="F18" s="149"/>
      <c r="G18" s="149"/>
      <c r="H18" s="149"/>
      <c r="I18" s="149"/>
      <c r="J18" s="149"/>
      <c r="K18" s="149"/>
      <c r="L18" s="149"/>
      <c r="M18" s="149"/>
      <c r="N18" s="149"/>
      <c r="O18" s="149"/>
      <c r="P18" s="149"/>
      <c r="Q18" s="149"/>
      <c r="R18" s="478"/>
      <c r="S18" s="5"/>
      <c r="T18" s="137" t="s">
        <v>89</v>
      </c>
      <c r="U18" s="5"/>
      <c r="V18" s="5"/>
    </row>
    <row r="19" spans="1:22" ht="12.6" customHeight="1" x14ac:dyDescent="0.2">
      <c r="A19" s="259"/>
      <c r="B19" s="257"/>
      <c r="C19" s="222" t="str">
        <f t="shared" si="0"/>
        <v/>
      </c>
      <c r="D19" s="376"/>
      <c r="E19" s="202"/>
      <c r="F19" s="149"/>
      <c r="G19" s="149"/>
      <c r="H19" s="149"/>
      <c r="I19" s="149"/>
      <c r="J19" s="149"/>
      <c r="K19" s="149"/>
      <c r="L19" s="149"/>
      <c r="M19" s="149"/>
      <c r="N19" s="149"/>
      <c r="O19" s="149"/>
      <c r="P19" s="149"/>
      <c r="Q19" s="149"/>
      <c r="R19" s="478"/>
      <c r="S19" s="5"/>
      <c r="T19" s="137" t="s">
        <v>90</v>
      </c>
      <c r="U19" s="5"/>
      <c r="V19" s="5"/>
    </row>
    <row r="20" spans="1:22" ht="12.6" customHeight="1" x14ac:dyDescent="0.2">
      <c r="A20" s="258"/>
      <c r="B20" s="256"/>
      <c r="C20" s="253" t="str">
        <f t="shared" si="0"/>
        <v/>
      </c>
      <c r="D20" s="302"/>
      <c r="E20" s="202"/>
      <c r="F20" s="149"/>
      <c r="G20" s="149"/>
      <c r="H20" s="149"/>
      <c r="I20" s="149"/>
      <c r="J20" s="149"/>
      <c r="K20" s="149"/>
      <c r="L20" s="149"/>
      <c r="M20" s="149"/>
      <c r="N20" s="149"/>
      <c r="O20" s="149"/>
      <c r="P20" s="149"/>
      <c r="Q20" s="149"/>
      <c r="R20" s="477"/>
      <c r="S20" s="5"/>
      <c r="T20" s="137" t="s">
        <v>91</v>
      </c>
      <c r="U20" s="5"/>
      <c r="V20" s="5"/>
    </row>
    <row r="21" spans="1:22" ht="12.6" customHeight="1" x14ac:dyDescent="0.2">
      <c r="A21" s="259"/>
      <c r="B21" s="257"/>
      <c r="C21" s="222" t="str">
        <f t="shared" si="0"/>
        <v/>
      </c>
      <c r="D21" s="376"/>
      <c r="E21" s="202"/>
      <c r="F21" s="149"/>
      <c r="G21" s="149"/>
      <c r="H21" s="149"/>
      <c r="I21" s="149"/>
      <c r="J21" s="149"/>
      <c r="K21" s="149"/>
      <c r="L21" s="149"/>
      <c r="M21" s="149"/>
      <c r="N21" s="149"/>
      <c r="O21" s="149"/>
      <c r="P21" s="149"/>
      <c r="Q21" s="149"/>
      <c r="R21" s="478"/>
      <c r="S21" s="5"/>
      <c r="T21" s="5"/>
      <c r="U21" s="5"/>
      <c r="V21" s="5"/>
    </row>
    <row r="22" spans="1:22" ht="12.6" customHeight="1" x14ac:dyDescent="0.2">
      <c r="A22" s="259"/>
      <c r="B22" s="257"/>
      <c r="C22" s="222" t="str">
        <f t="shared" si="0"/>
        <v/>
      </c>
      <c r="D22" s="376"/>
      <c r="E22" s="202"/>
      <c r="F22" s="149"/>
      <c r="G22" s="149"/>
      <c r="H22" s="149"/>
      <c r="I22" s="149"/>
      <c r="J22" s="149"/>
      <c r="K22" s="149"/>
      <c r="L22" s="149"/>
      <c r="M22" s="149"/>
      <c r="N22" s="149"/>
      <c r="O22" s="149"/>
      <c r="P22" s="149"/>
      <c r="Q22" s="149"/>
      <c r="R22" s="478"/>
      <c r="S22" s="5"/>
      <c r="T22" s="5"/>
      <c r="U22" s="5"/>
      <c r="V22" s="5"/>
    </row>
    <row r="23" spans="1:22" ht="12.6" customHeight="1" x14ac:dyDescent="0.2">
      <c r="A23" s="258"/>
      <c r="B23" s="256"/>
      <c r="C23" s="253" t="str">
        <f t="shared" si="0"/>
        <v/>
      </c>
      <c r="D23" s="302"/>
      <c r="E23" s="202"/>
      <c r="F23" s="149"/>
      <c r="G23" s="149"/>
      <c r="H23" s="149"/>
      <c r="I23" s="149"/>
      <c r="J23" s="149"/>
      <c r="K23" s="149"/>
      <c r="L23" s="149"/>
      <c r="M23" s="149"/>
      <c r="N23" s="149"/>
      <c r="O23" s="149"/>
      <c r="P23" s="149"/>
      <c r="Q23" s="149"/>
      <c r="R23" s="477"/>
      <c r="S23" s="5"/>
      <c r="T23" s="5"/>
      <c r="U23" s="5"/>
      <c r="V23" s="5"/>
    </row>
    <row r="24" spans="1:22" ht="12.6" customHeight="1" x14ac:dyDescent="0.2">
      <c r="A24" s="259"/>
      <c r="B24" s="257"/>
      <c r="C24" s="222" t="str">
        <f t="shared" si="0"/>
        <v/>
      </c>
      <c r="D24" s="376"/>
      <c r="E24" s="202"/>
      <c r="F24" s="149"/>
      <c r="G24" s="149"/>
      <c r="H24" s="149"/>
      <c r="I24" s="149"/>
      <c r="J24" s="149"/>
      <c r="K24" s="149"/>
      <c r="L24" s="149"/>
      <c r="M24" s="149"/>
      <c r="N24" s="149"/>
      <c r="O24" s="149"/>
      <c r="P24" s="149"/>
      <c r="Q24" s="149"/>
      <c r="R24" s="478"/>
      <c r="S24" s="5"/>
      <c r="T24" s="5"/>
      <c r="U24" s="5"/>
      <c r="V24" s="5"/>
    </row>
    <row r="25" spans="1:22" ht="12.6" customHeight="1" x14ac:dyDescent="0.2">
      <c r="A25" s="259"/>
      <c r="B25" s="257"/>
      <c r="C25" s="222" t="str">
        <f t="shared" si="0"/>
        <v/>
      </c>
      <c r="D25" s="376"/>
      <c r="E25" s="202"/>
      <c r="F25" s="149"/>
      <c r="G25" s="149"/>
      <c r="H25" s="149"/>
      <c r="I25" s="149"/>
      <c r="J25" s="149"/>
      <c r="K25" s="149"/>
      <c r="L25" s="149"/>
      <c r="M25" s="149"/>
      <c r="N25" s="149"/>
      <c r="O25" s="149"/>
      <c r="P25" s="149"/>
      <c r="Q25" s="149"/>
      <c r="R25" s="478"/>
      <c r="S25" s="5"/>
      <c r="T25" s="5"/>
      <c r="U25" s="5"/>
      <c r="V25" s="5"/>
    </row>
    <row r="26" spans="1:22" ht="12.6" customHeight="1" x14ac:dyDescent="0.2">
      <c r="A26" s="258"/>
      <c r="B26" s="256"/>
      <c r="C26" s="253" t="str">
        <f t="shared" si="0"/>
        <v/>
      </c>
      <c r="D26" s="302"/>
      <c r="E26" s="202"/>
      <c r="F26" s="149"/>
      <c r="G26" s="149"/>
      <c r="H26" s="149"/>
      <c r="I26" s="149"/>
      <c r="J26" s="149"/>
      <c r="K26" s="149"/>
      <c r="L26" s="149"/>
      <c r="M26" s="149"/>
      <c r="N26" s="149"/>
      <c r="O26" s="149"/>
      <c r="P26" s="149"/>
      <c r="Q26" s="149"/>
      <c r="R26" s="477"/>
      <c r="S26" s="5"/>
      <c r="T26" s="5"/>
      <c r="U26" s="5"/>
      <c r="V26" s="5"/>
    </row>
    <row r="27" spans="1:22" ht="12.6" customHeight="1" x14ac:dyDescent="0.2">
      <c r="A27" s="259"/>
      <c r="B27" s="257"/>
      <c r="C27" s="222" t="str">
        <f t="shared" si="0"/>
        <v/>
      </c>
      <c r="D27" s="376"/>
      <c r="E27" s="202"/>
      <c r="F27" s="149"/>
      <c r="G27" s="149"/>
      <c r="H27" s="149"/>
      <c r="I27" s="149"/>
      <c r="J27" s="149"/>
      <c r="K27" s="149"/>
      <c r="L27" s="149"/>
      <c r="M27" s="149"/>
      <c r="N27" s="149"/>
      <c r="O27" s="149"/>
      <c r="P27" s="149"/>
      <c r="Q27" s="149"/>
      <c r="R27" s="478"/>
      <c r="S27" s="5"/>
      <c r="T27" s="5"/>
      <c r="U27" s="5"/>
      <c r="V27" s="5"/>
    </row>
    <row r="28" spans="1:22" ht="12.6" customHeight="1" x14ac:dyDescent="0.2">
      <c r="A28" s="259"/>
      <c r="B28" s="257"/>
      <c r="C28" s="222" t="str">
        <f t="shared" si="0"/>
        <v/>
      </c>
      <c r="D28" s="376"/>
      <c r="E28" s="202"/>
      <c r="F28" s="149"/>
      <c r="G28" s="149"/>
      <c r="H28" s="149"/>
      <c r="I28" s="149"/>
      <c r="J28" s="149"/>
      <c r="K28" s="149"/>
      <c r="L28" s="149"/>
      <c r="M28" s="149"/>
      <c r="N28" s="149"/>
      <c r="O28" s="149"/>
      <c r="P28" s="149"/>
      <c r="Q28" s="149"/>
      <c r="R28" s="478"/>
      <c r="S28" s="5"/>
      <c r="T28" s="5"/>
      <c r="U28" s="5"/>
      <c r="V28" s="5"/>
    </row>
    <row r="29" spans="1:22" ht="12.6" customHeight="1" x14ac:dyDescent="0.2">
      <c r="A29" s="258"/>
      <c r="B29" s="256"/>
      <c r="C29" s="253" t="str">
        <f t="shared" si="0"/>
        <v/>
      </c>
      <c r="D29" s="302"/>
      <c r="E29" s="202"/>
      <c r="F29" s="149"/>
      <c r="G29" s="149"/>
      <c r="H29" s="149"/>
      <c r="I29" s="149"/>
      <c r="J29" s="149"/>
      <c r="K29" s="149"/>
      <c r="L29" s="149"/>
      <c r="M29" s="149"/>
      <c r="N29" s="149"/>
      <c r="O29" s="149"/>
      <c r="P29" s="149"/>
      <c r="Q29" s="149"/>
      <c r="R29" s="477"/>
      <c r="S29" s="5"/>
      <c r="T29" s="5"/>
      <c r="U29" s="5"/>
      <c r="V29" s="5"/>
    </row>
    <row r="30" spans="1:22" ht="12.6" customHeight="1" x14ac:dyDescent="0.2">
      <c r="A30" s="259"/>
      <c r="B30" s="257"/>
      <c r="C30" s="222" t="str">
        <f t="shared" si="0"/>
        <v/>
      </c>
      <c r="D30" s="376"/>
      <c r="E30" s="202"/>
      <c r="F30" s="149"/>
      <c r="G30" s="149"/>
      <c r="H30" s="149"/>
      <c r="I30" s="149"/>
      <c r="J30" s="149"/>
      <c r="K30" s="149"/>
      <c r="L30" s="149"/>
      <c r="M30" s="149"/>
      <c r="N30" s="149"/>
      <c r="O30" s="149"/>
      <c r="P30" s="149"/>
      <c r="Q30" s="149"/>
      <c r="R30" s="478"/>
      <c r="S30" s="5"/>
      <c r="T30" s="5"/>
      <c r="U30" s="5"/>
      <c r="V30" s="5"/>
    </row>
    <row r="31" spans="1:22" ht="12.6" customHeight="1" x14ac:dyDescent="0.2">
      <c r="A31" s="259"/>
      <c r="B31" s="257"/>
      <c r="C31" s="222" t="str">
        <f t="shared" si="0"/>
        <v/>
      </c>
      <c r="D31" s="376"/>
      <c r="E31" s="202"/>
      <c r="F31" s="149"/>
      <c r="G31" s="149"/>
      <c r="H31" s="149"/>
      <c r="I31" s="149"/>
      <c r="J31" s="149"/>
      <c r="K31" s="149"/>
      <c r="L31" s="149"/>
      <c r="M31" s="149"/>
      <c r="N31" s="149"/>
      <c r="O31" s="149"/>
      <c r="P31" s="149"/>
      <c r="Q31" s="149"/>
      <c r="R31" s="478"/>
      <c r="S31" s="5"/>
      <c r="T31" s="5"/>
      <c r="U31" s="5"/>
      <c r="V31" s="5"/>
    </row>
    <row r="32" spans="1:22" ht="12.6" customHeight="1" x14ac:dyDescent="0.2">
      <c r="A32" s="258"/>
      <c r="B32" s="256"/>
      <c r="C32" s="253" t="str">
        <f t="shared" si="0"/>
        <v/>
      </c>
      <c r="D32" s="302"/>
      <c r="E32" s="202"/>
      <c r="F32" s="149"/>
      <c r="G32" s="149"/>
      <c r="H32" s="149"/>
      <c r="I32" s="149"/>
      <c r="J32" s="149"/>
      <c r="K32" s="149"/>
      <c r="L32" s="149"/>
      <c r="M32" s="149"/>
      <c r="N32" s="149"/>
      <c r="O32" s="149"/>
      <c r="P32" s="149"/>
      <c r="Q32" s="149"/>
      <c r="R32" s="477"/>
      <c r="S32" s="5"/>
      <c r="T32" s="5"/>
      <c r="U32" s="5"/>
      <c r="V32" s="5"/>
    </row>
    <row r="33" spans="1:22" ht="12.6" customHeight="1" x14ac:dyDescent="0.2">
      <c r="A33" s="259"/>
      <c r="B33" s="257"/>
      <c r="C33" s="222" t="str">
        <f t="shared" si="0"/>
        <v/>
      </c>
      <c r="D33" s="376"/>
      <c r="E33" s="202"/>
      <c r="F33" s="149"/>
      <c r="G33" s="149"/>
      <c r="H33" s="149"/>
      <c r="I33" s="149"/>
      <c r="J33" s="149"/>
      <c r="K33" s="149"/>
      <c r="L33" s="149"/>
      <c r="M33" s="149"/>
      <c r="N33" s="149"/>
      <c r="O33" s="149"/>
      <c r="P33" s="149"/>
      <c r="Q33" s="149"/>
      <c r="R33" s="478"/>
      <c r="S33" s="5"/>
      <c r="T33" s="5"/>
      <c r="U33" s="5"/>
      <c r="V33" s="5"/>
    </row>
    <row r="34" spans="1:22" ht="12.6" customHeight="1" x14ac:dyDescent="0.2">
      <c r="A34" s="259"/>
      <c r="B34" s="257"/>
      <c r="C34" s="222" t="str">
        <f t="shared" si="0"/>
        <v/>
      </c>
      <c r="D34" s="376"/>
      <c r="E34" s="202"/>
      <c r="F34" s="149"/>
      <c r="G34" s="149"/>
      <c r="H34" s="149"/>
      <c r="I34" s="149"/>
      <c r="J34" s="149"/>
      <c r="K34" s="149"/>
      <c r="L34" s="149"/>
      <c r="M34" s="149"/>
      <c r="N34" s="149"/>
      <c r="O34" s="149"/>
      <c r="P34" s="149"/>
      <c r="Q34" s="149"/>
      <c r="R34" s="478"/>
      <c r="S34" s="5"/>
      <c r="T34" s="5"/>
      <c r="U34" s="5"/>
      <c r="V34" s="5"/>
    </row>
    <row r="35" spans="1:22" ht="12.6" customHeight="1" x14ac:dyDescent="0.2">
      <c r="A35" s="258"/>
      <c r="B35" s="256"/>
      <c r="C35" s="253" t="str">
        <f t="shared" si="0"/>
        <v/>
      </c>
      <c r="D35" s="302"/>
      <c r="E35" s="202"/>
      <c r="F35" s="149"/>
      <c r="G35" s="149"/>
      <c r="H35" s="149"/>
      <c r="I35" s="149"/>
      <c r="J35" s="149"/>
      <c r="K35" s="149"/>
      <c r="L35" s="149"/>
      <c r="M35" s="149"/>
      <c r="N35" s="149"/>
      <c r="O35" s="149"/>
      <c r="P35" s="149"/>
      <c r="Q35" s="149"/>
      <c r="R35" s="477"/>
      <c r="S35" s="5"/>
      <c r="T35" s="5"/>
      <c r="U35" s="5"/>
      <c r="V35" s="5"/>
    </row>
    <row r="36" spans="1:22" ht="12.6" customHeight="1" x14ac:dyDescent="0.2">
      <c r="A36" s="259"/>
      <c r="B36" s="257"/>
      <c r="C36" s="222" t="str">
        <f t="shared" si="0"/>
        <v/>
      </c>
      <c r="D36" s="376"/>
      <c r="E36" s="202"/>
      <c r="F36" s="149"/>
      <c r="G36" s="149"/>
      <c r="H36" s="149"/>
      <c r="I36" s="149"/>
      <c r="J36" s="149"/>
      <c r="K36" s="149"/>
      <c r="L36" s="149"/>
      <c r="M36" s="149"/>
      <c r="N36" s="149"/>
      <c r="O36" s="149"/>
      <c r="P36" s="149"/>
      <c r="Q36" s="149"/>
      <c r="R36" s="478"/>
      <c r="S36" s="5"/>
      <c r="T36" s="5"/>
      <c r="U36" s="5"/>
      <c r="V36" s="5"/>
    </row>
    <row r="37" spans="1:22" ht="12.6" customHeight="1" x14ac:dyDescent="0.2">
      <c r="A37" s="259"/>
      <c r="B37" s="257"/>
      <c r="C37" s="222" t="str">
        <f t="shared" si="0"/>
        <v/>
      </c>
      <c r="D37" s="376"/>
      <c r="E37" s="202"/>
      <c r="F37" s="149"/>
      <c r="G37" s="149"/>
      <c r="H37" s="149"/>
      <c r="I37" s="149"/>
      <c r="J37" s="149"/>
      <c r="K37" s="149"/>
      <c r="L37" s="149"/>
      <c r="M37" s="149"/>
      <c r="N37" s="149"/>
      <c r="O37" s="149"/>
      <c r="P37" s="149"/>
      <c r="Q37" s="149"/>
      <c r="R37" s="478"/>
      <c r="S37" s="5"/>
      <c r="T37" s="5"/>
      <c r="U37" s="5"/>
      <c r="V37" s="5"/>
    </row>
    <row r="38" spans="1:22" ht="12.6" customHeight="1" x14ac:dyDescent="0.2">
      <c r="A38" s="258"/>
      <c r="B38" s="256"/>
      <c r="C38" s="253" t="str">
        <f t="shared" si="0"/>
        <v/>
      </c>
      <c r="D38" s="302"/>
      <c r="E38" s="202"/>
      <c r="F38" s="149"/>
      <c r="G38" s="149"/>
      <c r="H38" s="149"/>
      <c r="I38" s="149"/>
      <c r="J38" s="149"/>
      <c r="K38" s="149"/>
      <c r="L38" s="149"/>
      <c r="M38" s="149"/>
      <c r="N38" s="149"/>
      <c r="O38" s="149"/>
      <c r="P38" s="149"/>
      <c r="Q38" s="149"/>
      <c r="R38" s="477"/>
      <c r="S38" s="5"/>
      <c r="T38" s="5"/>
      <c r="U38" s="5"/>
      <c r="V38" s="5"/>
    </row>
    <row r="39" spans="1:22" ht="12.6" customHeight="1" x14ac:dyDescent="0.2">
      <c r="A39" s="259"/>
      <c r="B39" s="257"/>
      <c r="C39" s="222" t="str">
        <f t="shared" si="0"/>
        <v/>
      </c>
      <c r="D39" s="376"/>
      <c r="E39" s="202"/>
      <c r="F39" s="149"/>
      <c r="G39" s="149"/>
      <c r="H39" s="149"/>
      <c r="I39" s="149"/>
      <c r="J39" s="149"/>
      <c r="K39" s="149"/>
      <c r="L39" s="149"/>
      <c r="M39" s="149"/>
      <c r="N39" s="149"/>
      <c r="O39" s="149"/>
      <c r="P39" s="149"/>
      <c r="Q39" s="149"/>
      <c r="R39" s="478"/>
      <c r="S39" s="5"/>
      <c r="T39" s="5"/>
      <c r="U39" s="5"/>
      <c r="V39" s="5"/>
    </row>
    <row r="40" spans="1:22" ht="12.6" customHeight="1" x14ac:dyDescent="0.2">
      <c r="A40" s="259"/>
      <c r="B40" s="257"/>
      <c r="C40" s="222" t="str">
        <f t="shared" si="0"/>
        <v/>
      </c>
      <c r="D40" s="376"/>
      <c r="E40" s="202"/>
      <c r="F40" s="149"/>
      <c r="G40" s="149"/>
      <c r="H40" s="149"/>
      <c r="I40" s="149"/>
      <c r="J40" s="149"/>
      <c r="K40" s="149"/>
      <c r="L40" s="149"/>
      <c r="M40" s="149"/>
      <c r="N40" s="149"/>
      <c r="O40" s="149"/>
      <c r="P40" s="149"/>
      <c r="Q40" s="149"/>
      <c r="R40" s="478"/>
      <c r="S40" s="5"/>
      <c r="T40" s="5"/>
      <c r="U40" s="5"/>
      <c r="V40" s="5"/>
    </row>
    <row r="41" spans="1:22" ht="12.6" customHeight="1" x14ac:dyDescent="0.2">
      <c r="A41" s="258"/>
      <c r="B41" s="256"/>
      <c r="C41" s="253" t="str">
        <f t="shared" si="0"/>
        <v/>
      </c>
      <c r="D41" s="302"/>
      <c r="E41" s="202"/>
      <c r="F41" s="149"/>
      <c r="G41" s="149"/>
      <c r="H41" s="149"/>
      <c r="I41" s="149"/>
      <c r="J41" s="149"/>
      <c r="K41" s="149"/>
      <c r="L41" s="149"/>
      <c r="M41" s="149"/>
      <c r="N41" s="149"/>
      <c r="O41" s="149"/>
      <c r="P41" s="149"/>
      <c r="Q41" s="149"/>
      <c r="R41" s="477"/>
      <c r="S41" s="5"/>
      <c r="T41" s="5"/>
      <c r="U41" s="5"/>
      <c r="V41" s="5"/>
    </row>
    <row r="42" spans="1:22" ht="12.6" customHeight="1" x14ac:dyDescent="0.2">
      <c r="A42" s="259"/>
      <c r="B42" s="257"/>
      <c r="C42" s="222" t="str">
        <f t="shared" si="0"/>
        <v/>
      </c>
      <c r="D42" s="376"/>
      <c r="E42" s="202"/>
      <c r="F42" s="149"/>
      <c r="G42" s="149"/>
      <c r="H42" s="149"/>
      <c r="I42" s="149"/>
      <c r="J42" s="149"/>
      <c r="K42" s="149"/>
      <c r="L42" s="149"/>
      <c r="M42" s="149"/>
      <c r="N42" s="149"/>
      <c r="O42" s="149"/>
      <c r="P42" s="149"/>
      <c r="Q42" s="149"/>
      <c r="R42" s="478"/>
      <c r="S42" s="5"/>
      <c r="T42" s="5"/>
      <c r="U42" s="5"/>
      <c r="V42" s="5"/>
    </row>
    <row r="43" spans="1:22" ht="12.6" customHeight="1" x14ac:dyDescent="0.2">
      <c r="A43" s="259"/>
      <c r="B43" s="257"/>
      <c r="C43" s="222" t="str">
        <f t="shared" si="0"/>
        <v/>
      </c>
      <c r="D43" s="302"/>
      <c r="E43" s="297"/>
      <c r="F43" s="298"/>
      <c r="G43" s="298"/>
      <c r="H43" s="298"/>
      <c r="I43" s="298"/>
      <c r="J43" s="298"/>
      <c r="K43" s="298"/>
      <c r="L43" s="298"/>
      <c r="M43" s="298"/>
      <c r="N43" s="298"/>
      <c r="O43" s="298"/>
      <c r="P43" s="298"/>
      <c r="Q43" s="298"/>
      <c r="R43" s="477"/>
      <c r="S43" s="5"/>
      <c r="T43" s="5"/>
      <c r="U43" s="5"/>
      <c r="V43" s="5"/>
    </row>
    <row r="44" spans="1:22" ht="12.6" customHeight="1" x14ac:dyDescent="0.2">
      <c r="A44" s="259"/>
      <c r="B44" s="257"/>
      <c r="C44" s="222" t="str">
        <f t="shared" si="0"/>
        <v/>
      </c>
      <c r="D44" s="376"/>
      <c r="E44" s="297"/>
      <c r="F44" s="298"/>
      <c r="G44" s="298"/>
      <c r="H44" s="298"/>
      <c r="I44" s="298"/>
      <c r="J44" s="298"/>
      <c r="K44" s="298"/>
      <c r="L44" s="298"/>
      <c r="M44" s="298"/>
      <c r="N44" s="298"/>
      <c r="O44" s="298"/>
      <c r="P44" s="298"/>
      <c r="Q44" s="298"/>
      <c r="R44" s="478"/>
      <c r="S44" s="5"/>
      <c r="T44" s="5"/>
      <c r="U44" s="5"/>
      <c r="V44" s="5"/>
    </row>
    <row r="45" spans="1:22" ht="12.6" customHeight="1" x14ac:dyDescent="0.2">
      <c r="A45" s="259"/>
      <c r="B45" s="257"/>
      <c r="C45" s="222" t="str">
        <f t="shared" si="0"/>
        <v/>
      </c>
      <c r="D45" s="376"/>
      <c r="E45" s="297"/>
      <c r="F45" s="298"/>
      <c r="G45" s="298"/>
      <c r="H45" s="298"/>
      <c r="I45" s="298"/>
      <c r="J45" s="298"/>
      <c r="K45" s="298"/>
      <c r="L45" s="298"/>
      <c r="M45" s="298"/>
      <c r="N45" s="298"/>
      <c r="O45" s="298"/>
      <c r="P45" s="298"/>
      <c r="Q45" s="298"/>
      <c r="R45" s="478"/>
      <c r="S45" s="5"/>
      <c r="T45" s="5"/>
      <c r="U45" s="5"/>
      <c r="V45" s="5"/>
    </row>
    <row r="46" spans="1:22" ht="12.6" customHeight="1" x14ac:dyDescent="0.2">
      <c r="A46" s="259"/>
      <c r="B46" s="257"/>
      <c r="C46" s="222" t="str">
        <f t="shared" si="0"/>
        <v/>
      </c>
      <c r="D46" s="302"/>
      <c r="E46" s="202"/>
      <c r="F46" s="149"/>
      <c r="G46" s="149"/>
      <c r="H46" s="149"/>
      <c r="I46" s="149"/>
      <c r="J46" s="149"/>
      <c r="K46" s="149"/>
      <c r="L46" s="149"/>
      <c r="M46" s="149"/>
      <c r="N46" s="149"/>
      <c r="O46" s="149"/>
      <c r="P46" s="149"/>
      <c r="Q46" s="149"/>
      <c r="R46" s="477"/>
      <c r="S46" s="5"/>
      <c r="T46" s="5"/>
      <c r="U46" s="5"/>
      <c r="V46" s="5"/>
    </row>
    <row r="47" spans="1:22" ht="12.6" customHeight="1" x14ac:dyDescent="0.2">
      <c r="A47" s="259"/>
      <c r="B47" s="257"/>
      <c r="C47" s="222" t="str">
        <f t="shared" si="0"/>
        <v/>
      </c>
      <c r="D47" s="376"/>
      <c r="E47" s="202"/>
      <c r="F47" s="149"/>
      <c r="G47" s="149"/>
      <c r="H47" s="149"/>
      <c r="I47" s="149"/>
      <c r="J47" s="149"/>
      <c r="K47" s="149"/>
      <c r="L47" s="149"/>
      <c r="M47" s="149"/>
      <c r="N47" s="149"/>
      <c r="O47" s="149"/>
      <c r="P47" s="149"/>
      <c r="Q47" s="149"/>
      <c r="R47" s="478"/>
      <c r="S47" s="5"/>
      <c r="T47" s="5"/>
      <c r="U47" s="5"/>
      <c r="V47" s="5"/>
    </row>
    <row r="48" spans="1:22" ht="12.6" customHeight="1" thickBot="1" x14ac:dyDescent="0.25">
      <c r="A48" s="259"/>
      <c r="B48" s="257"/>
      <c r="C48" s="222" t="str">
        <f t="shared" si="0"/>
        <v/>
      </c>
      <c r="D48" s="377"/>
      <c r="E48" s="299"/>
      <c r="F48" s="300"/>
      <c r="G48" s="300"/>
      <c r="H48" s="300"/>
      <c r="I48" s="300"/>
      <c r="J48" s="300"/>
      <c r="K48" s="300"/>
      <c r="L48" s="300"/>
      <c r="M48" s="300"/>
      <c r="N48" s="300"/>
      <c r="O48" s="300"/>
      <c r="P48" s="300"/>
      <c r="Q48" s="300"/>
      <c r="R48" s="479"/>
      <c r="S48" s="5"/>
      <c r="T48" s="5"/>
      <c r="U48" s="5"/>
      <c r="V48" s="5"/>
    </row>
    <row r="49" spans="1:22" ht="12.6" customHeight="1" thickTop="1" x14ac:dyDescent="0.2">
      <c r="A49" s="896" t="s">
        <v>41</v>
      </c>
      <c r="B49" s="897"/>
      <c r="C49" s="897"/>
      <c r="D49" s="897"/>
      <c r="E49" s="897"/>
      <c r="F49" s="102" t="str">
        <f t="shared" ref="F49:Q49" si="1">IF(SUM(F8:F48)&gt;0,SUM(F8:F48),"")</f>
        <v/>
      </c>
      <c r="G49" s="102" t="str">
        <f t="shared" si="1"/>
        <v/>
      </c>
      <c r="H49" s="102" t="str">
        <f t="shared" si="1"/>
        <v/>
      </c>
      <c r="I49" s="102" t="str">
        <f t="shared" si="1"/>
        <v/>
      </c>
      <c r="J49" s="102" t="str">
        <f t="shared" si="1"/>
        <v/>
      </c>
      <c r="K49" s="102" t="str">
        <f t="shared" si="1"/>
        <v/>
      </c>
      <c r="L49" s="102" t="str">
        <f t="shared" si="1"/>
        <v/>
      </c>
      <c r="M49" s="102" t="str">
        <f t="shared" si="1"/>
        <v/>
      </c>
      <c r="N49" s="102" t="str">
        <f t="shared" si="1"/>
        <v/>
      </c>
      <c r="O49" s="102" t="str">
        <f t="shared" si="1"/>
        <v/>
      </c>
      <c r="P49" s="102" t="str">
        <f t="shared" si="1"/>
        <v/>
      </c>
      <c r="Q49" s="102" t="str">
        <f t="shared" si="1"/>
        <v/>
      </c>
      <c r="R49" s="5"/>
      <c r="S49" s="5"/>
      <c r="T49" s="5"/>
      <c r="U49" s="5"/>
      <c r="V49" s="5"/>
    </row>
    <row r="50" spans="1:22" ht="12.6" customHeight="1" thickBot="1" x14ac:dyDescent="0.25">
      <c r="A50" s="900" t="s">
        <v>42</v>
      </c>
      <c r="B50" s="901"/>
      <c r="C50" s="901"/>
      <c r="D50" s="901"/>
      <c r="E50" s="901"/>
      <c r="F50" s="45"/>
      <c r="G50" s="45"/>
      <c r="H50" s="45"/>
      <c r="I50" s="45"/>
      <c r="J50" s="45"/>
      <c r="K50" s="45"/>
      <c r="L50" s="45"/>
      <c r="M50" s="45"/>
      <c r="N50" s="45"/>
      <c r="O50" s="45"/>
      <c r="P50" s="45"/>
      <c r="Q50" s="143"/>
      <c r="R50" s="5"/>
      <c r="S50" s="5"/>
      <c r="T50" s="5"/>
      <c r="U50" s="5"/>
      <c r="V50" s="5"/>
    </row>
    <row r="51" spans="1:22" ht="20.100000000000001" customHeight="1" x14ac:dyDescent="0.2">
      <c r="A51" s="5"/>
      <c r="B51" s="5"/>
      <c r="C51" s="5"/>
      <c r="D51" s="5"/>
      <c r="E51" s="5"/>
      <c r="F51" s="5"/>
      <c r="G51" s="5"/>
      <c r="H51" s="5"/>
      <c r="I51" s="5"/>
      <c r="J51" s="5"/>
      <c r="K51" s="5"/>
      <c r="L51" s="5"/>
      <c r="M51" s="5"/>
      <c r="N51" s="5"/>
      <c r="O51" s="5"/>
      <c r="P51" s="5"/>
      <c r="Q51" s="5"/>
      <c r="R51" s="5"/>
      <c r="S51" s="5"/>
      <c r="T51" s="5"/>
      <c r="U51" s="5"/>
      <c r="V51" s="5"/>
    </row>
    <row r="52" spans="1:22" ht="20.100000000000001" customHeight="1" x14ac:dyDescent="0.2">
      <c r="A52" s="5"/>
      <c r="B52" s="5"/>
      <c r="C52" s="5"/>
      <c r="D52" s="5"/>
      <c r="E52" s="5"/>
      <c r="F52" s="81" t="s">
        <v>46</v>
      </c>
      <c r="G52" s="7"/>
      <c r="H52" s="5"/>
      <c r="I52" s="5"/>
      <c r="J52" s="5"/>
      <c r="K52" s="5"/>
      <c r="L52" s="5"/>
      <c r="M52" s="5"/>
      <c r="N52" s="98"/>
      <c r="O52" s="98"/>
      <c r="P52" s="5"/>
      <c r="Q52" s="5"/>
      <c r="R52" s="5"/>
      <c r="S52" s="5"/>
      <c r="T52" s="5"/>
      <c r="U52" s="5"/>
      <c r="V52" s="5"/>
    </row>
    <row r="53" spans="1:22" ht="20.100000000000001" customHeight="1" x14ac:dyDescent="0.2">
      <c r="A53" s="5"/>
      <c r="B53" s="5"/>
      <c r="C53" s="5"/>
      <c r="D53" s="5"/>
      <c r="E53" s="5"/>
      <c r="F53" s="82"/>
      <c r="G53" s="8" t="s">
        <v>47</v>
      </c>
      <c r="H53" s="5"/>
      <c r="I53" s="5"/>
      <c r="J53" s="5"/>
      <c r="K53" s="5"/>
      <c r="L53" s="5"/>
      <c r="M53" s="5"/>
      <c r="N53" s="98"/>
      <c r="O53" s="98"/>
      <c r="P53" s="5"/>
      <c r="Q53" s="5"/>
      <c r="R53" s="5"/>
      <c r="S53" s="5"/>
      <c r="T53" s="98" t="b">
        <v>0</v>
      </c>
      <c r="U53" s="5"/>
      <c r="V53" s="5"/>
    </row>
    <row r="54" spans="1:22" ht="20.100000000000001" customHeight="1" x14ac:dyDescent="0.2">
      <c r="A54" s="5"/>
      <c r="B54" s="5"/>
      <c r="C54" s="5"/>
      <c r="D54" s="5"/>
      <c r="E54" s="5"/>
      <c r="F54" s="83"/>
      <c r="G54" s="8" t="s">
        <v>48</v>
      </c>
      <c r="H54" s="5"/>
      <c r="I54" s="5"/>
      <c r="J54" s="5"/>
      <c r="K54" s="5"/>
      <c r="L54" s="5"/>
      <c r="M54" s="5"/>
      <c r="N54" s="98"/>
      <c r="O54" s="98"/>
      <c r="P54" s="5"/>
      <c r="Q54" s="5"/>
      <c r="R54" s="5"/>
      <c r="S54" s="5"/>
      <c r="T54" s="5"/>
      <c r="U54" s="5"/>
      <c r="V54" s="5"/>
    </row>
    <row r="55" spans="1:22" ht="20.100000000000001" customHeight="1" x14ac:dyDescent="0.2">
      <c r="A55" s="5"/>
      <c r="B55" s="5"/>
      <c r="C55" s="5"/>
      <c r="D55" s="5"/>
      <c r="E55" s="5"/>
      <c r="F55" s="85"/>
      <c r="G55" s="8" t="s">
        <v>49</v>
      </c>
      <c r="H55" s="5"/>
      <c r="I55" s="5"/>
      <c r="J55" s="5"/>
      <c r="K55" s="5"/>
      <c r="L55" s="5"/>
      <c r="M55" s="5"/>
      <c r="N55" s="5"/>
      <c r="O55" s="5"/>
      <c r="P55" s="5"/>
      <c r="Q55" s="5"/>
      <c r="R55" s="5"/>
      <c r="S55" s="5"/>
      <c r="T55" s="5"/>
      <c r="U55" s="5"/>
      <c r="V55" s="5"/>
    </row>
    <row r="56" spans="1:22" ht="20.100000000000001" customHeight="1" x14ac:dyDescent="0.2">
      <c r="A56" s="5"/>
      <c r="B56" s="5"/>
      <c r="C56" s="5"/>
      <c r="D56" s="5"/>
      <c r="E56" s="5"/>
      <c r="F56" s="5"/>
      <c r="G56" s="5"/>
      <c r="H56" s="5"/>
      <c r="I56" s="5"/>
      <c r="J56" s="5"/>
      <c r="K56" s="5"/>
      <c r="L56" s="5"/>
      <c r="M56" s="5"/>
      <c r="N56" s="5"/>
      <c r="O56" s="5"/>
      <c r="P56" s="5"/>
      <c r="Q56" s="5"/>
      <c r="R56" s="5"/>
      <c r="S56" s="5"/>
      <c r="T56" s="5"/>
      <c r="U56" s="5"/>
      <c r="V56" s="5"/>
    </row>
    <row r="57" spans="1:22" ht="30" customHeight="1" x14ac:dyDescent="0.45">
      <c r="A57" s="914" t="s">
        <v>16</v>
      </c>
      <c r="B57" s="914"/>
      <c r="C57" s="914"/>
      <c r="D57" s="914"/>
      <c r="E57" s="914"/>
      <c r="F57" s="914"/>
      <c r="G57" s="914"/>
      <c r="H57" s="914"/>
      <c r="I57" s="914"/>
      <c r="J57" s="914"/>
      <c r="K57" s="914"/>
      <c r="L57" s="914"/>
      <c r="M57" s="914"/>
      <c r="N57" s="914"/>
      <c r="O57" s="914"/>
      <c r="P57" s="914"/>
      <c r="Q57" s="914"/>
      <c r="R57" s="914"/>
      <c r="S57" s="5"/>
      <c r="T57" s="5"/>
      <c r="U57" s="5"/>
      <c r="V57" s="5"/>
    </row>
    <row r="58" spans="1:22" s="26" customFormat="1" ht="39" customHeight="1" thickBot="1" x14ac:dyDescent="0.25">
      <c r="A58" s="600" t="s">
        <v>8</v>
      </c>
      <c r="B58" s="600"/>
      <c r="C58" s="600"/>
      <c r="D58" s="600"/>
      <c r="E58" s="600"/>
      <c r="F58" s="600"/>
      <c r="G58" s="600"/>
      <c r="H58" s="600"/>
      <c r="I58" s="600"/>
      <c r="J58" s="600"/>
      <c r="K58" s="600"/>
      <c r="L58" s="600"/>
      <c r="M58" s="600"/>
      <c r="N58" s="600"/>
      <c r="O58" s="600"/>
      <c r="P58" s="600"/>
      <c r="Q58" s="600"/>
      <c r="R58" s="600"/>
      <c r="S58" s="5"/>
      <c r="T58" s="5"/>
      <c r="U58" s="5"/>
      <c r="V58" s="5"/>
    </row>
    <row r="59" spans="1:22" s="26" customFormat="1" x14ac:dyDescent="0.2">
      <c r="A59" s="884" t="s">
        <v>12</v>
      </c>
      <c r="B59" s="601" t="s">
        <v>110</v>
      </c>
      <c r="C59" s="887" t="s">
        <v>99</v>
      </c>
      <c r="D59" s="674">
        <f>D3</f>
        <v>0</v>
      </c>
      <c r="E59" s="890" t="s">
        <v>9</v>
      </c>
      <c r="F59" s="374" t="str">
        <f t="shared" ref="F59:Q59" si="2">IF(F$3="","",F$3)</f>
        <v>Schedule A</v>
      </c>
      <c r="G59" s="374" t="str">
        <f t="shared" si="2"/>
        <v>Schedule A</v>
      </c>
      <c r="H59" s="374" t="str">
        <f t="shared" si="2"/>
        <v>Schedule A</v>
      </c>
      <c r="I59" s="374" t="str">
        <f t="shared" si="2"/>
        <v>Schedule A</v>
      </c>
      <c r="J59" s="374" t="str">
        <f t="shared" si="2"/>
        <v>Schedule A</v>
      </c>
      <c r="K59" s="374" t="str">
        <f t="shared" si="2"/>
        <v>Schedule A</v>
      </c>
      <c r="L59" s="374" t="str">
        <f t="shared" si="2"/>
        <v>Schedule A</v>
      </c>
      <c r="M59" s="374" t="str">
        <f t="shared" si="2"/>
        <v>Schedule A</v>
      </c>
      <c r="N59" s="374" t="str">
        <f t="shared" si="2"/>
        <v>Schedule A</v>
      </c>
      <c r="O59" s="374" t="str">
        <f t="shared" si="2"/>
        <v>Schedule A</v>
      </c>
      <c r="P59" s="374" t="str">
        <f t="shared" si="2"/>
        <v>Schedule A</v>
      </c>
      <c r="Q59" s="374" t="str">
        <f t="shared" si="2"/>
        <v>Schedule A</v>
      </c>
      <c r="R59" s="893" t="s">
        <v>5</v>
      </c>
      <c r="S59" s="5"/>
      <c r="T59" s="65"/>
      <c r="U59" s="5"/>
      <c r="V59" s="5"/>
    </row>
    <row r="60" spans="1:22" s="26" customFormat="1" x14ac:dyDescent="0.2">
      <c r="A60" s="885"/>
      <c r="B60" s="602"/>
      <c r="C60" s="888"/>
      <c r="D60" s="807"/>
      <c r="E60" s="891"/>
      <c r="F60" s="375" t="str">
        <f t="shared" ref="F60:Q60" si="3">IF(F$4="","",F$4)</f>
        <v>Pay Item</v>
      </c>
      <c r="G60" s="375" t="str">
        <f t="shared" si="3"/>
        <v>Pay Item</v>
      </c>
      <c r="H60" s="375" t="str">
        <f t="shared" si="3"/>
        <v>Pay Item</v>
      </c>
      <c r="I60" s="375" t="str">
        <f t="shared" si="3"/>
        <v>Pay Item</v>
      </c>
      <c r="J60" s="375" t="str">
        <f t="shared" si="3"/>
        <v>Pay Item</v>
      </c>
      <c r="K60" s="375" t="str">
        <f t="shared" si="3"/>
        <v>Pay Item</v>
      </c>
      <c r="L60" s="375" t="str">
        <f t="shared" si="3"/>
        <v>Pay Item</v>
      </c>
      <c r="M60" s="375" t="str">
        <f t="shared" si="3"/>
        <v>Pay Item</v>
      </c>
      <c r="N60" s="375" t="str">
        <f t="shared" si="3"/>
        <v>Pay Item</v>
      </c>
      <c r="O60" s="375" t="str">
        <f t="shared" si="3"/>
        <v>Pay Item</v>
      </c>
      <c r="P60" s="375" t="str">
        <f t="shared" si="3"/>
        <v>Pay Item</v>
      </c>
      <c r="Q60" s="375" t="str">
        <f t="shared" si="3"/>
        <v>Pay Item</v>
      </c>
      <c r="R60" s="894"/>
      <c r="S60" s="5"/>
      <c r="T60" s="65"/>
      <c r="U60" s="5"/>
      <c r="V60" s="5"/>
    </row>
    <row r="61" spans="1:22" s="26" customFormat="1" x14ac:dyDescent="0.2">
      <c r="A61" s="885"/>
      <c r="B61" s="602"/>
      <c r="C61" s="888"/>
      <c r="D61" s="807"/>
      <c r="E61" s="891"/>
      <c r="F61" s="375">
        <f t="shared" ref="F61:Q61" si="4">IF(F$5="","",F$5)</f>
        <v>203011200</v>
      </c>
      <c r="G61" s="375">
        <f t="shared" si="4"/>
        <v>203011400</v>
      </c>
      <c r="H61" s="375">
        <f t="shared" si="4"/>
        <v>203022100</v>
      </c>
      <c r="I61" s="375">
        <f t="shared" si="4"/>
        <v>204251000</v>
      </c>
      <c r="J61" s="375">
        <f t="shared" si="4"/>
        <v>251023000</v>
      </c>
      <c r="K61" s="375">
        <f t="shared" si="4"/>
        <v>251113000</v>
      </c>
      <c r="L61" s="375">
        <f t="shared" si="4"/>
        <v>602010600</v>
      </c>
      <c r="M61" s="375">
        <f t="shared" si="4"/>
        <v>602010800</v>
      </c>
      <c r="N61" s="375">
        <f t="shared" si="4"/>
        <v>604030900</v>
      </c>
      <c r="O61" s="375">
        <f t="shared" si="4"/>
        <v>604031000</v>
      </c>
      <c r="P61" s="375">
        <f t="shared" si="4"/>
        <v>607050000</v>
      </c>
      <c r="Q61" s="375" t="str">
        <f t="shared" si="4"/>
        <v/>
      </c>
      <c r="R61" s="894"/>
      <c r="S61" s="5"/>
      <c r="T61" s="65"/>
      <c r="U61" s="5"/>
      <c r="V61" s="5"/>
    </row>
    <row r="62" spans="1:22" s="26" customFormat="1" ht="50.1" customHeight="1" x14ac:dyDescent="0.2">
      <c r="A62" s="885"/>
      <c r="B62" s="602"/>
      <c r="C62" s="888"/>
      <c r="D62" s="807"/>
      <c r="E62" s="891"/>
      <c r="F62" s="590" t="str">
        <f>IF(F$5&gt;0,(VLOOKUP(LEFT(F$5,5)&amp;"-"&amp;RIGHT(F$5,4),'[2]FP14 Pay Items'!$A$2:$E$6000,4,FALSE)),"")</f>
        <v>REMOVAL OF HEADWALL</v>
      </c>
      <c r="G62" s="590" t="str">
        <f>IF(G$5&gt;0,(VLOOKUP(LEFT(G$5,5)&amp;"-"&amp;RIGHT(G$5,4),'[2]FP14 Pay Items'!$A$2:$E$6000,4,FALSE)),"")</f>
        <v>REMOVAL OF INLET</v>
      </c>
      <c r="H62" s="590" t="str">
        <f>IF(H$5&gt;0,(VLOOKUP(LEFT(H$5,5)&amp;"-"&amp;RIGHT(H$5,4),'[2]FP14 Pay Items'!$A$2:$E$6000,4,FALSE)),"")</f>
        <v>REMOVAL OF PIPE CULVERT</v>
      </c>
      <c r="I62" s="590" t="str">
        <f>IF(I$5&gt;0,(VLOOKUP(LEFT(I$5,5)&amp;"-"&amp;RIGHT(I$5,4),'[2]FP14 Pay Items'!$A$2:$E$6000,4,FALSE)),"")</f>
        <v>DITCH, EXCAVATION</v>
      </c>
      <c r="J62" s="590" t="str">
        <f>IF(J$5&gt;0,(VLOOKUP(LEFT(J$5,5)&amp;"-"&amp;RIGHT(J$5,4),'[2]FP14 Pay Items'!$A$2:$E$6000,4,FALSE)),"")</f>
        <v>PLACED RIPRAP, METHOD B, CLASS 10</v>
      </c>
      <c r="K62" s="590" t="str">
        <f>IF(K$5&gt;0,(VLOOKUP(LEFT(K$5,5)&amp;"-"&amp;RIGHT(K$5,4),'[2]FP14 Pay Items'!$A$2:$E$6000,4,FALSE)),"")</f>
        <v>GROUTED RIPRAP, METHOD B, CLASS 10</v>
      </c>
      <c r="L62" s="590" t="str">
        <f>IF(L$5&gt;0,(VLOOKUP(LEFT(L$5,5)&amp;"-"&amp;RIGHT(L$5,4),'[2]FP14 Pay Items'!$A$2:$E$6000,4,FALSE)),"")</f>
        <v>18-INCH PIPE CULVERT</v>
      </c>
      <c r="M62" s="590" t="str">
        <f>IF(M$5&gt;0,(VLOOKUP(LEFT(M$5,5)&amp;"-"&amp;RIGHT(M$5,4),'[2]FP14 Pay Items'!$A$2:$E$6000,4,FALSE)),"")</f>
        <v>24-INCH PIPE CULVERT</v>
      </c>
      <c r="N62" s="590" t="str">
        <f>IF(N$5&gt;0,(VLOOKUP(LEFT(N$5,5)&amp;"-"&amp;RIGHT(N$5,4),'[2]FP14 Pay Items'!$A$2:$E$6000,4,FALSE)),"")</f>
        <v>INLET, FLH TYPE 4B</v>
      </c>
      <c r="O62" s="590" t="str">
        <f>IF(O$5&gt;0,(VLOOKUP(LEFT(O$5,5)&amp;"-"&amp;RIGHT(O$5,4),'[2]FP14 Pay Items'!$A$2:$E$6000,4,FALSE)),"")</f>
        <v>INLET, FLH TYPE 4C</v>
      </c>
      <c r="P62" s="590" t="str">
        <f>IF(P$5&gt;0,(VLOOKUP(LEFT(P$5,5)&amp;"-"&amp;RIGHT(P$5,4),'[2]FP14 Pay Items'!$A$2:$E$6000,4,FALSE)),"")</f>
        <v>REPAIRING DRAINAGE STRUCTURE</v>
      </c>
      <c r="Q62" s="590" t="str">
        <f>IF(Q$5&gt;0,(VLOOKUP(LEFT(Q$5,5)&amp;"-"&amp;RIGHT(Q$5,4),'[2]FP14 Pay Items'!$A$2:$E$6000,4,FALSE)),"")</f>
        <v/>
      </c>
      <c r="R62" s="894"/>
      <c r="S62" s="5"/>
      <c r="T62" s="5"/>
      <c r="U62" s="5"/>
      <c r="V62" s="5"/>
    </row>
    <row r="63" spans="1:22" s="26" customFormat="1" ht="13.5" thickBot="1" x14ac:dyDescent="0.25">
      <c r="A63" s="886"/>
      <c r="B63" s="603"/>
      <c r="C63" s="889"/>
      <c r="D63" s="809"/>
      <c r="E63" s="892"/>
      <c r="F63" s="87" t="str">
        <f>IF(F$5&gt;0,(VLOOKUP(LEFT(F$5,5)&amp;"-"&amp;RIGHT(F$5,4),'[2]FP14 Pay Items'!$A$2:$E$4705,5,TRUE)),"")</f>
        <v>EACH</v>
      </c>
      <c r="G63" s="87" t="str">
        <f>IF(G$5&gt;0,(VLOOKUP(LEFT(G$5,5)&amp;"-"&amp;RIGHT(G$5,4),'[2]FP14 Pay Items'!$A$2:$E$4705,5,TRUE)),"")</f>
        <v>EACH</v>
      </c>
      <c r="H63" s="87" t="str">
        <f>IF(H$5&gt;0,(VLOOKUP(LEFT(H$5,5)&amp;"-"&amp;RIGHT(H$5,4),'[2]FP14 Pay Items'!$A$2:$E$4705,5,TRUE)),"")</f>
        <v>LNFT</v>
      </c>
      <c r="I63" s="87" t="str">
        <f>IF(I$5&gt;0,(VLOOKUP(LEFT(I$5,5)&amp;"-"&amp;RIGHT(I$5,4),'[2]FP14 Pay Items'!$A$2:$E$4705,5,TRUE)),"")</f>
        <v>LNFT</v>
      </c>
      <c r="J63" s="87" t="str">
        <f>IF(J$5&gt;0,(VLOOKUP(LEFT(J$5,5)&amp;"-"&amp;RIGHT(J$5,4),'[2]FP14 Pay Items'!$A$2:$E$4705,5,TRUE)),"")</f>
        <v>TON</v>
      </c>
      <c r="K63" s="87" t="str">
        <f>IF(K$5&gt;0,(VLOOKUP(LEFT(K$5,5)&amp;"-"&amp;RIGHT(K$5,4),'[2]FP14 Pay Items'!$A$2:$E$4705,5,TRUE)),"")</f>
        <v>TON</v>
      </c>
      <c r="L63" s="87" t="str">
        <f>IF(L$5&gt;0,(VLOOKUP(LEFT(L$5,5)&amp;"-"&amp;RIGHT(L$5,4),'[2]FP14 Pay Items'!$A$2:$E$4705,5,TRUE)),"")</f>
        <v>LNFT</v>
      </c>
      <c r="M63" s="87" t="str">
        <f>IF(M$5&gt;0,(VLOOKUP(LEFT(M$5,5)&amp;"-"&amp;RIGHT(M$5,4),'[2]FP14 Pay Items'!$A$2:$E$4705,5,TRUE)),"")</f>
        <v>LNFT</v>
      </c>
      <c r="N63" s="87" t="str">
        <f>IF(N$5&gt;0,(VLOOKUP(LEFT(N$5,5)&amp;"-"&amp;RIGHT(N$5,4),'[2]FP14 Pay Items'!$A$2:$E$4705,5,TRUE)),"")</f>
        <v>EACH</v>
      </c>
      <c r="O63" s="87" t="str">
        <f>IF(O$5&gt;0,(VLOOKUP(LEFT(O$5,5)&amp;"-"&amp;RIGHT(O$5,4),'[2]FP14 Pay Items'!$A$2:$E$4705,5,TRUE)),"")</f>
        <v>EACH</v>
      </c>
      <c r="P63" s="87" t="str">
        <f>IF(P$5&gt;0,(VLOOKUP(LEFT(P$5,5)&amp;"-"&amp;RIGHT(P$5,4),'[2]FP14 Pay Items'!$A$2:$E$4705,5,TRUE)),"")</f>
        <v>EACH</v>
      </c>
      <c r="Q63" s="87" t="str">
        <f>IF(Q$5&gt;0,(VLOOKUP(LEFT(Q$5,5)&amp;"-"&amp;RIGHT(Q$5,4),'[2]FP14 Pay Items'!$A$2:$E$4705,5,TRUE)),"")</f>
        <v/>
      </c>
      <c r="R63" s="895"/>
      <c r="S63" s="5"/>
      <c r="T63" s="65"/>
      <c r="U63" s="65"/>
      <c r="V63" s="5"/>
    </row>
    <row r="64" spans="1:22" s="26" customFormat="1" ht="12.6" customHeight="1" thickTop="1" x14ac:dyDescent="0.2">
      <c r="A64" s="258"/>
      <c r="B64" s="256"/>
      <c r="C64" s="253" t="str">
        <f t="shared" ref="C64:C102" si="5">IFERROR(VLOOKUP($B64,Project_Info,2,FALSE),"")</f>
        <v/>
      </c>
      <c r="D64" s="301"/>
      <c r="E64" s="266"/>
      <c r="F64" s="160"/>
      <c r="G64" s="160"/>
      <c r="H64" s="160"/>
      <c r="I64" s="160"/>
      <c r="J64" s="160"/>
      <c r="K64" s="160"/>
      <c r="L64" s="160"/>
      <c r="M64" s="160"/>
      <c r="N64" s="160"/>
      <c r="O64" s="160"/>
      <c r="P64" s="160"/>
      <c r="Q64" s="160"/>
      <c r="R64" s="314"/>
      <c r="S64" s="5"/>
      <c r="T64" s="65"/>
      <c r="U64" s="65"/>
      <c r="V64" s="5"/>
    </row>
    <row r="65" spans="1:22" s="26" customFormat="1" ht="12.6" customHeight="1" x14ac:dyDescent="0.2">
      <c r="A65" s="259"/>
      <c r="B65" s="257"/>
      <c r="C65" s="222" t="str">
        <f t="shared" si="5"/>
        <v/>
      </c>
      <c r="D65" s="376"/>
      <c r="E65" s="202"/>
      <c r="F65" s="149"/>
      <c r="G65" s="149"/>
      <c r="H65" s="149"/>
      <c r="I65" s="149"/>
      <c r="J65" s="149"/>
      <c r="K65" s="149"/>
      <c r="L65" s="149"/>
      <c r="M65" s="149"/>
      <c r="N65" s="149"/>
      <c r="O65" s="149"/>
      <c r="P65" s="149"/>
      <c r="Q65" s="149"/>
      <c r="R65" s="478"/>
      <c r="S65" s="5"/>
      <c r="T65" s="5"/>
      <c r="U65" s="5"/>
      <c r="V65" s="5"/>
    </row>
    <row r="66" spans="1:22" s="26" customFormat="1" ht="12.6" customHeight="1" x14ac:dyDescent="0.2">
      <c r="A66" s="259"/>
      <c r="B66" s="257"/>
      <c r="C66" s="222" t="str">
        <f t="shared" si="5"/>
        <v/>
      </c>
      <c r="D66" s="376"/>
      <c r="E66" s="202"/>
      <c r="F66" s="149"/>
      <c r="G66" s="149"/>
      <c r="H66" s="149"/>
      <c r="I66" s="149"/>
      <c r="J66" s="149"/>
      <c r="K66" s="149"/>
      <c r="L66" s="149"/>
      <c r="M66" s="149"/>
      <c r="N66" s="149"/>
      <c r="O66" s="149"/>
      <c r="P66" s="149"/>
      <c r="Q66" s="149"/>
      <c r="R66" s="478"/>
      <c r="S66" s="5"/>
      <c r="T66" s="5"/>
      <c r="U66" s="5"/>
      <c r="V66" s="5"/>
    </row>
    <row r="67" spans="1:22" s="26" customFormat="1" ht="12.6" customHeight="1" x14ac:dyDescent="0.2">
      <c r="A67" s="258"/>
      <c r="B67" s="256"/>
      <c r="C67" s="253" t="str">
        <f t="shared" si="5"/>
        <v/>
      </c>
      <c r="D67" s="302"/>
      <c r="E67" s="202"/>
      <c r="F67" s="149"/>
      <c r="G67" s="149"/>
      <c r="H67" s="149"/>
      <c r="I67" s="149"/>
      <c r="J67" s="149"/>
      <c r="K67" s="149"/>
      <c r="L67" s="149"/>
      <c r="M67" s="149"/>
      <c r="N67" s="149"/>
      <c r="O67" s="149"/>
      <c r="P67" s="149"/>
      <c r="Q67" s="149"/>
      <c r="R67" s="477"/>
      <c r="S67" s="5"/>
      <c r="T67" s="5"/>
      <c r="U67" s="5"/>
      <c r="V67" s="5"/>
    </row>
    <row r="68" spans="1:22" s="26" customFormat="1" ht="12.6" customHeight="1" x14ac:dyDescent="0.2">
      <c r="A68" s="259"/>
      <c r="B68" s="257"/>
      <c r="C68" s="222" t="str">
        <f t="shared" si="5"/>
        <v/>
      </c>
      <c r="D68" s="376"/>
      <c r="E68" s="202"/>
      <c r="F68" s="149"/>
      <c r="G68" s="149"/>
      <c r="H68" s="149"/>
      <c r="I68" s="149"/>
      <c r="J68" s="149"/>
      <c r="K68" s="149"/>
      <c r="L68" s="149"/>
      <c r="M68" s="149"/>
      <c r="N68" s="149"/>
      <c r="O68" s="149"/>
      <c r="P68" s="149"/>
      <c r="Q68" s="149"/>
      <c r="R68" s="478"/>
      <c r="S68" s="5"/>
      <c r="T68" s="5"/>
      <c r="U68" s="5"/>
      <c r="V68" s="5"/>
    </row>
    <row r="69" spans="1:22" s="26" customFormat="1" ht="12.6" customHeight="1" x14ac:dyDescent="0.2">
      <c r="A69" s="259"/>
      <c r="B69" s="257"/>
      <c r="C69" s="222" t="str">
        <f t="shared" si="5"/>
        <v/>
      </c>
      <c r="D69" s="376"/>
      <c r="E69" s="202"/>
      <c r="F69" s="149"/>
      <c r="G69" s="149"/>
      <c r="H69" s="149"/>
      <c r="I69" s="149"/>
      <c r="J69" s="149"/>
      <c r="K69" s="149"/>
      <c r="L69" s="149"/>
      <c r="M69" s="149"/>
      <c r="N69" s="149"/>
      <c r="O69" s="149"/>
      <c r="P69" s="149"/>
      <c r="Q69" s="149"/>
      <c r="R69" s="478"/>
      <c r="S69" s="5"/>
      <c r="T69" s="5"/>
      <c r="U69" s="5"/>
      <c r="V69" s="5"/>
    </row>
    <row r="70" spans="1:22" s="26" customFormat="1" ht="12.6" customHeight="1" x14ac:dyDescent="0.2">
      <c r="A70" s="258"/>
      <c r="B70" s="256"/>
      <c r="C70" s="253" t="str">
        <f t="shared" si="5"/>
        <v/>
      </c>
      <c r="D70" s="302"/>
      <c r="E70" s="202"/>
      <c r="F70" s="149"/>
      <c r="G70" s="149"/>
      <c r="H70" s="149"/>
      <c r="I70" s="149"/>
      <c r="J70" s="149"/>
      <c r="K70" s="149"/>
      <c r="L70" s="149"/>
      <c r="M70" s="149"/>
      <c r="N70" s="149"/>
      <c r="O70" s="149"/>
      <c r="P70" s="149"/>
      <c r="Q70" s="149"/>
      <c r="R70" s="477"/>
      <c r="S70" s="5"/>
      <c r="T70" s="137"/>
      <c r="U70" s="5"/>
      <c r="V70" s="5"/>
    </row>
    <row r="71" spans="1:22" s="26" customFormat="1" ht="12.6" customHeight="1" x14ac:dyDescent="0.2">
      <c r="A71" s="259"/>
      <c r="B71" s="257"/>
      <c r="C71" s="222" t="str">
        <f t="shared" si="5"/>
        <v/>
      </c>
      <c r="D71" s="376"/>
      <c r="E71" s="202"/>
      <c r="F71" s="149"/>
      <c r="G71" s="149"/>
      <c r="H71" s="149"/>
      <c r="I71" s="149"/>
      <c r="J71" s="149"/>
      <c r="K71" s="149"/>
      <c r="L71" s="149"/>
      <c r="M71" s="149"/>
      <c r="N71" s="149"/>
      <c r="O71" s="149"/>
      <c r="P71" s="149"/>
      <c r="Q71" s="149"/>
      <c r="R71" s="478"/>
      <c r="S71" s="5"/>
      <c r="T71" s="137"/>
      <c r="U71" s="5"/>
      <c r="V71" s="5"/>
    </row>
    <row r="72" spans="1:22" s="26" customFormat="1" ht="12.6" customHeight="1" x14ac:dyDescent="0.2">
      <c r="A72" s="259"/>
      <c r="B72" s="257"/>
      <c r="C72" s="222" t="str">
        <f t="shared" si="5"/>
        <v/>
      </c>
      <c r="D72" s="376"/>
      <c r="E72" s="202"/>
      <c r="F72" s="149"/>
      <c r="G72" s="149"/>
      <c r="H72" s="149"/>
      <c r="I72" s="149"/>
      <c r="J72" s="149"/>
      <c r="K72" s="149"/>
      <c r="L72" s="149"/>
      <c r="M72" s="149"/>
      <c r="N72" s="149"/>
      <c r="O72" s="149"/>
      <c r="P72" s="149"/>
      <c r="Q72" s="149"/>
      <c r="R72" s="478"/>
      <c r="S72" s="5"/>
      <c r="T72" s="137"/>
      <c r="U72" s="5"/>
      <c r="V72" s="5"/>
    </row>
    <row r="73" spans="1:22" s="26" customFormat="1" ht="12.6" customHeight="1" x14ac:dyDescent="0.2">
      <c r="A73" s="258"/>
      <c r="B73" s="256"/>
      <c r="C73" s="253" t="str">
        <f t="shared" si="5"/>
        <v/>
      </c>
      <c r="D73" s="302"/>
      <c r="E73" s="202"/>
      <c r="F73" s="149"/>
      <c r="G73" s="149"/>
      <c r="H73" s="149"/>
      <c r="I73" s="149"/>
      <c r="J73" s="149"/>
      <c r="K73" s="149"/>
      <c r="L73" s="149"/>
      <c r="M73" s="149"/>
      <c r="N73" s="149"/>
      <c r="O73" s="149"/>
      <c r="P73" s="149"/>
      <c r="Q73" s="149"/>
      <c r="R73" s="477"/>
      <c r="S73" s="5"/>
      <c r="T73" s="137"/>
      <c r="U73" s="5"/>
      <c r="V73" s="5"/>
    </row>
    <row r="74" spans="1:22" s="26" customFormat="1" ht="12.6" customHeight="1" x14ac:dyDescent="0.2">
      <c r="A74" s="259"/>
      <c r="B74" s="257"/>
      <c r="C74" s="222" t="str">
        <f t="shared" si="5"/>
        <v/>
      </c>
      <c r="D74" s="376"/>
      <c r="E74" s="202"/>
      <c r="F74" s="149"/>
      <c r="G74" s="149"/>
      <c r="H74" s="149"/>
      <c r="I74" s="149"/>
      <c r="J74" s="149"/>
      <c r="K74" s="149"/>
      <c r="L74" s="149"/>
      <c r="M74" s="149"/>
      <c r="N74" s="149"/>
      <c r="O74" s="149"/>
      <c r="P74" s="149"/>
      <c r="Q74" s="149"/>
      <c r="R74" s="478"/>
      <c r="S74" s="5"/>
      <c r="T74" s="137"/>
      <c r="U74" s="5"/>
      <c r="V74" s="5"/>
    </row>
    <row r="75" spans="1:22" s="26" customFormat="1" ht="12.6" customHeight="1" x14ac:dyDescent="0.2">
      <c r="A75" s="259"/>
      <c r="B75" s="257"/>
      <c r="C75" s="222" t="str">
        <f t="shared" si="5"/>
        <v/>
      </c>
      <c r="D75" s="376"/>
      <c r="E75" s="202"/>
      <c r="F75" s="149"/>
      <c r="G75" s="149"/>
      <c r="H75" s="149"/>
      <c r="I75" s="149"/>
      <c r="J75" s="149"/>
      <c r="K75" s="149"/>
      <c r="L75" s="149"/>
      <c r="M75" s="149"/>
      <c r="N75" s="149"/>
      <c r="O75" s="149"/>
      <c r="P75" s="149"/>
      <c r="Q75" s="149"/>
      <c r="R75" s="478"/>
      <c r="S75" s="5"/>
      <c r="T75" s="137"/>
      <c r="U75" s="5"/>
      <c r="V75" s="5"/>
    </row>
    <row r="76" spans="1:22" s="26" customFormat="1" ht="12.6" customHeight="1" x14ac:dyDescent="0.2">
      <c r="A76" s="258"/>
      <c r="B76" s="256"/>
      <c r="C76" s="253" t="str">
        <f t="shared" si="5"/>
        <v/>
      </c>
      <c r="D76" s="302"/>
      <c r="E76" s="202"/>
      <c r="F76" s="149"/>
      <c r="G76" s="149"/>
      <c r="H76" s="149"/>
      <c r="I76" s="149"/>
      <c r="J76" s="149"/>
      <c r="K76" s="149"/>
      <c r="L76" s="149"/>
      <c r="M76" s="149"/>
      <c r="N76" s="149"/>
      <c r="O76" s="149"/>
      <c r="P76" s="149"/>
      <c r="Q76" s="149"/>
      <c r="R76" s="477"/>
      <c r="S76" s="5"/>
      <c r="T76" s="137"/>
      <c r="U76" s="5"/>
      <c r="V76" s="5"/>
    </row>
    <row r="77" spans="1:22" s="26" customFormat="1" ht="12.6" customHeight="1" x14ac:dyDescent="0.2">
      <c r="A77" s="259"/>
      <c r="B77" s="257"/>
      <c r="C77" s="222" t="str">
        <f t="shared" si="5"/>
        <v/>
      </c>
      <c r="D77" s="376"/>
      <c r="E77" s="202"/>
      <c r="F77" s="149"/>
      <c r="G77" s="149"/>
      <c r="H77" s="149"/>
      <c r="I77" s="149"/>
      <c r="J77" s="149"/>
      <c r="K77" s="149"/>
      <c r="L77" s="149"/>
      <c r="M77" s="149"/>
      <c r="N77" s="149"/>
      <c r="O77" s="149"/>
      <c r="P77" s="149"/>
      <c r="Q77" s="149"/>
      <c r="R77" s="478"/>
      <c r="S77" s="5"/>
      <c r="T77" s="5"/>
      <c r="U77" s="5"/>
      <c r="V77" s="5"/>
    </row>
    <row r="78" spans="1:22" s="26" customFormat="1" ht="12.6" customHeight="1" x14ac:dyDescent="0.2">
      <c r="A78" s="259"/>
      <c r="B78" s="257"/>
      <c r="C78" s="222" t="str">
        <f t="shared" si="5"/>
        <v/>
      </c>
      <c r="D78" s="376"/>
      <c r="E78" s="202"/>
      <c r="F78" s="149"/>
      <c r="G78" s="149"/>
      <c r="H78" s="149"/>
      <c r="I78" s="149"/>
      <c r="J78" s="149"/>
      <c r="K78" s="149"/>
      <c r="L78" s="149"/>
      <c r="M78" s="149"/>
      <c r="N78" s="149"/>
      <c r="O78" s="149"/>
      <c r="P78" s="149"/>
      <c r="Q78" s="149"/>
      <c r="R78" s="478"/>
      <c r="S78" s="5"/>
      <c r="T78" s="5"/>
      <c r="U78" s="5"/>
      <c r="V78" s="5"/>
    </row>
    <row r="79" spans="1:22" s="26" customFormat="1" ht="12.6" customHeight="1" x14ac:dyDescent="0.2">
      <c r="A79" s="258"/>
      <c r="B79" s="256"/>
      <c r="C79" s="253" t="str">
        <f t="shared" si="5"/>
        <v/>
      </c>
      <c r="D79" s="302"/>
      <c r="E79" s="202"/>
      <c r="F79" s="149"/>
      <c r="G79" s="149"/>
      <c r="H79" s="149"/>
      <c r="I79" s="149"/>
      <c r="J79" s="149"/>
      <c r="K79" s="149"/>
      <c r="L79" s="149"/>
      <c r="M79" s="149"/>
      <c r="N79" s="149"/>
      <c r="O79" s="149"/>
      <c r="P79" s="149"/>
      <c r="Q79" s="149"/>
      <c r="R79" s="477"/>
      <c r="S79" s="5"/>
      <c r="T79" s="5"/>
      <c r="U79" s="5"/>
      <c r="V79" s="5"/>
    </row>
    <row r="80" spans="1:22" s="26" customFormat="1" ht="12.6" customHeight="1" x14ac:dyDescent="0.2">
      <c r="A80" s="259"/>
      <c r="B80" s="257"/>
      <c r="C80" s="222" t="str">
        <f t="shared" si="5"/>
        <v/>
      </c>
      <c r="D80" s="376"/>
      <c r="E80" s="202"/>
      <c r="F80" s="149"/>
      <c r="G80" s="149"/>
      <c r="H80" s="149"/>
      <c r="I80" s="149"/>
      <c r="J80" s="149"/>
      <c r="K80" s="149"/>
      <c r="L80" s="149"/>
      <c r="M80" s="149"/>
      <c r="N80" s="149"/>
      <c r="O80" s="149"/>
      <c r="P80" s="149"/>
      <c r="Q80" s="149"/>
      <c r="R80" s="478"/>
      <c r="S80" s="5"/>
      <c r="T80" s="5"/>
      <c r="U80" s="5"/>
      <c r="V80" s="5"/>
    </row>
    <row r="81" spans="1:22" s="26" customFormat="1" ht="12.6" customHeight="1" x14ac:dyDescent="0.2">
      <c r="A81" s="259"/>
      <c r="B81" s="257"/>
      <c r="C81" s="222" t="str">
        <f t="shared" si="5"/>
        <v/>
      </c>
      <c r="D81" s="376"/>
      <c r="E81" s="202"/>
      <c r="F81" s="149"/>
      <c r="G81" s="149"/>
      <c r="H81" s="149"/>
      <c r="I81" s="149"/>
      <c r="J81" s="149"/>
      <c r="K81" s="149"/>
      <c r="L81" s="149"/>
      <c r="M81" s="149"/>
      <c r="N81" s="149"/>
      <c r="O81" s="149"/>
      <c r="P81" s="149"/>
      <c r="Q81" s="149"/>
      <c r="R81" s="478"/>
      <c r="S81" s="5"/>
      <c r="T81" s="5"/>
      <c r="U81" s="5"/>
      <c r="V81" s="5"/>
    </row>
    <row r="82" spans="1:22" s="26" customFormat="1" ht="12.6" customHeight="1" x14ac:dyDescent="0.2">
      <c r="A82" s="258"/>
      <c r="B82" s="256"/>
      <c r="C82" s="253" t="str">
        <f t="shared" si="5"/>
        <v/>
      </c>
      <c r="D82" s="302"/>
      <c r="E82" s="202"/>
      <c r="F82" s="149"/>
      <c r="G82" s="149"/>
      <c r="H82" s="149"/>
      <c r="I82" s="149"/>
      <c r="J82" s="149"/>
      <c r="K82" s="149"/>
      <c r="L82" s="149"/>
      <c r="M82" s="149"/>
      <c r="N82" s="149"/>
      <c r="O82" s="149"/>
      <c r="P82" s="149"/>
      <c r="Q82" s="149"/>
      <c r="R82" s="477"/>
      <c r="S82" s="5"/>
      <c r="T82" s="5"/>
      <c r="U82" s="5"/>
      <c r="V82" s="5"/>
    </row>
    <row r="83" spans="1:22" s="26" customFormat="1" ht="12.6" customHeight="1" x14ac:dyDescent="0.2">
      <c r="A83" s="259"/>
      <c r="B83" s="257"/>
      <c r="C83" s="222" t="str">
        <f t="shared" si="5"/>
        <v/>
      </c>
      <c r="D83" s="376"/>
      <c r="E83" s="202"/>
      <c r="F83" s="149"/>
      <c r="G83" s="149"/>
      <c r="H83" s="149"/>
      <c r="I83" s="149"/>
      <c r="J83" s="149"/>
      <c r="K83" s="149"/>
      <c r="L83" s="149"/>
      <c r="M83" s="149"/>
      <c r="N83" s="149"/>
      <c r="O83" s="149"/>
      <c r="P83" s="149"/>
      <c r="Q83" s="149"/>
      <c r="R83" s="478"/>
      <c r="S83" s="5"/>
      <c r="T83" s="5"/>
      <c r="U83" s="5"/>
      <c r="V83" s="5"/>
    </row>
    <row r="84" spans="1:22" s="26" customFormat="1" ht="12.6" customHeight="1" x14ac:dyDescent="0.2">
      <c r="A84" s="259"/>
      <c r="B84" s="257"/>
      <c r="C84" s="222" t="str">
        <f t="shared" si="5"/>
        <v/>
      </c>
      <c r="D84" s="376"/>
      <c r="E84" s="202"/>
      <c r="F84" s="149"/>
      <c r="G84" s="149"/>
      <c r="H84" s="149"/>
      <c r="I84" s="149"/>
      <c r="J84" s="149"/>
      <c r="K84" s="149"/>
      <c r="L84" s="149"/>
      <c r="M84" s="149"/>
      <c r="N84" s="149"/>
      <c r="O84" s="149"/>
      <c r="P84" s="149"/>
      <c r="Q84" s="149"/>
      <c r="R84" s="478"/>
      <c r="S84" s="5"/>
      <c r="T84" s="5"/>
      <c r="U84" s="5"/>
      <c r="V84" s="5"/>
    </row>
    <row r="85" spans="1:22" s="26" customFormat="1" ht="12.6" customHeight="1" x14ac:dyDescent="0.2">
      <c r="A85" s="258"/>
      <c r="B85" s="256"/>
      <c r="C85" s="253" t="str">
        <f t="shared" si="5"/>
        <v/>
      </c>
      <c r="D85" s="302"/>
      <c r="E85" s="202"/>
      <c r="F85" s="149"/>
      <c r="G85" s="149"/>
      <c r="H85" s="149"/>
      <c r="I85" s="149"/>
      <c r="J85" s="149"/>
      <c r="K85" s="149"/>
      <c r="L85" s="149"/>
      <c r="M85" s="149"/>
      <c r="N85" s="149"/>
      <c r="O85" s="149"/>
      <c r="P85" s="149"/>
      <c r="Q85" s="149"/>
      <c r="R85" s="477"/>
      <c r="S85" s="5"/>
      <c r="T85" s="5"/>
      <c r="U85" s="5"/>
      <c r="V85" s="5"/>
    </row>
    <row r="86" spans="1:22" s="26" customFormat="1" ht="12.6" customHeight="1" x14ac:dyDescent="0.2">
      <c r="A86" s="259"/>
      <c r="B86" s="257"/>
      <c r="C86" s="222" t="str">
        <f t="shared" si="5"/>
        <v/>
      </c>
      <c r="D86" s="376"/>
      <c r="E86" s="202"/>
      <c r="F86" s="149"/>
      <c r="G86" s="149"/>
      <c r="H86" s="149"/>
      <c r="I86" s="149"/>
      <c r="J86" s="149"/>
      <c r="K86" s="149"/>
      <c r="L86" s="149"/>
      <c r="M86" s="149"/>
      <c r="N86" s="149"/>
      <c r="O86" s="149"/>
      <c r="P86" s="149"/>
      <c r="Q86" s="149"/>
      <c r="R86" s="478"/>
      <c r="S86" s="5"/>
      <c r="T86" s="5"/>
      <c r="U86" s="5"/>
      <c r="V86" s="5"/>
    </row>
    <row r="87" spans="1:22" s="26" customFormat="1" ht="12.6" customHeight="1" x14ac:dyDescent="0.2">
      <c r="A87" s="259"/>
      <c r="B87" s="257"/>
      <c r="C87" s="222" t="str">
        <f t="shared" si="5"/>
        <v/>
      </c>
      <c r="D87" s="376"/>
      <c r="E87" s="202"/>
      <c r="F87" s="149"/>
      <c r="G87" s="149"/>
      <c r="H87" s="149"/>
      <c r="I87" s="149"/>
      <c r="J87" s="149"/>
      <c r="K87" s="149"/>
      <c r="L87" s="149"/>
      <c r="M87" s="149"/>
      <c r="N87" s="149"/>
      <c r="O87" s="149"/>
      <c r="P87" s="149"/>
      <c r="Q87" s="149"/>
      <c r="R87" s="478"/>
      <c r="S87" s="5"/>
      <c r="T87" s="5"/>
      <c r="U87" s="5"/>
      <c r="V87" s="5"/>
    </row>
    <row r="88" spans="1:22" s="26" customFormat="1" ht="12.6" customHeight="1" x14ac:dyDescent="0.2">
      <c r="A88" s="258"/>
      <c r="B88" s="256"/>
      <c r="C88" s="253" t="str">
        <f t="shared" si="5"/>
        <v/>
      </c>
      <c r="D88" s="302"/>
      <c r="E88" s="202"/>
      <c r="F88" s="149"/>
      <c r="G88" s="149"/>
      <c r="H88" s="149"/>
      <c r="I88" s="149"/>
      <c r="J88" s="149"/>
      <c r="K88" s="149"/>
      <c r="L88" s="149"/>
      <c r="M88" s="149"/>
      <c r="N88" s="149"/>
      <c r="O88" s="149"/>
      <c r="P88" s="149"/>
      <c r="Q88" s="149"/>
      <c r="R88" s="477"/>
      <c r="S88" s="5"/>
      <c r="T88" s="5"/>
      <c r="U88" s="5"/>
      <c r="V88" s="5"/>
    </row>
    <row r="89" spans="1:22" s="26" customFormat="1" ht="12.6" customHeight="1" x14ac:dyDescent="0.2">
      <c r="A89" s="258"/>
      <c r="B89" s="256"/>
      <c r="C89" s="253" t="str">
        <f t="shared" si="5"/>
        <v/>
      </c>
      <c r="D89" s="302"/>
      <c r="E89" s="202"/>
      <c r="F89" s="149"/>
      <c r="G89" s="149"/>
      <c r="H89" s="149"/>
      <c r="I89" s="149"/>
      <c r="J89" s="149"/>
      <c r="K89" s="149"/>
      <c r="L89" s="149"/>
      <c r="M89" s="149"/>
      <c r="N89" s="149"/>
      <c r="O89" s="149"/>
      <c r="P89" s="149"/>
      <c r="Q89" s="149"/>
      <c r="R89" s="477"/>
      <c r="S89" s="5"/>
      <c r="T89" s="5"/>
      <c r="U89" s="5"/>
      <c r="V89" s="5"/>
    </row>
    <row r="90" spans="1:22" s="26" customFormat="1" ht="12.6" customHeight="1" x14ac:dyDescent="0.2">
      <c r="A90" s="259"/>
      <c r="B90" s="257"/>
      <c r="C90" s="222" t="str">
        <f t="shared" si="5"/>
        <v/>
      </c>
      <c r="D90" s="376"/>
      <c r="E90" s="202"/>
      <c r="F90" s="149"/>
      <c r="G90" s="149"/>
      <c r="H90" s="149"/>
      <c r="I90" s="149"/>
      <c r="J90" s="149"/>
      <c r="K90" s="149"/>
      <c r="L90" s="149"/>
      <c r="M90" s="149"/>
      <c r="N90" s="149"/>
      <c r="O90" s="149"/>
      <c r="P90" s="149"/>
      <c r="Q90" s="149"/>
      <c r="R90" s="478"/>
      <c r="S90" s="5"/>
      <c r="T90" s="5"/>
      <c r="U90" s="5"/>
      <c r="V90" s="5"/>
    </row>
    <row r="91" spans="1:22" s="26" customFormat="1" ht="12.6" customHeight="1" x14ac:dyDescent="0.2">
      <c r="A91" s="259"/>
      <c r="B91" s="257"/>
      <c r="C91" s="222" t="str">
        <f t="shared" si="5"/>
        <v/>
      </c>
      <c r="D91" s="376"/>
      <c r="E91" s="202"/>
      <c r="F91" s="149"/>
      <c r="G91" s="149"/>
      <c r="H91" s="149"/>
      <c r="I91" s="149"/>
      <c r="J91" s="149"/>
      <c r="K91" s="149"/>
      <c r="L91" s="149"/>
      <c r="M91" s="149"/>
      <c r="N91" s="149"/>
      <c r="O91" s="149"/>
      <c r="P91" s="149"/>
      <c r="Q91" s="149"/>
      <c r="R91" s="478"/>
      <c r="S91" s="5"/>
      <c r="T91" s="5"/>
      <c r="U91" s="5"/>
      <c r="V91" s="5"/>
    </row>
    <row r="92" spans="1:22" s="26" customFormat="1" ht="12.6" customHeight="1" x14ac:dyDescent="0.2">
      <c r="A92" s="258"/>
      <c r="B92" s="256"/>
      <c r="C92" s="253" t="str">
        <f t="shared" si="5"/>
        <v/>
      </c>
      <c r="D92" s="302"/>
      <c r="E92" s="202"/>
      <c r="F92" s="149"/>
      <c r="G92" s="149"/>
      <c r="H92" s="149"/>
      <c r="I92" s="149"/>
      <c r="J92" s="149"/>
      <c r="K92" s="149"/>
      <c r="L92" s="149"/>
      <c r="M92" s="149"/>
      <c r="N92" s="149"/>
      <c r="O92" s="149"/>
      <c r="P92" s="149"/>
      <c r="Q92" s="149"/>
      <c r="R92" s="477"/>
      <c r="S92" s="5"/>
      <c r="T92" s="5"/>
      <c r="U92" s="5"/>
      <c r="V92" s="5"/>
    </row>
    <row r="93" spans="1:22" s="26" customFormat="1" ht="12.6" customHeight="1" x14ac:dyDescent="0.2">
      <c r="A93" s="259"/>
      <c r="B93" s="257"/>
      <c r="C93" s="222" t="str">
        <f t="shared" si="5"/>
        <v/>
      </c>
      <c r="D93" s="376"/>
      <c r="E93" s="202"/>
      <c r="F93" s="149"/>
      <c r="G93" s="149"/>
      <c r="H93" s="149"/>
      <c r="I93" s="149"/>
      <c r="J93" s="149"/>
      <c r="K93" s="149"/>
      <c r="L93" s="149"/>
      <c r="M93" s="149"/>
      <c r="N93" s="149"/>
      <c r="O93" s="149"/>
      <c r="P93" s="149"/>
      <c r="Q93" s="149"/>
      <c r="R93" s="478"/>
      <c r="S93" s="5"/>
      <c r="T93" s="5"/>
      <c r="U93" s="5"/>
      <c r="V93" s="5"/>
    </row>
    <row r="94" spans="1:22" s="26" customFormat="1" ht="12.6" customHeight="1" x14ac:dyDescent="0.2">
      <c r="A94" s="259"/>
      <c r="B94" s="257"/>
      <c r="C94" s="222" t="str">
        <f t="shared" si="5"/>
        <v/>
      </c>
      <c r="D94" s="376"/>
      <c r="E94" s="202"/>
      <c r="F94" s="149"/>
      <c r="G94" s="149"/>
      <c r="H94" s="149"/>
      <c r="I94" s="149"/>
      <c r="J94" s="149"/>
      <c r="K94" s="149"/>
      <c r="L94" s="149"/>
      <c r="M94" s="149"/>
      <c r="N94" s="149"/>
      <c r="O94" s="149"/>
      <c r="P94" s="149"/>
      <c r="Q94" s="149"/>
      <c r="R94" s="478"/>
      <c r="S94" s="5"/>
      <c r="T94" s="5"/>
      <c r="U94" s="5"/>
      <c r="V94" s="5"/>
    </row>
    <row r="95" spans="1:22" s="26" customFormat="1" ht="12.6" customHeight="1" x14ac:dyDescent="0.2">
      <c r="A95" s="258"/>
      <c r="B95" s="256"/>
      <c r="C95" s="253" t="str">
        <f t="shared" si="5"/>
        <v/>
      </c>
      <c r="D95" s="302"/>
      <c r="E95" s="202"/>
      <c r="F95" s="149"/>
      <c r="G95" s="149"/>
      <c r="H95" s="149"/>
      <c r="I95" s="149"/>
      <c r="J95" s="149"/>
      <c r="K95" s="149"/>
      <c r="L95" s="149"/>
      <c r="M95" s="149"/>
      <c r="N95" s="149"/>
      <c r="O95" s="149"/>
      <c r="P95" s="149"/>
      <c r="Q95" s="149"/>
      <c r="R95" s="477"/>
      <c r="S95" s="5"/>
      <c r="T95" s="5"/>
      <c r="U95" s="5"/>
      <c r="V95" s="5"/>
    </row>
    <row r="96" spans="1:22" s="26" customFormat="1" ht="12.6" customHeight="1" x14ac:dyDescent="0.2">
      <c r="A96" s="259"/>
      <c r="B96" s="257"/>
      <c r="C96" s="222" t="str">
        <f t="shared" si="5"/>
        <v/>
      </c>
      <c r="D96" s="376"/>
      <c r="E96" s="202"/>
      <c r="F96" s="149"/>
      <c r="G96" s="149"/>
      <c r="H96" s="149"/>
      <c r="I96" s="149"/>
      <c r="J96" s="149"/>
      <c r="K96" s="149"/>
      <c r="L96" s="149"/>
      <c r="M96" s="149"/>
      <c r="N96" s="149"/>
      <c r="O96" s="149"/>
      <c r="P96" s="149"/>
      <c r="Q96" s="149"/>
      <c r="R96" s="478"/>
      <c r="S96" s="5"/>
      <c r="T96" s="5"/>
      <c r="U96" s="5"/>
      <c r="V96" s="5"/>
    </row>
    <row r="97" spans="1:22" s="26" customFormat="1" ht="12.6" customHeight="1" x14ac:dyDescent="0.2">
      <c r="A97" s="259"/>
      <c r="B97" s="257"/>
      <c r="C97" s="222" t="str">
        <f t="shared" si="5"/>
        <v/>
      </c>
      <c r="D97" s="302"/>
      <c r="E97" s="297"/>
      <c r="F97" s="298"/>
      <c r="G97" s="298"/>
      <c r="H97" s="298"/>
      <c r="I97" s="298"/>
      <c r="J97" s="298"/>
      <c r="K97" s="298"/>
      <c r="L97" s="298"/>
      <c r="M97" s="298"/>
      <c r="N97" s="298"/>
      <c r="O97" s="298"/>
      <c r="P97" s="298"/>
      <c r="Q97" s="298"/>
      <c r="R97" s="477"/>
      <c r="S97" s="5"/>
      <c r="T97" s="5"/>
      <c r="U97" s="5"/>
      <c r="V97" s="5"/>
    </row>
    <row r="98" spans="1:22" s="26" customFormat="1" ht="12.6" customHeight="1" x14ac:dyDescent="0.2">
      <c r="A98" s="259"/>
      <c r="B98" s="257"/>
      <c r="C98" s="222" t="str">
        <f t="shared" si="5"/>
        <v/>
      </c>
      <c r="D98" s="376"/>
      <c r="E98" s="297"/>
      <c r="F98" s="298"/>
      <c r="G98" s="298"/>
      <c r="H98" s="298"/>
      <c r="I98" s="298"/>
      <c r="J98" s="298"/>
      <c r="K98" s="298"/>
      <c r="L98" s="298"/>
      <c r="M98" s="298"/>
      <c r="N98" s="298"/>
      <c r="O98" s="298"/>
      <c r="P98" s="298"/>
      <c r="Q98" s="298"/>
      <c r="R98" s="478"/>
      <c r="S98" s="5"/>
      <c r="T98" s="5"/>
      <c r="U98" s="5"/>
      <c r="V98" s="5"/>
    </row>
    <row r="99" spans="1:22" s="26" customFormat="1" ht="12.6" customHeight="1" x14ac:dyDescent="0.2">
      <c r="A99" s="259"/>
      <c r="B99" s="257"/>
      <c r="C99" s="222" t="str">
        <f t="shared" si="5"/>
        <v/>
      </c>
      <c r="D99" s="376"/>
      <c r="E99" s="297"/>
      <c r="F99" s="298"/>
      <c r="G99" s="298"/>
      <c r="H99" s="298"/>
      <c r="I99" s="298"/>
      <c r="J99" s="298"/>
      <c r="K99" s="298"/>
      <c r="L99" s="298"/>
      <c r="M99" s="298"/>
      <c r="N99" s="298"/>
      <c r="O99" s="298"/>
      <c r="P99" s="298"/>
      <c r="Q99" s="298"/>
      <c r="R99" s="478"/>
      <c r="S99" s="5"/>
      <c r="T99" s="5"/>
      <c r="U99" s="5"/>
      <c r="V99" s="5"/>
    </row>
    <row r="100" spans="1:22" s="26" customFormat="1" ht="12.6" customHeight="1" x14ac:dyDescent="0.2">
      <c r="A100" s="259"/>
      <c r="B100" s="257"/>
      <c r="C100" s="222" t="str">
        <f t="shared" si="5"/>
        <v/>
      </c>
      <c r="D100" s="302"/>
      <c r="E100" s="202"/>
      <c r="F100" s="149"/>
      <c r="G100" s="149"/>
      <c r="H100" s="149"/>
      <c r="I100" s="149"/>
      <c r="J100" s="149"/>
      <c r="K100" s="149"/>
      <c r="L100" s="149"/>
      <c r="M100" s="149"/>
      <c r="N100" s="149"/>
      <c r="O100" s="149"/>
      <c r="P100" s="149"/>
      <c r="Q100" s="149"/>
      <c r="R100" s="477"/>
      <c r="S100" s="5"/>
      <c r="T100" s="5"/>
      <c r="U100" s="5"/>
      <c r="V100" s="5"/>
    </row>
    <row r="101" spans="1:22" s="26" customFormat="1" ht="12.6" customHeight="1" x14ac:dyDescent="0.2">
      <c r="A101" s="259"/>
      <c r="B101" s="257"/>
      <c r="C101" s="222" t="str">
        <f t="shared" si="5"/>
        <v/>
      </c>
      <c r="D101" s="376"/>
      <c r="E101" s="202"/>
      <c r="F101" s="149"/>
      <c r="G101" s="149"/>
      <c r="H101" s="149"/>
      <c r="I101" s="149"/>
      <c r="J101" s="149"/>
      <c r="K101" s="149"/>
      <c r="L101" s="149"/>
      <c r="M101" s="149"/>
      <c r="N101" s="149"/>
      <c r="O101" s="149"/>
      <c r="P101" s="149"/>
      <c r="Q101" s="149"/>
      <c r="R101" s="478"/>
      <c r="S101" s="5"/>
      <c r="T101" s="5"/>
      <c r="U101" s="5"/>
      <c r="V101" s="5"/>
    </row>
    <row r="102" spans="1:22" s="26" customFormat="1" ht="12.6" customHeight="1" thickBot="1" x14ac:dyDescent="0.25">
      <c r="A102" s="259"/>
      <c r="B102" s="257"/>
      <c r="C102" s="222" t="str">
        <f t="shared" si="5"/>
        <v/>
      </c>
      <c r="D102" s="377"/>
      <c r="E102" s="299"/>
      <c r="F102" s="300"/>
      <c r="G102" s="300"/>
      <c r="H102" s="300"/>
      <c r="I102" s="300"/>
      <c r="J102" s="300"/>
      <c r="K102" s="300"/>
      <c r="L102" s="300"/>
      <c r="M102" s="300"/>
      <c r="N102" s="300"/>
      <c r="O102" s="300"/>
      <c r="P102" s="300"/>
      <c r="Q102" s="300"/>
      <c r="R102" s="479"/>
      <c r="S102" s="5"/>
      <c r="T102" s="5"/>
      <c r="U102" s="5"/>
      <c r="V102" s="5"/>
    </row>
    <row r="103" spans="1:22" s="26" customFormat="1" ht="12.6" customHeight="1" thickTop="1" x14ac:dyDescent="0.2">
      <c r="A103" s="896" t="s">
        <v>41</v>
      </c>
      <c r="B103" s="897"/>
      <c r="C103" s="897"/>
      <c r="D103" s="897"/>
      <c r="E103" s="897"/>
      <c r="F103" s="102" t="str">
        <f t="shared" ref="F103:Q103" si="6">IF(SUM(F64:F102)&gt;0,SUM(F64:F102),"")</f>
        <v/>
      </c>
      <c r="G103" s="102" t="str">
        <f t="shared" si="6"/>
        <v/>
      </c>
      <c r="H103" s="102" t="str">
        <f t="shared" si="6"/>
        <v/>
      </c>
      <c r="I103" s="102" t="str">
        <f t="shared" si="6"/>
        <v/>
      </c>
      <c r="J103" s="102" t="str">
        <f t="shared" si="6"/>
        <v/>
      </c>
      <c r="K103" s="102" t="str">
        <f t="shared" si="6"/>
        <v/>
      </c>
      <c r="L103" s="102" t="str">
        <f t="shared" si="6"/>
        <v/>
      </c>
      <c r="M103" s="102" t="str">
        <f t="shared" si="6"/>
        <v/>
      </c>
      <c r="N103" s="102" t="str">
        <f t="shared" si="6"/>
        <v/>
      </c>
      <c r="O103" s="102" t="str">
        <f t="shared" si="6"/>
        <v/>
      </c>
      <c r="P103" s="102" t="str">
        <f t="shared" si="6"/>
        <v/>
      </c>
      <c r="Q103" s="378" t="str">
        <f t="shared" si="6"/>
        <v/>
      </c>
      <c r="R103" s="5"/>
      <c r="S103" s="5"/>
      <c r="T103" s="5"/>
      <c r="U103" s="5"/>
      <c r="V103" s="5"/>
    </row>
    <row r="104" spans="1:22" ht="15" customHeight="1" x14ac:dyDescent="0.2">
      <c r="A104" s="898" t="s">
        <v>40</v>
      </c>
      <c r="B104" s="899"/>
      <c r="C104" s="899"/>
      <c r="D104" s="899"/>
      <c r="E104" s="899"/>
      <c r="F104" s="103" t="str">
        <f>F$49</f>
        <v/>
      </c>
      <c r="G104" s="103" t="str">
        <f t="shared" ref="G104:Q104" si="7">G$49</f>
        <v/>
      </c>
      <c r="H104" s="103" t="str">
        <f t="shared" si="7"/>
        <v/>
      </c>
      <c r="I104" s="103" t="str">
        <f t="shared" si="7"/>
        <v/>
      </c>
      <c r="J104" s="103" t="str">
        <f t="shared" si="7"/>
        <v/>
      </c>
      <c r="K104" s="103" t="str">
        <f t="shared" si="7"/>
        <v/>
      </c>
      <c r="L104" s="103" t="str">
        <f t="shared" si="7"/>
        <v/>
      </c>
      <c r="M104" s="103" t="str">
        <f t="shared" si="7"/>
        <v/>
      </c>
      <c r="N104" s="103" t="str">
        <f t="shared" si="7"/>
        <v/>
      </c>
      <c r="O104" s="103" t="str">
        <f t="shared" si="7"/>
        <v/>
      </c>
      <c r="P104" s="103" t="str">
        <f t="shared" si="7"/>
        <v/>
      </c>
      <c r="Q104" s="379" t="str">
        <f t="shared" si="7"/>
        <v/>
      </c>
      <c r="R104" s="5"/>
      <c r="S104" s="5"/>
      <c r="T104" s="5"/>
      <c r="U104" s="5"/>
      <c r="V104" s="5"/>
    </row>
    <row r="105" spans="1:22" ht="15" customHeight="1" x14ac:dyDescent="0.2">
      <c r="A105" s="898" t="s">
        <v>37</v>
      </c>
      <c r="B105" s="899"/>
      <c r="C105" s="899"/>
      <c r="D105" s="899"/>
      <c r="E105" s="899"/>
      <c r="F105" s="103" t="str">
        <f>IF(SUM(F103:F104)=0,"",SUM(F103:F104))</f>
        <v/>
      </c>
      <c r="G105" s="103" t="str">
        <f t="shared" ref="G105:Q105" si="8">IF(SUM(G103:G104)=0,"",SUM(G103:G104))</f>
        <v/>
      </c>
      <c r="H105" s="103" t="str">
        <f t="shared" si="8"/>
        <v/>
      </c>
      <c r="I105" s="103" t="str">
        <f t="shared" si="8"/>
        <v/>
      </c>
      <c r="J105" s="103" t="str">
        <f t="shared" si="8"/>
        <v/>
      </c>
      <c r="K105" s="103" t="str">
        <f t="shared" si="8"/>
        <v/>
      </c>
      <c r="L105" s="103" t="str">
        <f t="shared" si="8"/>
        <v/>
      </c>
      <c r="M105" s="103" t="str">
        <f t="shared" si="8"/>
        <v/>
      </c>
      <c r="N105" s="103" t="str">
        <f t="shared" si="8"/>
        <v/>
      </c>
      <c r="O105" s="103" t="str">
        <f t="shared" si="8"/>
        <v/>
      </c>
      <c r="P105" s="103" t="str">
        <f t="shared" si="8"/>
        <v/>
      </c>
      <c r="Q105" s="379" t="str">
        <f t="shared" si="8"/>
        <v/>
      </c>
      <c r="R105" s="5"/>
      <c r="S105" s="5"/>
      <c r="T105" s="5"/>
      <c r="U105" s="5"/>
      <c r="V105" s="5"/>
    </row>
    <row r="106" spans="1:22" s="26" customFormat="1" ht="12.6" customHeight="1" thickBot="1" x14ac:dyDescent="0.25">
      <c r="A106" s="900" t="s">
        <v>42</v>
      </c>
      <c r="B106" s="901"/>
      <c r="C106" s="901"/>
      <c r="D106" s="901"/>
      <c r="E106" s="901"/>
      <c r="F106" s="45"/>
      <c r="G106" s="45"/>
      <c r="H106" s="45"/>
      <c r="I106" s="45"/>
      <c r="J106" s="45"/>
      <c r="K106" s="45"/>
      <c r="L106" s="45"/>
      <c r="M106" s="45"/>
      <c r="N106" s="45"/>
      <c r="O106" s="45"/>
      <c r="P106" s="45"/>
      <c r="Q106" s="143"/>
      <c r="R106" s="5"/>
      <c r="S106" s="5"/>
      <c r="T106" s="5"/>
      <c r="U106" s="5"/>
      <c r="V106" s="5"/>
    </row>
    <row r="107" spans="1:22" s="26" customFormat="1" ht="20.100000000000001" customHeight="1" x14ac:dyDescent="0.2">
      <c r="A107" s="5"/>
      <c r="B107" s="5"/>
      <c r="C107" s="5"/>
      <c r="D107" s="5"/>
      <c r="E107" s="5"/>
      <c r="F107" s="5"/>
      <c r="G107" s="5"/>
      <c r="H107" s="5"/>
      <c r="I107" s="5"/>
      <c r="J107" s="5"/>
      <c r="K107" s="5"/>
      <c r="L107" s="5"/>
      <c r="M107" s="5"/>
      <c r="N107" s="5"/>
      <c r="O107" s="5"/>
      <c r="P107" s="5"/>
      <c r="Q107" s="5"/>
      <c r="R107" s="5"/>
      <c r="S107" s="5"/>
      <c r="T107" s="5"/>
      <c r="U107" s="5"/>
      <c r="V107" s="5"/>
    </row>
    <row r="108" spans="1:22" ht="20.100000000000001" customHeight="1" x14ac:dyDescent="0.2">
      <c r="A108" s="5"/>
      <c r="B108" s="5"/>
      <c r="C108" s="5"/>
      <c r="D108" s="5"/>
      <c r="E108" s="5"/>
      <c r="F108" s="81" t="s">
        <v>46</v>
      </c>
      <c r="G108" s="7"/>
      <c r="H108" s="5"/>
      <c r="I108" s="5"/>
      <c r="J108" s="5"/>
      <c r="K108" s="5"/>
      <c r="L108" s="5"/>
      <c r="M108" s="5"/>
      <c r="N108" s="5"/>
      <c r="O108" s="5"/>
      <c r="P108" s="5"/>
      <c r="Q108" s="5"/>
      <c r="R108" s="5"/>
      <c r="S108" s="5"/>
      <c r="T108" s="5"/>
      <c r="U108" s="5"/>
      <c r="V108" s="5"/>
    </row>
    <row r="109" spans="1:22" ht="20.100000000000001" customHeight="1" x14ac:dyDescent="0.2">
      <c r="A109" s="5"/>
      <c r="B109" s="5"/>
      <c r="C109" s="5"/>
      <c r="D109" s="5"/>
      <c r="E109" s="5"/>
      <c r="F109" s="82"/>
      <c r="G109" s="8" t="s">
        <v>47</v>
      </c>
      <c r="H109" s="5"/>
      <c r="I109" s="5"/>
      <c r="J109" s="5"/>
      <c r="K109" s="5"/>
      <c r="L109" s="5"/>
      <c r="M109" s="5"/>
      <c r="N109" s="5"/>
      <c r="O109" s="5"/>
      <c r="P109" s="5"/>
      <c r="Q109" s="5"/>
      <c r="R109" s="5"/>
      <c r="S109" s="5"/>
      <c r="T109" s="5"/>
      <c r="U109" s="5"/>
      <c r="V109" s="5"/>
    </row>
    <row r="110" spans="1:22" ht="20.100000000000001" customHeight="1" x14ac:dyDescent="0.2">
      <c r="A110" s="5"/>
      <c r="B110" s="5"/>
      <c r="C110" s="5"/>
      <c r="D110" s="5"/>
      <c r="E110" s="5"/>
      <c r="F110" s="83"/>
      <c r="G110" s="8" t="s">
        <v>48</v>
      </c>
      <c r="H110" s="5"/>
      <c r="I110" s="5"/>
      <c r="J110" s="5"/>
      <c r="K110" s="5"/>
      <c r="L110" s="5"/>
      <c r="M110" s="5"/>
      <c r="N110" s="5"/>
      <c r="O110" s="5"/>
      <c r="P110" s="5"/>
      <c r="Q110" s="5"/>
      <c r="R110" s="5"/>
      <c r="S110" s="5"/>
      <c r="T110" s="5"/>
      <c r="U110" s="5"/>
      <c r="V110" s="5"/>
    </row>
    <row r="111" spans="1:22" ht="20.100000000000001" customHeight="1" x14ac:dyDescent="0.2">
      <c r="A111" s="5"/>
      <c r="B111" s="5"/>
      <c r="C111" s="5"/>
      <c r="D111" s="5"/>
      <c r="E111" s="5"/>
      <c r="F111" s="85"/>
      <c r="G111" s="8" t="s">
        <v>49</v>
      </c>
      <c r="H111" s="5"/>
      <c r="I111" s="5"/>
      <c r="J111" s="5"/>
      <c r="K111" s="5"/>
      <c r="L111" s="5"/>
      <c r="M111" s="5"/>
      <c r="N111" s="5"/>
      <c r="O111" s="5"/>
      <c r="P111" s="5"/>
      <c r="Q111" s="5"/>
      <c r="R111" s="5"/>
      <c r="S111" s="5"/>
      <c r="T111" s="5"/>
      <c r="U111" s="5"/>
      <c r="V111" s="5"/>
    </row>
    <row r="112" spans="1:22" ht="20.100000000000001" customHeight="1" x14ac:dyDescent="0.2">
      <c r="A112" s="5"/>
      <c r="B112" s="5"/>
      <c r="C112" s="5"/>
      <c r="D112" s="5"/>
      <c r="E112" s="5"/>
      <c r="F112" s="5"/>
      <c r="G112" s="5"/>
      <c r="H112" s="5"/>
      <c r="I112" s="5"/>
      <c r="J112" s="5"/>
      <c r="K112" s="5"/>
      <c r="L112" s="5"/>
      <c r="M112" s="5"/>
      <c r="N112" s="5"/>
      <c r="O112" s="5"/>
      <c r="P112" s="5"/>
      <c r="Q112" s="5"/>
      <c r="R112" s="5"/>
      <c r="S112" s="5"/>
      <c r="T112" s="5"/>
      <c r="U112" s="5"/>
      <c r="V112" s="5"/>
    </row>
    <row r="113" spans="1:22" ht="20.100000000000001" customHeight="1" x14ac:dyDescent="0.2">
      <c r="A113" s="5"/>
      <c r="B113" s="5"/>
      <c r="C113" s="5"/>
      <c r="D113" s="5"/>
      <c r="E113" s="5"/>
      <c r="F113" s="5"/>
      <c r="G113" s="5"/>
      <c r="H113" s="5"/>
      <c r="I113" s="5"/>
      <c r="J113" s="5"/>
      <c r="K113" s="5"/>
      <c r="L113" s="5"/>
      <c r="M113" s="5"/>
      <c r="N113" s="5"/>
      <c r="O113" s="5"/>
      <c r="P113" s="5"/>
      <c r="Q113" s="5"/>
      <c r="R113" s="5"/>
      <c r="S113" s="5"/>
      <c r="T113" s="5"/>
      <c r="U113" s="5"/>
      <c r="V113" s="5"/>
    </row>
    <row r="114" spans="1:22" ht="32.25" customHeight="1" x14ac:dyDescent="0.45">
      <c r="A114" s="914" t="s">
        <v>17</v>
      </c>
      <c r="B114" s="914"/>
      <c r="C114" s="914"/>
      <c r="D114" s="914"/>
      <c r="E114" s="914"/>
      <c r="F114" s="914"/>
      <c r="G114" s="914"/>
      <c r="H114" s="914"/>
      <c r="I114" s="914"/>
      <c r="J114" s="914"/>
      <c r="K114" s="914"/>
      <c r="L114" s="914"/>
      <c r="M114" s="914"/>
      <c r="N114" s="914"/>
      <c r="O114" s="914"/>
      <c r="P114" s="914"/>
      <c r="Q114" s="914"/>
      <c r="R114" s="914"/>
      <c r="S114" s="5"/>
      <c r="T114" s="5"/>
      <c r="U114" s="5"/>
      <c r="V114" s="5"/>
    </row>
    <row r="115" spans="1:22" ht="39" customHeight="1" thickBot="1" x14ac:dyDescent="0.25">
      <c r="A115" s="600" t="s">
        <v>8</v>
      </c>
      <c r="B115" s="600"/>
      <c r="C115" s="600"/>
      <c r="D115" s="600"/>
      <c r="E115" s="600"/>
      <c r="F115" s="600"/>
      <c r="G115" s="600"/>
      <c r="H115" s="600"/>
      <c r="I115" s="600"/>
      <c r="J115" s="600"/>
      <c r="K115" s="600"/>
      <c r="L115" s="600"/>
      <c r="M115" s="600"/>
      <c r="N115" s="600"/>
      <c r="O115" s="600"/>
      <c r="P115" s="600"/>
      <c r="Q115" s="600"/>
      <c r="R115" s="600"/>
      <c r="S115" s="5"/>
      <c r="T115" s="5"/>
      <c r="U115" s="5"/>
      <c r="V115" s="5"/>
    </row>
    <row r="116" spans="1:22" s="26" customFormat="1" x14ac:dyDescent="0.2">
      <c r="A116" s="884" t="s">
        <v>12</v>
      </c>
      <c r="B116" s="601" t="s">
        <v>110</v>
      </c>
      <c r="C116" s="887" t="s">
        <v>99</v>
      </c>
      <c r="D116" s="674">
        <f>D3</f>
        <v>0</v>
      </c>
      <c r="E116" s="890" t="s">
        <v>9</v>
      </c>
      <c r="F116" s="374" t="str">
        <f t="shared" ref="F116:Q116" si="9">IF(F$3="","",F$3)</f>
        <v>Schedule A</v>
      </c>
      <c r="G116" s="374" t="str">
        <f t="shared" si="9"/>
        <v>Schedule A</v>
      </c>
      <c r="H116" s="374" t="str">
        <f t="shared" si="9"/>
        <v>Schedule A</v>
      </c>
      <c r="I116" s="374" t="str">
        <f t="shared" si="9"/>
        <v>Schedule A</v>
      </c>
      <c r="J116" s="374" t="str">
        <f t="shared" si="9"/>
        <v>Schedule A</v>
      </c>
      <c r="K116" s="374" t="str">
        <f t="shared" si="9"/>
        <v>Schedule A</v>
      </c>
      <c r="L116" s="374" t="str">
        <f t="shared" si="9"/>
        <v>Schedule A</v>
      </c>
      <c r="M116" s="374" t="str">
        <f t="shared" si="9"/>
        <v>Schedule A</v>
      </c>
      <c r="N116" s="374" t="str">
        <f t="shared" si="9"/>
        <v>Schedule A</v>
      </c>
      <c r="O116" s="374" t="str">
        <f t="shared" si="9"/>
        <v>Schedule A</v>
      </c>
      <c r="P116" s="374" t="str">
        <f t="shared" si="9"/>
        <v>Schedule A</v>
      </c>
      <c r="Q116" s="374" t="str">
        <f t="shared" si="9"/>
        <v>Schedule A</v>
      </c>
      <c r="R116" s="893" t="s">
        <v>5</v>
      </c>
      <c r="S116" s="5"/>
      <c r="T116" s="65"/>
      <c r="U116" s="5"/>
      <c r="V116" s="5"/>
    </row>
    <row r="117" spans="1:22" s="26" customFormat="1" x14ac:dyDescent="0.2">
      <c r="A117" s="885"/>
      <c r="B117" s="602"/>
      <c r="C117" s="888"/>
      <c r="D117" s="807"/>
      <c r="E117" s="891"/>
      <c r="F117" s="375" t="str">
        <f t="shared" ref="F117:Q117" si="10">IF(F$4="","",F$4)</f>
        <v>Pay Item</v>
      </c>
      <c r="G117" s="375" t="str">
        <f t="shared" si="10"/>
        <v>Pay Item</v>
      </c>
      <c r="H117" s="375" t="str">
        <f t="shared" si="10"/>
        <v>Pay Item</v>
      </c>
      <c r="I117" s="375" t="str">
        <f t="shared" si="10"/>
        <v>Pay Item</v>
      </c>
      <c r="J117" s="375" t="str">
        <f t="shared" si="10"/>
        <v>Pay Item</v>
      </c>
      <c r="K117" s="375" t="str">
        <f t="shared" si="10"/>
        <v>Pay Item</v>
      </c>
      <c r="L117" s="375" t="str">
        <f t="shared" si="10"/>
        <v>Pay Item</v>
      </c>
      <c r="M117" s="375" t="str">
        <f t="shared" si="10"/>
        <v>Pay Item</v>
      </c>
      <c r="N117" s="375" t="str">
        <f t="shared" si="10"/>
        <v>Pay Item</v>
      </c>
      <c r="O117" s="375" t="str">
        <f t="shared" si="10"/>
        <v>Pay Item</v>
      </c>
      <c r="P117" s="375" t="str">
        <f t="shared" si="10"/>
        <v>Pay Item</v>
      </c>
      <c r="Q117" s="375" t="str">
        <f t="shared" si="10"/>
        <v>Pay Item</v>
      </c>
      <c r="R117" s="894"/>
      <c r="S117" s="5"/>
      <c r="T117" s="65"/>
      <c r="U117" s="5"/>
      <c r="V117" s="5"/>
    </row>
    <row r="118" spans="1:22" s="26" customFormat="1" x14ac:dyDescent="0.2">
      <c r="A118" s="885"/>
      <c r="B118" s="602"/>
      <c r="C118" s="888"/>
      <c r="D118" s="807"/>
      <c r="E118" s="891"/>
      <c r="F118" s="375">
        <f t="shared" ref="F118:Q118" si="11">IF(F$5="","",F$5)</f>
        <v>203011200</v>
      </c>
      <c r="G118" s="375">
        <f t="shared" si="11"/>
        <v>203011400</v>
      </c>
      <c r="H118" s="375">
        <f t="shared" si="11"/>
        <v>203022100</v>
      </c>
      <c r="I118" s="375">
        <f t="shared" si="11"/>
        <v>204251000</v>
      </c>
      <c r="J118" s="375">
        <f t="shared" si="11"/>
        <v>251023000</v>
      </c>
      <c r="K118" s="375">
        <f t="shared" si="11"/>
        <v>251113000</v>
      </c>
      <c r="L118" s="375">
        <f t="shared" si="11"/>
        <v>602010600</v>
      </c>
      <c r="M118" s="375">
        <f t="shared" si="11"/>
        <v>602010800</v>
      </c>
      <c r="N118" s="375">
        <f t="shared" si="11"/>
        <v>604030900</v>
      </c>
      <c r="O118" s="375">
        <f t="shared" si="11"/>
        <v>604031000</v>
      </c>
      <c r="P118" s="375">
        <f t="shared" si="11"/>
        <v>607050000</v>
      </c>
      <c r="Q118" s="375" t="str">
        <f t="shared" si="11"/>
        <v/>
      </c>
      <c r="R118" s="894"/>
      <c r="S118" s="5"/>
      <c r="T118" s="65"/>
      <c r="U118" s="5"/>
      <c r="V118" s="5"/>
    </row>
    <row r="119" spans="1:22" s="26" customFormat="1" ht="50.1" customHeight="1" x14ac:dyDescent="0.2">
      <c r="A119" s="885"/>
      <c r="B119" s="602"/>
      <c r="C119" s="888"/>
      <c r="D119" s="807"/>
      <c r="E119" s="891"/>
      <c r="F119" s="590" t="str">
        <f>IF(F$5&gt;0,(VLOOKUP(LEFT(F$5,5)&amp;"-"&amp;RIGHT(F$5,4),'[2]FP14 Pay Items'!$A$2:$E$6000,4,FALSE)),"")</f>
        <v>REMOVAL OF HEADWALL</v>
      </c>
      <c r="G119" s="590" t="str">
        <f>IF(G$5&gt;0,(VLOOKUP(LEFT(G$5,5)&amp;"-"&amp;RIGHT(G$5,4),'[2]FP14 Pay Items'!$A$2:$E$6000,4,FALSE)),"")</f>
        <v>REMOVAL OF INLET</v>
      </c>
      <c r="H119" s="590" t="str">
        <f>IF(H$5&gt;0,(VLOOKUP(LEFT(H$5,5)&amp;"-"&amp;RIGHT(H$5,4),'[2]FP14 Pay Items'!$A$2:$E$6000,4,FALSE)),"")</f>
        <v>REMOVAL OF PIPE CULVERT</v>
      </c>
      <c r="I119" s="590" t="str">
        <f>IF(I$5&gt;0,(VLOOKUP(LEFT(I$5,5)&amp;"-"&amp;RIGHT(I$5,4),'[2]FP14 Pay Items'!$A$2:$E$6000,4,FALSE)),"")</f>
        <v>DITCH, EXCAVATION</v>
      </c>
      <c r="J119" s="590" t="str">
        <f>IF(J$5&gt;0,(VLOOKUP(LEFT(J$5,5)&amp;"-"&amp;RIGHT(J$5,4),'[2]FP14 Pay Items'!$A$2:$E$6000,4,FALSE)),"")</f>
        <v>PLACED RIPRAP, METHOD B, CLASS 10</v>
      </c>
      <c r="K119" s="590" t="str">
        <f>IF(K$5&gt;0,(VLOOKUP(LEFT(K$5,5)&amp;"-"&amp;RIGHT(K$5,4),'[2]FP14 Pay Items'!$A$2:$E$6000,4,FALSE)),"")</f>
        <v>GROUTED RIPRAP, METHOD B, CLASS 10</v>
      </c>
      <c r="L119" s="590" t="str">
        <f>IF(L$5&gt;0,(VLOOKUP(LEFT(L$5,5)&amp;"-"&amp;RIGHT(L$5,4),'[2]FP14 Pay Items'!$A$2:$E$6000,4,FALSE)),"")</f>
        <v>18-INCH PIPE CULVERT</v>
      </c>
      <c r="M119" s="590" t="str">
        <f>IF(M$5&gt;0,(VLOOKUP(LEFT(M$5,5)&amp;"-"&amp;RIGHT(M$5,4),'[2]FP14 Pay Items'!$A$2:$E$6000,4,FALSE)),"")</f>
        <v>24-INCH PIPE CULVERT</v>
      </c>
      <c r="N119" s="590" t="str">
        <f>IF(N$5&gt;0,(VLOOKUP(LEFT(N$5,5)&amp;"-"&amp;RIGHT(N$5,4),'[2]FP14 Pay Items'!$A$2:$E$6000,4,FALSE)),"")</f>
        <v>INLET, FLH TYPE 4B</v>
      </c>
      <c r="O119" s="590" t="str">
        <f>IF(O$5&gt;0,(VLOOKUP(LEFT(O$5,5)&amp;"-"&amp;RIGHT(O$5,4),'[2]FP14 Pay Items'!$A$2:$E$6000,4,FALSE)),"")</f>
        <v>INLET, FLH TYPE 4C</v>
      </c>
      <c r="P119" s="590" t="str">
        <f>IF(P$5&gt;0,(VLOOKUP(LEFT(P$5,5)&amp;"-"&amp;RIGHT(P$5,4),'[2]FP14 Pay Items'!$A$2:$E$6000,4,FALSE)),"")</f>
        <v>REPAIRING DRAINAGE STRUCTURE</v>
      </c>
      <c r="Q119" s="590" t="str">
        <f>IF(Q$5&gt;0,(VLOOKUP(LEFT(Q$5,5)&amp;"-"&amp;RIGHT(Q$5,4),'[2]FP14 Pay Items'!$A$2:$E$6000,4,FALSE)),"")</f>
        <v/>
      </c>
      <c r="R119" s="894"/>
      <c r="S119" s="5"/>
      <c r="T119" s="5"/>
      <c r="U119" s="5"/>
      <c r="V119" s="5"/>
    </row>
    <row r="120" spans="1:22" s="26" customFormat="1" ht="13.5" thickBot="1" x14ac:dyDescent="0.25">
      <c r="A120" s="886"/>
      <c r="B120" s="603"/>
      <c r="C120" s="889"/>
      <c r="D120" s="809"/>
      <c r="E120" s="892"/>
      <c r="F120" s="87" t="str">
        <f>IF(F$5&gt;0,(VLOOKUP(LEFT(F$5,5)&amp;"-"&amp;RIGHT(F$5,4),'[2]FP14 Pay Items'!$A$2:$E$4705,5,TRUE)),"")</f>
        <v>EACH</v>
      </c>
      <c r="G120" s="87" t="str">
        <f>IF(G$5&gt;0,(VLOOKUP(LEFT(G$5,5)&amp;"-"&amp;RIGHT(G$5,4),'[2]FP14 Pay Items'!$A$2:$E$4705,5,TRUE)),"")</f>
        <v>EACH</v>
      </c>
      <c r="H120" s="87" t="str">
        <f>IF(H$5&gt;0,(VLOOKUP(LEFT(H$5,5)&amp;"-"&amp;RIGHT(H$5,4),'[2]FP14 Pay Items'!$A$2:$E$4705,5,TRUE)),"")</f>
        <v>LNFT</v>
      </c>
      <c r="I120" s="87" t="str">
        <f>IF(I$5&gt;0,(VLOOKUP(LEFT(I$5,5)&amp;"-"&amp;RIGHT(I$5,4),'[2]FP14 Pay Items'!$A$2:$E$4705,5,TRUE)),"")</f>
        <v>LNFT</v>
      </c>
      <c r="J120" s="87" t="str">
        <f>IF(J$5&gt;0,(VLOOKUP(LEFT(J$5,5)&amp;"-"&amp;RIGHT(J$5,4),'[2]FP14 Pay Items'!$A$2:$E$4705,5,TRUE)),"")</f>
        <v>TON</v>
      </c>
      <c r="K120" s="87" t="str">
        <f>IF(K$5&gt;0,(VLOOKUP(LEFT(K$5,5)&amp;"-"&amp;RIGHT(K$5,4),'[2]FP14 Pay Items'!$A$2:$E$4705,5,TRUE)),"")</f>
        <v>TON</v>
      </c>
      <c r="L120" s="87" t="str">
        <f>IF(L$5&gt;0,(VLOOKUP(LEFT(L$5,5)&amp;"-"&amp;RIGHT(L$5,4),'[2]FP14 Pay Items'!$A$2:$E$4705,5,TRUE)),"")</f>
        <v>LNFT</v>
      </c>
      <c r="M120" s="87" t="str">
        <f>IF(M$5&gt;0,(VLOOKUP(LEFT(M$5,5)&amp;"-"&amp;RIGHT(M$5,4),'[2]FP14 Pay Items'!$A$2:$E$4705,5,TRUE)),"")</f>
        <v>LNFT</v>
      </c>
      <c r="N120" s="87" t="str">
        <f>IF(N$5&gt;0,(VLOOKUP(LEFT(N$5,5)&amp;"-"&amp;RIGHT(N$5,4),'[2]FP14 Pay Items'!$A$2:$E$4705,5,TRUE)),"")</f>
        <v>EACH</v>
      </c>
      <c r="O120" s="87" t="str">
        <f>IF(O$5&gt;0,(VLOOKUP(LEFT(O$5,5)&amp;"-"&amp;RIGHT(O$5,4),'[2]FP14 Pay Items'!$A$2:$E$4705,5,TRUE)),"")</f>
        <v>EACH</v>
      </c>
      <c r="P120" s="87" t="str">
        <f>IF(P$5&gt;0,(VLOOKUP(LEFT(P$5,5)&amp;"-"&amp;RIGHT(P$5,4),'[2]FP14 Pay Items'!$A$2:$E$4705,5,TRUE)),"")</f>
        <v>EACH</v>
      </c>
      <c r="Q120" s="87" t="str">
        <f>IF(Q$5&gt;0,(VLOOKUP(LEFT(Q$5,5)&amp;"-"&amp;RIGHT(Q$5,4),'[2]FP14 Pay Items'!$A$2:$E$4705,5,TRUE)),"")</f>
        <v/>
      </c>
      <c r="R120" s="895"/>
      <c r="S120" s="5"/>
      <c r="T120" s="65"/>
      <c r="U120" s="65"/>
      <c r="V120" s="5"/>
    </row>
    <row r="121" spans="1:22" s="26" customFormat="1" ht="12.6" customHeight="1" thickTop="1" x14ac:dyDescent="0.2">
      <c r="A121" s="258"/>
      <c r="B121" s="256"/>
      <c r="C121" s="253" t="str">
        <f t="shared" ref="C121:C159" si="12">IFERROR(VLOOKUP($B121,Project_Info,2,FALSE),"")</f>
        <v/>
      </c>
      <c r="D121" s="301"/>
      <c r="E121" s="266"/>
      <c r="F121" s="160"/>
      <c r="G121" s="160"/>
      <c r="H121" s="160"/>
      <c r="I121" s="160"/>
      <c r="J121" s="160"/>
      <c r="K121" s="160"/>
      <c r="L121" s="160"/>
      <c r="M121" s="160"/>
      <c r="N121" s="160"/>
      <c r="O121" s="160"/>
      <c r="P121" s="160"/>
      <c r="Q121" s="160"/>
      <c r="R121" s="314"/>
      <c r="S121" s="5"/>
      <c r="T121" s="65"/>
      <c r="U121" s="65"/>
      <c r="V121" s="5"/>
    </row>
    <row r="122" spans="1:22" s="26" customFormat="1" ht="12.6" customHeight="1" x14ac:dyDescent="0.2">
      <c r="A122" s="259"/>
      <c r="B122" s="257"/>
      <c r="C122" s="222" t="str">
        <f t="shared" si="12"/>
        <v/>
      </c>
      <c r="D122" s="376"/>
      <c r="E122" s="202"/>
      <c r="F122" s="149"/>
      <c r="G122" s="149"/>
      <c r="H122" s="149"/>
      <c r="I122" s="149"/>
      <c r="J122" s="149"/>
      <c r="K122" s="149"/>
      <c r="L122" s="149"/>
      <c r="M122" s="149"/>
      <c r="N122" s="149"/>
      <c r="O122" s="149"/>
      <c r="P122" s="149"/>
      <c r="Q122" s="149"/>
      <c r="R122" s="478"/>
      <c r="S122" s="5"/>
      <c r="T122" s="5"/>
      <c r="U122" s="5"/>
      <c r="V122" s="5"/>
    </row>
    <row r="123" spans="1:22" s="26" customFormat="1" ht="12.6" customHeight="1" x14ac:dyDescent="0.2">
      <c r="A123" s="259"/>
      <c r="B123" s="257"/>
      <c r="C123" s="222" t="str">
        <f t="shared" si="12"/>
        <v/>
      </c>
      <c r="D123" s="376"/>
      <c r="E123" s="202"/>
      <c r="F123" s="149"/>
      <c r="G123" s="149"/>
      <c r="H123" s="149"/>
      <c r="I123" s="149"/>
      <c r="J123" s="149"/>
      <c r="K123" s="149"/>
      <c r="L123" s="149"/>
      <c r="M123" s="149"/>
      <c r="N123" s="149"/>
      <c r="O123" s="149"/>
      <c r="P123" s="149"/>
      <c r="Q123" s="149"/>
      <c r="R123" s="478"/>
      <c r="S123" s="5"/>
      <c r="T123" s="5"/>
      <c r="U123" s="5"/>
      <c r="V123" s="5"/>
    </row>
    <row r="124" spans="1:22" s="26" customFormat="1" ht="12.6" customHeight="1" x14ac:dyDescent="0.2">
      <c r="A124" s="258"/>
      <c r="B124" s="256"/>
      <c r="C124" s="253" t="str">
        <f t="shared" si="12"/>
        <v/>
      </c>
      <c r="D124" s="302"/>
      <c r="E124" s="202"/>
      <c r="F124" s="149"/>
      <c r="G124" s="149"/>
      <c r="H124" s="149"/>
      <c r="I124" s="149"/>
      <c r="J124" s="149"/>
      <c r="K124" s="149"/>
      <c r="L124" s="149"/>
      <c r="M124" s="149"/>
      <c r="N124" s="149"/>
      <c r="O124" s="149"/>
      <c r="P124" s="149"/>
      <c r="Q124" s="149"/>
      <c r="R124" s="477"/>
      <c r="S124" s="5"/>
      <c r="T124" s="5"/>
      <c r="U124" s="5"/>
      <c r="V124" s="5"/>
    </row>
    <row r="125" spans="1:22" s="26" customFormat="1" ht="12.6" customHeight="1" x14ac:dyDescent="0.2">
      <c r="A125" s="259"/>
      <c r="B125" s="257"/>
      <c r="C125" s="222" t="str">
        <f t="shared" si="12"/>
        <v/>
      </c>
      <c r="D125" s="376"/>
      <c r="E125" s="202"/>
      <c r="F125" s="149"/>
      <c r="G125" s="149"/>
      <c r="H125" s="149"/>
      <c r="I125" s="149"/>
      <c r="J125" s="149"/>
      <c r="K125" s="149"/>
      <c r="L125" s="149"/>
      <c r="M125" s="149"/>
      <c r="N125" s="149"/>
      <c r="O125" s="149"/>
      <c r="P125" s="149"/>
      <c r="Q125" s="149"/>
      <c r="R125" s="478"/>
      <c r="S125" s="5"/>
      <c r="T125" s="5"/>
      <c r="U125" s="5"/>
      <c r="V125" s="5"/>
    </row>
    <row r="126" spans="1:22" s="26" customFormat="1" ht="12.6" customHeight="1" x14ac:dyDescent="0.2">
      <c r="A126" s="259"/>
      <c r="B126" s="257"/>
      <c r="C126" s="222" t="str">
        <f t="shared" si="12"/>
        <v/>
      </c>
      <c r="D126" s="376"/>
      <c r="E126" s="202"/>
      <c r="F126" s="149"/>
      <c r="G126" s="149"/>
      <c r="H126" s="149"/>
      <c r="I126" s="149"/>
      <c r="J126" s="149"/>
      <c r="K126" s="149"/>
      <c r="L126" s="149"/>
      <c r="M126" s="149"/>
      <c r="N126" s="149"/>
      <c r="O126" s="149"/>
      <c r="P126" s="149"/>
      <c r="Q126" s="149"/>
      <c r="R126" s="478"/>
      <c r="S126" s="5"/>
      <c r="T126" s="5"/>
      <c r="U126" s="5"/>
      <c r="V126" s="5"/>
    </row>
    <row r="127" spans="1:22" s="26" customFormat="1" ht="12.6" customHeight="1" x14ac:dyDescent="0.2">
      <c r="A127" s="258"/>
      <c r="B127" s="256"/>
      <c r="C127" s="253" t="str">
        <f t="shared" si="12"/>
        <v/>
      </c>
      <c r="D127" s="302"/>
      <c r="E127" s="202"/>
      <c r="F127" s="149"/>
      <c r="G127" s="149"/>
      <c r="H127" s="149"/>
      <c r="I127" s="149"/>
      <c r="J127" s="149"/>
      <c r="K127" s="149"/>
      <c r="L127" s="149"/>
      <c r="M127" s="149"/>
      <c r="N127" s="149"/>
      <c r="O127" s="149"/>
      <c r="P127" s="149"/>
      <c r="Q127" s="149"/>
      <c r="R127" s="477"/>
      <c r="S127" s="5"/>
      <c r="T127" s="137"/>
      <c r="U127" s="5"/>
      <c r="V127" s="5"/>
    </row>
    <row r="128" spans="1:22" s="26" customFormat="1" ht="12.6" customHeight="1" x14ac:dyDescent="0.2">
      <c r="A128" s="259"/>
      <c r="B128" s="257"/>
      <c r="C128" s="222" t="str">
        <f t="shared" si="12"/>
        <v/>
      </c>
      <c r="D128" s="376"/>
      <c r="E128" s="202"/>
      <c r="F128" s="149"/>
      <c r="G128" s="149"/>
      <c r="H128" s="149"/>
      <c r="I128" s="149"/>
      <c r="J128" s="149"/>
      <c r="K128" s="149"/>
      <c r="L128" s="149"/>
      <c r="M128" s="149"/>
      <c r="N128" s="149"/>
      <c r="O128" s="149"/>
      <c r="P128" s="149"/>
      <c r="Q128" s="149"/>
      <c r="R128" s="478"/>
      <c r="S128" s="5"/>
      <c r="T128" s="137"/>
      <c r="U128" s="5"/>
      <c r="V128" s="5"/>
    </row>
    <row r="129" spans="1:22" s="26" customFormat="1" ht="12.6" customHeight="1" x14ac:dyDescent="0.2">
      <c r="A129" s="259"/>
      <c r="B129" s="257"/>
      <c r="C129" s="222" t="str">
        <f t="shared" si="12"/>
        <v/>
      </c>
      <c r="D129" s="376"/>
      <c r="E129" s="202"/>
      <c r="F129" s="149"/>
      <c r="G129" s="149"/>
      <c r="H129" s="149"/>
      <c r="I129" s="149"/>
      <c r="J129" s="149"/>
      <c r="K129" s="149"/>
      <c r="L129" s="149"/>
      <c r="M129" s="149"/>
      <c r="N129" s="149"/>
      <c r="O129" s="149"/>
      <c r="P129" s="149"/>
      <c r="Q129" s="149"/>
      <c r="R129" s="478"/>
      <c r="S129" s="5"/>
      <c r="T129" s="137"/>
      <c r="U129" s="5"/>
      <c r="V129" s="5"/>
    </row>
    <row r="130" spans="1:22" s="26" customFormat="1" ht="12.6" customHeight="1" x14ac:dyDescent="0.2">
      <c r="A130" s="258"/>
      <c r="B130" s="256"/>
      <c r="C130" s="253" t="str">
        <f t="shared" si="12"/>
        <v/>
      </c>
      <c r="D130" s="302"/>
      <c r="E130" s="202"/>
      <c r="F130" s="149"/>
      <c r="G130" s="149"/>
      <c r="H130" s="149"/>
      <c r="I130" s="149"/>
      <c r="J130" s="149"/>
      <c r="K130" s="149"/>
      <c r="L130" s="149"/>
      <c r="M130" s="149"/>
      <c r="N130" s="149"/>
      <c r="O130" s="149"/>
      <c r="P130" s="149"/>
      <c r="Q130" s="149"/>
      <c r="R130" s="477"/>
      <c r="S130" s="5"/>
      <c r="T130" s="137"/>
      <c r="U130" s="5"/>
      <c r="V130" s="5"/>
    </row>
    <row r="131" spans="1:22" s="26" customFormat="1" ht="12.6" customHeight="1" x14ac:dyDescent="0.2">
      <c r="A131" s="259"/>
      <c r="B131" s="257"/>
      <c r="C131" s="222" t="str">
        <f t="shared" si="12"/>
        <v/>
      </c>
      <c r="D131" s="376"/>
      <c r="E131" s="202"/>
      <c r="F131" s="149"/>
      <c r="G131" s="149"/>
      <c r="H131" s="149"/>
      <c r="I131" s="149"/>
      <c r="J131" s="149"/>
      <c r="K131" s="149"/>
      <c r="L131" s="149"/>
      <c r="M131" s="149"/>
      <c r="N131" s="149"/>
      <c r="O131" s="149"/>
      <c r="P131" s="149"/>
      <c r="Q131" s="149"/>
      <c r="R131" s="478"/>
      <c r="S131" s="5"/>
      <c r="T131" s="137"/>
      <c r="U131" s="5"/>
      <c r="V131" s="5"/>
    </row>
    <row r="132" spans="1:22" s="26" customFormat="1" ht="12.6" customHeight="1" x14ac:dyDescent="0.2">
      <c r="A132" s="259"/>
      <c r="B132" s="257"/>
      <c r="C132" s="222" t="str">
        <f t="shared" si="12"/>
        <v/>
      </c>
      <c r="D132" s="376"/>
      <c r="E132" s="202"/>
      <c r="F132" s="149"/>
      <c r="G132" s="149"/>
      <c r="H132" s="149"/>
      <c r="I132" s="149"/>
      <c r="J132" s="149"/>
      <c r="K132" s="149"/>
      <c r="L132" s="149"/>
      <c r="M132" s="149"/>
      <c r="N132" s="149"/>
      <c r="O132" s="149"/>
      <c r="P132" s="149"/>
      <c r="Q132" s="149"/>
      <c r="R132" s="478"/>
      <c r="S132" s="5"/>
      <c r="T132" s="137"/>
      <c r="U132" s="5"/>
      <c r="V132" s="5"/>
    </row>
    <row r="133" spans="1:22" s="26" customFormat="1" ht="12.6" customHeight="1" x14ac:dyDescent="0.2">
      <c r="A133" s="258"/>
      <c r="B133" s="256"/>
      <c r="C133" s="253" t="str">
        <f t="shared" si="12"/>
        <v/>
      </c>
      <c r="D133" s="302"/>
      <c r="E133" s="202"/>
      <c r="F133" s="149"/>
      <c r="G133" s="149"/>
      <c r="H133" s="149"/>
      <c r="I133" s="149"/>
      <c r="J133" s="149"/>
      <c r="K133" s="149"/>
      <c r="L133" s="149"/>
      <c r="M133" s="149"/>
      <c r="N133" s="149"/>
      <c r="O133" s="149"/>
      <c r="P133" s="149"/>
      <c r="Q133" s="149"/>
      <c r="R133" s="477"/>
      <c r="S133" s="5"/>
      <c r="T133" s="137"/>
      <c r="U133" s="5"/>
      <c r="V133" s="5"/>
    </row>
    <row r="134" spans="1:22" s="26" customFormat="1" ht="12.6" customHeight="1" x14ac:dyDescent="0.2">
      <c r="A134" s="259"/>
      <c r="B134" s="257"/>
      <c r="C134" s="222" t="str">
        <f t="shared" si="12"/>
        <v/>
      </c>
      <c r="D134" s="376"/>
      <c r="E134" s="202"/>
      <c r="F134" s="149"/>
      <c r="G134" s="149"/>
      <c r="H134" s="149"/>
      <c r="I134" s="149"/>
      <c r="J134" s="149"/>
      <c r="K134" s="149"/>
      <c r="L134" s="149"/>
      <c r="M134" s="149"/>
      <c r="N134" s="149"/>
      <c r="O134" s="149"/>
      <c r="P134" s="149"/>
      <c r="Q134" s="149"/>
      <c r="R134" s="478"/>
      <c r="S134" s="5"/>
      <c r="T134" s="5"/>
      <c r="U134" s="5"/>
      <c r="V134" s="5"/>
    </row>
    <row r="135" spans="1:22" s="26" customFormat="1" ht="12.6" customHeight="1" x14ac:dyDescent="0.2">
      <c r="A135" s="259"/>
      <c r="B135" s="257"/>
      <c r="C135" s="222" t="str">
        <f t="shared" si="12"/>
        <v/>
      </c>
      <c r="D135" s="376"/>
      <c r="E135" s="202"/>
      <c r="F135" s="149"/>
      <c r="G135" s="149"/>
      <c r="H135" s="149"/>
      <c r="I135" s="149"/>
      <c r="J135" s="149"/>
      <c r="K135" s="149"/>
      <c r="L135" s="149"/>
      <c r="M135" s="149"/>
      <c r="N135" s="149"/>
      <c r="O135" s="149"/>
      <c r="P135" s="149"/>
      <c r="Q135" s="149"/>
      <c r="R135" s="478"/>
      <c r="S135" s="5"/>
      <c r="T135" s="5"/>
      <c r="U135" s="5"/>
      <c r="V135" s="5"/>
    </row>
    <row r="136" spans="1:22" s="26" customFormat="1" ht="12.6" customHeight="1" x14ac:dyDescent="0.2">
      <c r="A136" s="258"/>
      <c r="B136" s="256"/>
      <c r="C136" s="253" t="str">
        <f t="shared" si="12"/>
        <v/>
      </c>
      <c r="D136" s="302"/>
      <c r="E136" s="202"/>
      <c r="F136" s="149"/>
      <c r="G136" s="149"/>
      <c r="H136" s="149"/>
      <c r="I136" s="149"/>
      <c r="J136" s="149"/>
      <c r="K136" s="149"/>
      <c r="L136" s="149"/>
      <c r="M136" s="149"/>
      <c r="N136" s="149"/>
      <c r="O136" s="149"/>
      <c r="P136" s="149"/>
      <c r="Q136" s="149"/>
      <c r="R136" s="477"/>
      <c r="S136" s="5"/>
      <c r="T136" s="5"/>
      <c r="U136" s="5"/>
      <c r="V136" s="5"/>
    </row>
    <row r="137" spans="1:22" s="26" customFormat="1" ht="12.6" customHeight="1" x14ac:dyDescent="0.2">
      <c r="A137" s="259"/>
      <c r="B137" s="257"/>
      <c r="C137" s="222" t="str">
        <f t="shared" si="12"/>
        <v/>
      </c>
      <c r="D137" s="376"/>
      <c r="E137" s="202"/>
      <c r="F137" s="149"/>
      <c r="G137" s="149"/>
      <c r="H137" s="149"/>
      <c r="I137" s="149"/>
      <c r="J137" s="149"/>
      <c r="K137" s="149"/>
      <c r="L137" s="149"/>
      <c r="M137" s="149"/>
      <c r="N137" s="149"/>
      <c r="O137" s="149"/>
      <c r="P137" s="149"/>
      <c r="Q137" s="149"/>
      <c r="R137" s="478"/>
      <c r="S137" s="5"/>
      <c r="T137" s="5"/>
      <c r="U137" s="5"/>
      <c r="V137" s="5"/>
    </row>
    <row r="138" spans="1:22" s="26" customFormat="1" ht="12.6" customHeight="1" x14ac:dyDescent="0.2">
      <c r="A138" s="259"/>
      <c r="B138" s="257"/>
      <c r="C138" s="222" t="str">
        <f t="shared" si="12"/>
        <v/>
      </c>
      <c r="D138" s="376"/>
      <c r="E138" s="202"/>
      <c r="F138" s="149"/>
      <c r="G138" s="149"/>
      <c r="H138" s="149"/>
      <c r="I138" s="149"/>
      <c r="J138" s="149"/>
      <c r="K138" s="149"/>
      <c r="L138" s="149"/>
      <c r="M138" s="149"/>
      <c r="N138" s="149"/>
      <c r="O138" s="149"/>
      <c r="P138" s="149"/>
      <c r="Q138" s="149"/>
      <c r="R138" s="478"/>
      <c r="S138" s="5"/>
      <c r="T138" s="5"/>
      <c r="U138" s="5"/>
      <c r="V138" s="5"/>
    </row>
    <row r="139" spans="1:22" s="26" customFormat="1" ht="12.6" customHeight="1" x14ac:dyDescent="0.2">
      <c r="A139" s="258"/>
      <c r="B139" s="256"/>
      <c r="C139" s="253" t="str">
        <f t="shared" si="12"/>
        <v/>
      </c>
      <c r="D139" s="302"/>
      <c r="E139" s="202"/>
      <c r="F139" s="149"/>
      <c r="G139" s="149"/>
      <c r="H139" s="149"/>
      <c r="I139" s="149"/>
      <c r="J139" s="149"/>
      <c r="K139" s="149"/>
      <c r="L139" s="149"/>
      <c r="M139" s="149"/>
      <c r="N139" s="149"/>
      <c r="O139" s="149"/>
      <c r="P139" s="149"/>
      <c r="Q139" s="149"/>
      <c r="R139" s="477"/>
      <c r="S139" s="5"/>
      <c r="T139" s="5"/>
      <c r="U139" s="5"/>
      <c r="V139" s="5"/>
    </row>
    <row r="140" spans="1:22" s="26" customFormat="1" ht="12.6" customHeight="1" x14ac:dyDescent="0.2">
      <c r="A140" s="259"/>
      <c r="B140" s="257"/>
      <c r="C140" s="222" t="str">
        <f t="shared" si="12"/>
        <v/>
      </c>
      <c r="D140" s="376"/>
      <c r="E140" s="202"/>
      <c r="F140" s="149"/>
      <c r="G140" s="149"/>
      <c r="H140" s="149"/>
      <c r="I140" s="149"/>
      <c r="J140" s="149"/>
      <c r="K140" s="149"/>
      <c r="L140" s="149"/>
      <c r="M140" s="149"/>
      <c r="N140" s="149"/>
      <c r="O140" s="149"/>
      <c r="P140" s="149"/>
      <c r="Q140" s="149"/>
      <c r="R140" s="478"/>
      <c r="S140" s="5"/>
      <c r="T140" s="5"/>
      <c r="U140" s="5"/>
      <c r="V140" s="5"/>
    </row>
    <row r="141" spans="1:22" s="26" customFormat="1" ht="12.6" customHeight="1" x14ac:dyDescent="0.2">
      <c r="A141" s="259"/>
      <c r="B141" s="257"/>
      <c r="C141" s="222" t="str">
        <f t="shared" si="12"/>
        <v/>
      </c>
      <c r="D141" s="376"/>
      <c r="E141" s="202"/>
      <c r="F141" s="149"/>
      <c r="G141" s="149"/>
      <c r="H141" s="149"/>
      <c r="I141" s="149"/>
      <c r="J141" s="149"/>
      <c r="K141" s="149"/>
      <c r="L141" s="149"/>
      <c r="M141" s="149"/>
      <c r="N141" s="149"/>
      <c r="O141" s="149"/>
      <c r="P141" s="149"/>
      <c r="Q141" s="149"/>
      <c r="R141" s="478"/>
      <c r="S141" s="5"/>
      <c r="T141" s="5"/>
      <c r="U141" s="5"/>
      <c r="V141" s="5"/>
    </row>
    <row r="142" spans="1:22" s="26" customFormat="1" ht="12.6" customHeight="1" x14ac:dyDescent="0.2">
      <c r="A142" s="258"/>
      <c r="B142" s="256"/>
      <c r="C142" s="253" t="str">
        <f t="shared" si="12"/>
        <v/>
      </c>
      <c r="D142" s="302"/>
      <c r="E142" s="202"/>
      <c r="F142" s="149"/>
      <c r="G142" s="149"/>
      <c r="H142" s="149"/>
      <c r="I142" s="149"/>
      <c r="J142" s="149"/>
      <c r="K142" s="149"/>
      <c r="L142" s="149"/>
      <c r="M142" s="149"/>
      <c r="N142" s="149"/>
      <c r="O142" s="149"/>
      <c r="P142" s="149"/>
      <c r="Q142" s="149"/>
      <c r="R142" s="477"/>
      <c r="S142" s="5"/>
      <c r="T142" s="5"/>
      <c r="U142" s="5"/>
      <c r="V142" s="5"/>
    </row>
    <row r="143" spans="1:22" s="26" customFormat="1" ht="12.6" customHeight="1" x14ac:dyDescent="0.2">
      <c r="A143" s="259"/>
      <c r="B143" s="257"/>
      <c r="C143" s="222" t="str">
        <f t="shared" si="12"/>
        <v/>
      </c>
      <c r="D143" s="376"/>
      <c r="E143" s="202"/>
      <c r="F143" s="149"/>
      <c r="G143" s="149"/>
      <c r="H143" s="149"/>
      <c r="I143" s="149"/>
      <c r="J143" s="149"/>
      <c r="K143" s="149"/>
      <c r="L143" s="149"/>
      <c r="M143" s="149"/>
      <c r="N143" s="149"/>
      <c r="O143" s="149"/>
      <c r="P143" s="149"/>
      <c r="Q143" s="149"/>
      <c r="R143" s="478"/>
      <c r="S143" s="5"/>
      <c r="T143" s="5"/>
      <c r="U143" s="5"/>
      <c r="V143" s="5"/>
    </row>
    <row r="144" spans="1:22" s="26" customFormat="1" ht="12.6" customHeight="1" x14ac:dyDescent="0.2">
      <c r="A144" s="259"/>
      <c r="B144" s="257"/>
      <c r="C144" s="222" t="str">
        <f t="shared" si="12"/>
        <v/>
      </c>
      <c r="D144" s="376"/>
      <c r="E144" s="202"/>
      <c r="F144" s="149"/>
      <c r="G144" s="149"/>
      <c r="H144" s="149"/>
      <c r="I144" s="149"/>
      <c r="J144" s="149"/>
      <c r="K144" s="149"/>
      <c r="L144" s="149"/>
      <c r="M144" s="149"/>
      <c r="N144" s="149"/>
      <c r="O144" s="149"/>
      <c r="P144" s="149"/>
      <c r="Q144" s="149"/>
      <c r="R144" s="478"/>
      <c r="S144" s="5"/>
      <c r="T144" s="5"/>
      <c r="U144" s="5"/>
      <c r="V144" s="5"/>
    </row>
    <row r="145" spans="1:22" s="26" customFormat="1" ht="12.6" customHeight="1" x14ac:dyDescent="0.2">
      <c r="A145" s="259"/>
      <c r="B145" s="257"/>
      <c r="C145" s="222" t="str">
        <f t="shared" si="12"/>
        <v/>
      </c>
      <c r="D145" s="376"/>
      <c r="E145" s="202"/>
      <c r="F145" s="149"/>
      <c r="G145" s="149"/>
      <c r="H145" s="149"/>
      <c r="I145" s="149"/>
      <c r="J145" s="149"/>
      <c r="K145" s="149"/>
      <c r="L145" s="149"/>
      <c r="M145" s="149"/>
      <c r="N145" s="149"/>
      <c r="O145" s="149"/>
      <c r="P145" s="149"/>
      <c r="Q145" s="149"/>
      <c r="R145" s="478"/>
      <c r="S145" s="5"/>
      <c r="T145" s="5"/>
      <c r="U145" s="5"/>
      <c r="V145" s="5"/>
    </row>
    <row r="146" spans="1:22" s="26" customFormat="1" ht="12.6" customHeight="1" x14ac:dyDescent="0.2">
      <c r="A146" s="258"/>
      <c r="B146" s="256"/>
      <c r="C146" s="253" t="str">
        <f t="shared" si="12"/>
        <v/>
      </c>
      <c r="D146" s="302"/>
      <c r="E146" s="202"/>
      <c r="F146" s="149"/>
      <c r="G146" s="149"/>
      <c r="H146" s="149"/>
      <c r="I146" s="149"/>
      <c r="J146" s="149"/>
      <c r="K146" s="149"/>
      <c r="L146" s="149"/>
      <c r="M146" s="149"/>
      <c r="N146" s="149"/>
      <c r="O146" s="149"/>
      <c r="P146" s="149"/>
      <c r="Q146" s="149"/>
      <c r="R146" s="477"/>
      <c r="S146" s="5"/>
      <c r="T146" s="5"/>
      <c r="U146" s="5"/>
      <c r="V146" s="5"/>
    </row>
    <row r="147" spans="1:22" s="26" customFormat="1" ht="12.6" customHeight="1" x14ac:dyDescent="0.2">
      <c r="A147" s="259"/>
      <c r="B147" s="257"/>
      <c r="C147" s="222" t="str">
        <f t="shared" si="12"/>
        <v/>
      </c>
      <c r="D147" s="376"/>
      <c r="E147" s="202"/>
      <c r="F147" s="149"/>
      <c r="G147" s="149"/>
      <c r="H147" s="149"/>
      <c r="I147" s="149"/>
      <c r="J147" s="149"/>
      <c r="K147" s="149"/>
      <c r="L147" s="149"/>
      <c r="M147" s="149"/>
      <c r="N147" s="149"/>
      <c r="O147" s="149"/>
      <c r="P147" s="149"/>
      <c r="Q147" s="149"/>
      <c r="R147" s="478"/>
      <c r="S147" s="5"/>
      <c r="T147" s="5"/>
      <c r="U147" s="5"/>
      <c r="V147" s="5"/>
    </row>
    <row r="148" spans="1:22" s="26" customFormat="1" ht="12.6" customHeight="1" x14ac:dyDescent="0.2">
      <c r="A148" s="259"/>
      <c r="B148" s="257"/>
      <c r="C148" s="222" t="str">
        <f t="shared" si="12"/>
        <v/>
      </c>
      <c r="D148" s="376"/>
      <c r="E148" s="202"/>
      <c r="F148" s="149"/>
      <c r="G148" s="149"/>
      <c r="H148" s="149"/>
      <c r="I148" s="149"/>
      <c r="J148" s="149"/>
      <c r="K148" s="149"/>
      <c r="L148" s="149"/>
      <c r="M148" s="149"/>
      <c r="N148" s="149"/>
      <c r="O148" s="149"/>
      <c r="P148" s="149"/>
      <c r="Q148" s="149"/>
      <c r="R148" s="478"/>
      <c r="S148" s="5"/>
      <c r="T148" s="5"/>
      <c r="U148" s="5"/>
      <c r="V148" s="5"/>
    </row>
    <row r="149" spans="1:22" s="26" customFormat="1" ht="12.6" customHeight="1" x14ac:dyDescent="0.2">
      <c r="A149" s="258"/>
      <c r="B149" s="256"/>
      <c r="C149" s="253" t="str">
        <f t="shared" si="12"/>
        <v/>
      </c>
      <c r="D149" s="302"/>
      <c r="E149" s="202"/>
      <c r="F149" s="149"/>
      <c r="G149" s="149"/>
      <c r="H149" s="149"/>
      <c r="I149" s="149"/>
      <c r="J149" s="149"/>
      <c r="K149" s="149"/>
      <c r="L149" s="149"/>
      <c r="M149" s="149"/>
      <c r="N149" s="149"/>
      <c r="O149" s="149"/>
      <c r="P149" s="149"/>
      <c r="Q149" s="149"/>
      <c r="R149" s="477"/>
      <c r="S149" s="5"/>
      <c r="T149" s="5"/>
      <c r="U149" s="5"/>
      <c r="V149" s="5"/>
    </row>
    <row r="150" spans="1:22" s="26" customFormat="1" ht="12.6" customHeight="1" x14ac:dyDescent="0.2">
      <c r="A150" s="259"/>
      <c r="B150" s="257"/>
      <c r="C150" s="222" t="str">
        <f t="shared" si="12"/>
        <v/>
      </c>
      <c r="D150" s="376"/>
      <c r="E150" s="202"/>
      <c r="F150" s="149"/>
      <c r="G150" s="149"/>
      <c r="H150" s="149"/>
      <c r="I150" s="149"/>
      <c r="J150" s="149"/>
      <c r="K150" s="149"/>
      <c r="L150" s="149"/>
      <c r="M150" s="149"/>
      <c r="N150" s="149"/>
      <c r="O150" s="149"/>
      <c r="P150" s="149"/>
      <c r="Q150" s="149"/>
      <c r="R150" s="478"/>
      <c r="S150" s="5"/>
      <c r="T150" s="5"/>
      <c r="U150" s="5"/>
      <c r="V150" s="5"/>
    </row>
    <row r="151" spans="1:22" s="26" customFormat="1" ht="12.6" customHeight="1" x14ac:dyDescent="0.2">
      <c r="A151" s="259"/>
      <c r="B151" s="257"/>
      <c r="C151" s="222" t="str">
        <f t="shared" si="12"/>
        <v/>
      </c>
      <c r="D151" s="376"/>
      <c r="E151" s="202"/>
      <c r="F151" s="149"/>
      <c r="G151" s="149"/>
      <c r="H151" s="149"/>
      <c r="I151" s="149"/>
      <c r="J151" s="149"/>
      <c r="K151" s="149"/>
      <c r="L151" s="149"/>
      <c r="M151" s="149"/>
      <c r="N151" s="149"/>
      <c r="O151" s="149"/>
      <c r="P151" s="149"/>
      <c r="Q151" s="149"/>
      <c r="R151" s="478"/>
      <c r="S151" s="5"/>
      <c r="T151" s="5"/>
      <c r="U151" s="5"/>
      <c r="V151" s="5"/>
    </row>
    <row r="152" spans="1:22" s="26" customFormat="1" ht="12.6" customHeight="1" x14ac:dyDescent="0.2">
      <c r="A152" s="258"/>
      <c r="B152" s="256"/>
      <c r="C152" s="253" t="str">
        <f t="shared" si="12"/>
        <v/>
      </c>
      <c r="D152" s="302"/>
      <c r="E152" s="202"/>
      <c r="F152" s="149"/>
      <c r="G152" s="149"/>
      <c r="H152" s="149"/>
      <c r="I152" s="149"/>
      <c r="J152" s="149"/>
      <c r="K152" s="149"/>
      <c r="L152" s="149"/>
      <c r="M152" s="149"/>
      <c r="N152" s="149"/>
      <c r="O152" s="149"/>
      <c r="P152" s="149"/>
      <c r="Q152" s="149"/>
      <c r="R152" s="477"/>
      <c r="S152" s="5"/>
      <c r="T152" s="5"/>
      <c r="U152" s="5"/>
      <c r="V152" s="5"/>
    </row>
    <row r="153" spans="1:22" s="26" customFormat="1" ht="12.6" customHeight="1" x14ac:dyDescent="0.2">
      <c r="A153" s="259"/>
      <c r="B153" s="257"/>
      <c r="C153" s="222" t="str">
        <f t="shared" si="12"/>
        <v/>
      </c>
      <c r="D153" s="376"/>
      <c r="E153" s="202"/>
      <c r="F153" s="149"/>
      <c r="G153" s="149"/>
      <c r="H153" s="149"/>
      <c r="I153" s="149"/>
      <c r="J153" s="149"/>
      <c r="K153" s="149"/>
      <c r="L153" s="149"/>
      <c r="M153" s="149"/>
      <c r="N153" s="149"/>
      <c r="O153" s="149"/>
      <c r="P153" s="149"/>
      <c r="Q153" s="149"/>
      <c r="R153" s="478"/>
      <c r="S153" s="5"/>
      <c r="T153" s="5"/>
      <c r="U153" s="5"/>
      <c r="V153" s="5"/>
    </row>
    <row r="154" spans="1:22" s="26" customFormat="1" ht="12.6" customHeight="1" x14ac:dyDescent="0.2">
      <c r="A154" s="259"/>
      <c r="B154" s="257"/>
      <c r="C154" s="222" t="str">
        <f t="shared" si="12"/>
        <v/>
      </c>
      <c r="D154" s="302"/>
      <c r="E154" s="297"/>
      <c r="F154" s="298"/>
      <c r="G154" s="298"/>
      <c r="H154" s="298"/>
      <c r="I154" s="298"/>
      <c r="J154" s="298"/>
      <c r="K154" s="298"/>
      <c r="L154" s="298"/>
      <c r="M154" s="298"/>
      <c r="N154" s="298"/>
      <c r="O154" s="298"/>
      <c r="P154" s="298"/>
      <c r="Q154" s="298"/>
      <c r="R154" s="477"/>
      <c r="S154" s="5"/>
      <c r="T154" s="5"/>
      <c r="U154" s="5"/>
      <c r="V154" s="5"/>
    </row>
    <row r="155" spans="1:22" s="26" customFormat="1" ht="12.6" customHeight="1" x14ac:dyDescent="0.2">
      <c r="A155" s="259"/>
      <c r="B155" s="257"/>
      <c r="C155" s="222" t="str">
        <f t="shared" si="12"/>
        <v/>
      </c>
      <c r="D155" s="376"/>
      <c r="E155" s="297"/>
      <c r="F155" s="298"/>
      <c r="G155" s="298"/>
      <c r="H155" s="298"/>
      <c r="I155" s="298"/>
      <c r="J155" s="298"/>
      <c r="K155" s="298"/>
      <c r="L155" s="298"/>
      <c r="M155" s="298"/>
      <c r="N155" s="298"/>
      <c r="O155" s="298"/>
      <c r="P155" s="298"/>
      <c r="Q155" s="298"/>
      <c r="R155" s="478"/>
      <c r="S155" s="5"/>
      <c r="T155" s="5"/>
      <c r="U155" s="5"/>
      <c r="V155" s="5"/>
    </row>
    <row r="156" spans="1:22" s="26" customFormat="1" ht="12.6" customHeight="1" x14ac:dyDescent="0.2">
      <c r="A156" s="259"/>
      <c r="B156" s="257"/>
      <c r="C156" s="222" t="str">
        <f t="shared" si="12"/>
        <v/>
      </c>
      <c r="D156" s="376"/>
      <c r="E156" s="297"/>
      <c r="F156" s="298"/>
      <c r="G156" s="298"/>
      <c r="H156" s="298"/>
      <c r="I156" s="298"/>
      <c r="J156" s="298"/>
      <c r="K156" s="298"/>
      <c r="L156" s="298"/>
      <c r="M156" s="298"/>
      <c r="N156" s="298"/>
      <c r="O156" s="298"/>
      <c r="P156" s="298"/>
      <c r="Q156" s="298"/>
      <c r="R156" s="478"/>
      <c r="S156" s="5"/>
      <c r="T156" s="5"/>
      <c r="U156" s="5"/>
      <c r="V156" s="5"/>
    </row>
    <row r="157" spans="1:22" s="26" customFormat="1" ht="12.6" customHeight="1" x14ac:dyDescent="0.2">
      <c r="A157" s="259"/>
      <c r="B157" s="257"/>
      <c r="C157" s="222" t="str">
        <f t="shared" si="12"/>
        <v/>
      </c>
      <c r="D157" s="302"/>
      <c r="E157" s="202"/>
      <c r="F157" s="149"/>
      <c r="G157" s="149"/>
      <c r="H157" s="149"/>
      <c r="I157" s="149"/>
      <c r="J157" s="149"/>
      <c r="K157" s="149"/>
      <c r="L157" s="149"/>
      <c r="M157" s="149"/>
      <c r="N157" s="149"/>
      <c r="O157" s="149"/>
      <c r="P157" s="149"/>
      <c r="Q157" s="149"/>
      <c r="R157" s="477"/>
      <c r="S157" s="5"/>
      <c r="T157" s="5"/>
      <c r="U157" s="5"/>
      <c r="V157" s="5"/>
    </row>
    <row r="158" spans="1:22" s="26" customFormat="1" ht="12.6" customHeight="1" x14ac:dyDescent="0.2">
      <c r="A158" s="259"/>
      <c r="B158" s="257"/>
      <c r="C158" s="222" t="str">
        <f t="shared" si="12"/>
        <v/>
      </c>
      <c r="D158" s="376"/>
      <c r="E158" s="202"/>
      <c r="F158" s="149"/>
      <c r="G158" s="149"/>
      <c r="H158" s="149"/>
      <c r="I158" s="149"/>
      <c r="J158" s="149"/>
      <c r="K158" s="149"/>
      <c r="L158" s="149"/>
      <c r="M158" s="149"/>
      <c r="N158" s="149"/>
      <c r="O158" s="149"/>
      <c r="P158" s="149"/>
      <c r="Q158" s="149"/>
      <c r="R158" s="478"/>
      <c r="S158" s="5"/>
      <c r="T158" s="5"/>
      <c r="U158" s="5"/>
      <c r="V158" s="5"/>
    </row>
    <row r="159" spans="1:22" s="26" customFormat="1" ht="12.6" customHeight="1" thickBot="1" x14ac:dyDescent="0.25">
      <c r="A159" s="259"/>
      <c r="B159" s="257"/>
      <c r="C159" s="222" t="str">
        <f t="shared" si="12"/>
        <v/>
      </c>
      <c r="D159" s="377"/>
      <c r="E159" s="299"/>
      <c r="F159" s="300"/>
      <c r="G159" s="300"/>
      <c r="H159" s="300"/>
      <c r="I159" s="300"/>
      <c r="J159" s="300"/>
      <c r="K159" s="300"/>
      <c r="L159" s="300"/>
      <c r="M159" s="300"/>
      <c r="N159" s="300"/>
      <c r="O159" s="300"/>
      <c r="P159" s="300"/>
      <c r="Q159" s="300"/>
      <c r="R159" s="479"/>
      <c r="S159" s="5"/>
      <c r="T159" s="5"/>
      <c r="U159" s="5"/>
      <c r="V159" s="5"/>
    </row>
    <row r="160" spans="1:22" s="26" customFormat="1" ht="12.6" customHeight="1" thickTop="1" x14ac:dyDescent="0.2">
      <c r="A160" s="896" t="s">
        <v>41</v>
      </c>
      <c r="B160" s="897"/>
      <c r="C160" s="897"/>
      <c r="D160" s="897"/>
      <c r="E160" s="897"/>
      <c r="F160" s="102" t="str">
        <f t="shared" ref="F160:Q160" si="13">IF(SUM(F121:F159)&gt;0,SUM(F121:F159),"")</f>
        <v/>
      </c>
      <c r="G160" s="102" t="str">
        <f t="shared" si="13"/>
        <v/>
      </c>
      <c r="H160" s="102" t="str">
        <f t="shared" si="13"/>
        <v/>
      </c>
      <c r="I160" s="102" t="str">
        <f t="shared" si="13"/>
        <v/>
      </c>
      <c r="J160" s="102" t="str">
        <f t="shared" si="13"/>
        <v/>
      </c>
      <c r="K160" s="102" t="str">
        <f t="shared" si="13"/>
        <v/>
      </c>
      <c r="L160" s="102" t="str">
        <f t="shared" si="13"/>
        <v/>
      </c>
      <c r="M160" s="102" t="str">
        <f t="shared" si="13"/>
        <v/>
      </c>
      <c r="N160" s="102" t="str">
        <f t="shared" si="13"/>
        <v/>
      </c>
      <c r="O160" s="102" t="str">
        <f t="shared" si="13"/>
        <v/>
      </c>
      <c r="P160" s="102" t="str">
        <f t="shared" si="13"/>
        <v/>
      </c>
      <c r="Q160" s="378" t="str">
        <f t="shared" si="13"/>
        <v/>
      </c>
      <c r="R160" s="5"/>
      <c r="S160" s="5"/>
      <c r="T160" s="5"/>
      <c r="U160" s="5"/>
      <c r="V160" s="5"/>
    </row>
    <row r="161" spans="1:22" s="26" customFormat="1" ht="15" customHeight="1" x14ac:dyDescent="0.2">
      <c r="A161" s="898" t="s">
        <v>45</v>
      </c>
      <c r="B161" s="899"/>
      <c r="C161" s="899"/>
      <c r="D161" s="899"/>
      <c r="E161" s="899"/>
      <c r="F161" s="103" t="str">
        <f>F$105</f>
        <v/>
      </c>
      <c r="G161" s="103" t="str">
        <f t="shared" ref="G161:Q161" si="14">G$105</f>
        <v/>
      </c>
      <c r="H161" s="103" t="str">
        <f t="shared" si="14"/>
        <v/>
      </c>
      <c r="I161" s="103" t="str">
        <f t="shared" si="14"/>
        <v/>
      </c>
      <c r="J161" s="103" t="str">
        <f t="shared" si="14"/>
        <v/>
      </c>
      <c r="K161" s="103" t="str">
        <f t="shared" si="14"/>
        <v/>
      </c>
      <c r="L161" s="103" t="str">
        <f t="shared" si="14"/>
        <v/>
      </c>
      <c r="M161" s="103" t="str">
        <f t="shared" si="14"/>
        <v/>
      </c>
      <c r="N161" s="103" t="str">
        <f t="shared" si="14"/>
        <v/>
      </c>
      <c r="O161" s="103" t="str">
        <f t="shared" si="14"/>
        <v/>
      </c>
      <c r="P161" s="103" t="str">
        <f t="shared" si="14"/>
        <v/>
      </c>
      <c r="Q161" s="379" t="str">
        <f t="shared" si="14"/>
        <v/>
      </c>
      <c r="R161" s="5"/>
      <c r="S161" s="5"/>
      <c r="T161" s="5"/>
      <c r="U161" s="5"/>
      <c r="V161" s="5"/>
    </row>
    <row r="162" spans="1:22" s="26" customFormat="1" ht="15" customHeight="1" x14ac:dyDescent="0.2">
      <c r="A162" s="898" t="s">
        <v>37</v>
      </c>
      <c r="B162" s="899"/>
      <c r="C162" s="899"/>
      <c r="D162" s="899"/>
      <c r="E162" s="899"/>
      <c r="F162" s="103" t="str">
        <f>IF(SUM(F160:F161)=0,"",SUM(F160:F161))</f>
        <v/>
      </c>
      <c r="G162" s="103" t="str">
        <f t="shared" ref="G162" si="15">IF(SUM(G160:G161)=0,"",SUM(G160:G161))</f>
        <v/>
      </c>
      <c r="H162" s="103" t="str">
        <f t="shared" ref="H162" si="16">IF(SUM(H160:H161)=0,"",SUM(H160:H161))</f>
        <v/>
      </c>
      <c r="I162" s="103" t="str">
        <f t="shared" ref="I162" si="17">IF(SUM(I160:I161)=0,"",SUM(I160:I161))</f>
        <v/>
      </c>
      <c r="J162" s="103" t="str">
        <f t="shared" ref="J162" si="18">IF(SUM(J160:J161)=0,"",SUM(J160:J161))</f>
        <v/>
      </c>
      <c r="K162" s="103" t="str">
        <f t="shared" ref="K162" si="19">IF(SUM(K160:K161)=0,"",SUM(K160:K161))</f>
        <v/>
      </c>
      <c r="L162" s="103" t="str">
        <f t="shared" ref="L162" si="20">IF(SUM(L160:L161)=0,"",SUM(L160:L161))</f>
        <v/>
      </c>
      <c r="M162" s="103" t="str">
        <f t="shared" ref="M162" si="21">IF(SUM(M160:M161)=0,"",SUM(M160:M161))</f>
        <v/>
      </c>
      <c r="N162" s="103" t="str">
        <f t="shared" ref="N162" si="22">IF(SUM(N160:N161)=0,"",SUM(N160:N161))</f>
        <v/>
      </c>
      <c r="O162" s="103" t="str">
        <f t="shared" ref="O162" si="23">IF(SUM(O160:O161)=0,"",SUM(O160:O161))</f>
        <v/>
      </c>
      <c r="P162" s="103" t="str">
        <f t="shared" ref="P162" si="24">IF(SUM(P160:P161)=0,"",SUM(P160:P161))</f>
        <v/>
      </c>
      <c r="Q162" s="379" t="str">
        <f t="shared" ref="Q162" si="25">IF(SUM(Q160:Q161)=0,"",SUM(Q160:Q161))</f>
        <v/>
      </c>
      <c r="R162" s="5"/>
      <c r="S162" s="5"/>
      <c r="T162" s="5"/>
      <c r="U162" s="5"/>
      <c r="V162" s="5"/>
    </row>
    <row r="163" spans="1:22" s="26" customFormat="1" ht="12.6" customHeight="1" thickBot="1" x14ac:dyDescent="0.25">
      <c r="A163" s="900" t="s">
        <v>42</v>
      </c>
      <c r="B163" s="901"/>
      <c r="C163" s="901"/>
      <c r="D163" s="901"/>
      <c r="E163" s="901"/>
      <c r="F163" s="45"/>
      <c r="G163" s="45"/>
      <c r="H163" s="45"/>
      <c r="I163" s="45"/>
      <c r="J163" s="45"/>
      <c r="K163" s="45"/>
      <c r="L163" s="45"/>
      <c r="M163" s="45"/>
      <c r="N163" s="45"/>
      <c r="O163" s="45"/>
      <c r="P163" s="45"/>
      <c r="Q163" s="143"/>
      <c r="R163" s="5"/>
      <c r="S163" s="5"/>
      <c r="T163" s="5"/>
      <c r="U163" s="5"/>
      <c r="V163" s="5"/>
    </row>
    <row r="164" spans="1:22" ht="20.100000000000001" customHeight="1" x14ac:dyDescent="0.2">
      <c r="A164" s="11"/>
      <c r="B164" s="11"/>
      <c r="C164" s="11"/>
      <c r="D164" s="11"/>
      <c r="E164" s="11"/>
      <c r="F164" s="12"/>
      <c r="G164" s="12"/>
      <c r="H164" s="12"/>
      <c r="I164" s="12"/>
      <c r="J164" s="12"/>
      <c r="K164" s="12"/>
      <c r="L164" s="12"/>
      <c r="M164" s="12"/>
      <c r="N164" s="12"/>
      <c r="O164" s="12"/>
      <c r="P164" s="13"/>
      <c r="Q164" s="13"/>
      <c r="R164" s="14"/>
      <c r="S164" s="14"/>
      <c r="T164" s="5"/>
      <c r="U164" s="5"/>
      <c r="V164" s="5"/>
    </row>
    <row r="165" spans="1:22" ht="20.100000000000001" customHeight="1" x14ac:dyDescent="0.2">
      <c r="A165" s="11"/>
      <c r="B165" s="11"/>
      <c r="C165" s="11"/>
      <c r="D165" s="11"/>
      <c r="E165" s="11"/>
      <c r="F165" s="81" t="s">
        <v>46</v>
      </c>
      <c r="G165" s="7"/>
      <c r="H165" s="12"/>
      <c r="I165" s="12"/>
      <c r="J165" s="12"/>
      <c r="K165" s="12"/>
      <c r="L165" s="12"/>
      <c r="M165" s="12"/>
      <c r="N165" s="12"/>
      <c r="O165" s="12"/>
      <c r="P165" s="13"/>
      <c r="Q165" s="13"/>
      <c r="R165" s="14"/>
      <c r="S165" s="14"/>
      <c r="T165" s="5"/>
      <c r="U165" s="5"/>
      <c r="V165" s="5"/>
    </row>
    <row r="166" spans="1:22" ht="20.100000000000001" customHeight="1" x14ac:dyDescent="0.2">
      <c r="A166" s="11"/>
      <c r="B166" s="11"/>
      <c r="C166" s="11"/>
      <c r="D166" s="11"/>
      <c r="E166" s="11"/>
      <c r="F166" s="82"/>
      <c r="G166" s="8" t="s">
        <v>47</v>
      </c>
      <c r="H166" s="12"/>
      <c r="I166" s="12"/>
      <c r="J166" s="12"/>
      <c r="K166" s="12"/>
      <c r="L166" s="12"/>
      <c r="M166" s="12"/>
      <c r="N166" s="12"/>
      <c r="O166" s="12"/>
      <c r="P166" s="13"/>
      <c r="Q166" s="13"/>
      <c r="R166" s="14"/>
      <c r="S166" s="14"/>
      <c r="T166" s="5"/>
      <c r="U166" s="5"/>
      <c r="V166" s="5"/>
    </row>
    <row r="167" spans="1:22" ht="20.100000000000001" customHeight="1" x14ac:dyDescent="0.2">
      <c r="A167" s="11"/>
      <c r="B167" s="11"/>
      <c r="C167" s="11"/>
      <c r="D167" s="11"/>
      <c r="E167" s="11"/>
      <c r="F167" s="83"/>
      <c r="G167" s="8" t="s">
        <v>48</v>
      </c>
      <c r="H167" s="12"/>
      <c r="I167" s="12"/>
      <c r="J167" s="12"/>
      <c r="K167" s="12"/>
      <c r="L167" s="12"/>
      <c r="M167" s="12"/>
      <c r="N167" s="12"/>
      <c r="O167" s="12"/>
      <c r="P167" s="13"/>
      <c r="Q167" s="13"/>
      <c r="R167" s="14"/>
      <c r="S167" s="14"/>
      <c r="T167" s="5"/>
      <c r="U167" s="5"/>
      <c r="V167" s="5"/>
    </row>
    <row r="168" spans="1:22" ht="20.100000000000001" customHeight="1" x14ac:dyDescent="0.2">
      <c r="A168" s="11"/>
      <c r="B168" s="11"/>
      <c r="C168" s="11"/>
      <c r="D168" s="11"/>
      <c r="E168" s="11"/>
      <c r="F168" s="85"/>
      <c r="G168" s="8" t="s">
        <v>49</v>
      </c>
      <c r="H168" s="12"/>
      <c r="I168" s="12"/>
      <c r="J168" s="12"/>
      <c r="K168" s="12"/>
      <c r="L168" s="12"/>
      <c r="M168" s="12"/>
      <c r="N168" s="12"/>
      <c r="O168" s="12"/>
      <c r="P168" s="13"/>
      <c r="Q168" s="13"/>
      <c r="R168" s="14"/>
      <c r="S168" s="14"/>
      <c r="T168" s="5"/>
      <c r="U168" s="5"/>
      <c r="V168" s="5"/>
    </row>
    <row r="169" spans="1:22" ht="20.100000000000001" customHeight="1" x14ac:dyDescent="0.2">
      <c r="A169" s="11"/>
      <c r="B169" s="11"/>
      <c r="C169" s="11"/>
      <c r="D169" s="11"/>
      <c r="E169" s="11"/>
      <c r="F169" s="12"/>
      <c r="G169" s="12"/>
      <c r="H169" s="12"/>
      <c r="I169" s="12"/>
      <c r="J169" s="12"/>
      <c r="K169" s="12"/>
      <c r="L169" s="12"/>
      <c r="M169" s="12"/>
      <c r="N169" s="12"/>
      <c r="O169" s="12"/>
      <c r="P169" s="13"/>
      <c r="Q169" s="13"/>
      <c r="R169" s="14"/>
      <c r="S169" s="14"/>
      <c r="T169" s="5"/>
      <c r="U169" s="5"/>
      <c r="V169" s="5"/>
    </row>
    <row r="170" spans="1:22" ht="20.100000000000001" customHeight="1" x14ac:dyDescent="0.2">
      <c r="A170" s="11"/>
      <c r="B170" s="11"/>
      <c r="C170" s="11"/>
      <c r="D170" s="11"/>
      <c r="E170" s="11"/>
      <c r="F170" s="12"/>
      <c r="G170" s="12"/>
      <c r="H170" s="12"/>
      <c r="I170" s="12"/>
      <c r="J170" s="12"/>
      <c r="K170" s="12"/>
      <c r="L170" s="12"/>
      <c r="M170" s="12"/>
      <c r="N170" s="12"/>
      <c r="O170" s="12"/>
      <c r="P170" s="13"/>
      <c r="Q170" s="13"/>
      <c r="R170" s="14"/>
      <c r="S170" s="14"/>
      <c r="T170" s="5"/>
      <c r="U170" s="5"/>
      <c r="V170" s="5"/>
    </row>
    <row r="171" spans="1:22" ht="20.100000000000001" customHeight="1" x14ac:dyDescent="0.2">
      <c r="A171" s="15"/>
      <c r="B171" s="15"/>
      <c r="C171" s="15"/>
      <c r="D171" s="15"/>
      <c r="E171" s="15"/>
      <c r="F171" s="16"/>
      <c r="G171" s="16"/>
      <c r="H171" s="16"/>
      <c r="I171" s="16"/>
      <c r="J171" s="16"/>
      <c r="K171" s="16"/>
      <c r="L171" s="16"/>
      <c r="M171" s="16"/>
      <c r="N171" s="16"/>
      <c r="O171" s="16"/>
      <c r="P171" s="17"/>
      <c r="Q171" s="17"/>
      <c r="R171" s="18"/>
      <c r="S171" s="14"/>
      <c r="T171" s="5"/>
      <c r="U171" s="5"/>
      <c r="V171" s="5"/>
    </row>
    <row r="172" spans="1:22" ht="20.100000000000001" customHeight="1" x14ac:dyDescent="0.2">
      <c r="A172" s="15"/>
      <c r="B172" s="15"/>
      <c r="C172" s="15"/>
      <c r="D172" s="15"/>
      <c r="E172" s="15"/>
      <c r="F172" s="16"/>
      <c r="G172" s="16"/>
      <c r="H172" s="16"/>
      <c r="I172" s="16"/>
      <c r="J172" s="16"/>
      <c r="K172" s="16"/>
      <c r="L172" s="16"/>
      <c r="M172" s="16"/>
      <c r="N172" s="16"/>
      <c r="O172" s="16"/>
      <c r="P172" s="17"/>
      <c r="Q172" s="17"/>
      <c r="R172" s="18"/>
      <c r="S172" s="14"/>
      <c r="T172" s="5"/>
      <c r="U172" s="5"/>
      <c r="V172" s="5"/>
    </row>
    <row r="173" spans="1:22" ht="34.5" customHeight="1" x14ac:dyDescent="0.45">
      <c r="A173" s="906"/>
      <c r="B173" s="906"/>
      <c r="C173" s="906"/>
      <c r="D173" s="906"/>
      <c r="E173" s="906"/>
      <c r="F173" s="906"/>
      <c r="G173" s="906"/>
      <c r="H173" s="906"/>
      <c r="I173" s="906"/>
      <c r="J173" s="906"/>
      <c r="K173" s="906"/>
      <c r="L173" s="906"/>
      <c r="M173" s="906"/>
      <c r="N173" s="906"/>
      <c r="O173" s="906"/>
      <c r="P173" s="906"/>
      <c r="Q173" s="906"/>
      <c r="R173" s="906"/>
      <c r="S173" s="14"/>
      <c r="T173" s="5"/>
      <c r="U173" s="5"/>
      <c r="V173" s="5"/>
    </row>
    <row r="174" spans="1:22" ht="30" customHeight="1" x14ac:dyDescent="0.2">
      <c r="A174" s="907"/>
      <c r="B174" s="907"/>
      <c r="C174" s="907"/>
      <c r="D174" s="907"/>
      <c r="E174" s="907"/>
      <c r="F174" s="907"/>
      <c r="G174" s="907"/>
      <c r="H174" s="907"/>
      <c r="I174" s="907"/>
      <c r="J174" s="907"/>
      <c r="K174" s="907"/>
      <c r="L174" s="907"/>
      <c r="M174" s="907"/>
      <c r="N174" s="907"/>
      <c r="O174" s="907"/>
      <c r="P174" s="907"/>
      <c r="Q174" s="907"/>
      <c r="R174" s="907"/>
      <c r="S174" s="5"/>
      <c r="T174" s="5"/>
      <c r="U174" s="5"/>
      <c r="V174" s="5"/>
    </row>
    <row r="175" spans="1:22" ht="12.75" customHeight="1" x14ac:dyDescent="0.2">
      <c r="A175" s="904"/>
      <c r="B175" s="904"/>
      <c r="C175" s="904"/>
      <c r="D175" s="908"/>
      <c r="E175" s="909"/>
      <c r="F175" s="66"/>
      <c r="G175" s="66"/>
      <c r="H175" s="66"/>
      <c r="I175" s="66"/>
      <c r="J175" s="66"/>
      <c r="K175" s="66"/>
      <c r="L175" s="66"/>
      <c r="M175" s="66"/>
      <c r="N175" s="66"/>
      <c r="O175" s="66"/>
      <c r="P175" s="66"/>
      <c r="Q175" s="66"/>
      <c r="R175" s="910"/>
      <c r="S175" s="5"/>
      <c r="T175" s="5"/>
      <c r="U175" s="5"/>
      <c r="V175" s="5"/>
    </row>
    <row r="176" spans="1:22" ht="12.75" customHeight="1" x14ac:dyDescent="0.2">
      <c r="A176" s="904"/>
      <c r="B176" s="904"/>
      <c r="C176" s="904"/>
      <c r="D176" s="908"/>
      <c r="E176" s="909"/>
      <c r="F176" s="66"/>
      <c r="G176" s="66"/>
      <c r="H176" s="66"/>
      <c r="I176" s="66"/>
      <c r="J176" s="66"/>
      <c r="K176" s="66"/>
      <c r="L176" s="66"/>
      <c r="M176" s="66"/>
      <c r="N176" s="66"/>
      <c r="O176" s="66"/>
      <c r="P176" s="66"/>
      <c r="Q176" s="66"/>
      <c r="R176" s="910"/>
      <c r="S176" s="5"/>
      <c r="T176" s="5"/>
      <c r="U176" s="5"/>
      <c r="V176" s="5"/>
    </row>
    <row r="177" spans="1:22" ht="52.5" customHeight="1" x14ac:dyDescent="0.2">
      <c r="A177" s="904"/>
      <c r="B177" s="904"/>
      <c r="C177" s="904"/>
      <c r="D177" s="908"/>
      <c r="E177" s="909"/>
      <c r="F177" s="67"/>
      <c r="G177" s="67"/>
      <c r="H177" s="67"/>
      <c r="I177" s="67"/>
      <c r="J177" s="67"/>
      <c r="K177" s="67"/>
      <c r="L177" s="67"/>
      <c r="M177" s="67"/>
      <c r="N177" s="67"/>
      <c r="O177" s="67"/>
      <c r="P177" s="67"/>
      <c r="Q177" s="67"/>
      <c r="R177" s="910"/>
      <c r="S177" s="5"/>
      <c r="T177" s="5"/>
      <c r="U177" s="5"/>
      <c r="V177" s="5"/>
    </row>
    <row r="178" spans="1:22" ht="12.75" customHeight="1" x14ac:dyDescent="0.2">
      <c r="A178" s="904"/>
      <c r="B178" s="904"/>
      <c r="C178" s="904"/>
      <c r="D178" s="908"/>
      <c r="E178" s="909"/>
      <c r="F178" s="66"/>
      <c r="G178" s="66"/>
      <c r="H178" s="66"/>
      <c r="I178" s="66"/>
      <c r="J178" s="66"/>
      <c r="K178" s="66"/>
      <c r="L178" s="66"/>
      <c r="M178" s="66"/>
      <c r="N178" s="66"/>
      <c r="O178" s="66"/>
      <c r="P178" s="66"/>
      <c r="Q178" s="66"/>
      <c r="R178" s="910"/>
      <c r="S178" s="5"/>
      <c r="T178" s="5"/>
      <c r="U178" s="5"/>
      <c r="V178" s="5"/>
    </row>
    <row r="179" spans="1:22" ht="9.9499999999999993" customHeight="1" x14ac:dyDescent="0.2">
      <c r="A179" s="902"/>
      <c r="B179" s="902"/>
      <c r="C179" s="902"/>
      <c r="D179" s="19"/>
      <c r="E179" s="68"/>
      <c r="F179" s="69"/>
      <c r="G179" s="66"/>
      <c r="H179" s="66"/>
      <c r="I179" s="66"/>
      <c r="J179" s="66"/>
      <c r="K179" s="66"/>
      <c r="L179" s="66"/>
      <c r="M179" s="66"/>
      <c r="N179" s="66"/>
      <c r="O179" s="66"/>
      <c r="P179" s="70"/>
      <c r="Q179" s="70"/>
      <c r="R179" s="15"/>
      <c r="S179" s="5"/>
      <c r="T179" s="5"/>
      <c r="U179" s="5"/>
      <c r="V179" s="5"/>
    </row>
    <row r="180" spans="1:22" ht="9.9499999999999993" customHeight="1" x14ac:dyDescent="0.2">
      <c r="A180" s="902"/>
      <c r="B180" s="902"/>
      <c r="C180" s="902"/>
      <c r="D180" s="20"/>
      <c r="E180" s="71"/>
      <c r="F180" s="72"/>
      <c r="G180" s="21"/>
      <c r="H180" s="21"/>
      <c r="I180" s="21"/>
      <c r="J180" s="21"/>
      <c r="K180" s="21"/>
      <c r="L180" s="21"/>
      <c r="M180" s="21"/>
      <c r="N180" s="21"/>
      <c r="O180" s="21"/>
      <c r="P180" s="73"/>
      <c r="Q180" s="73"/>
      <c r="R180" s="18"/>
      <c r="S180" s="5"/>
      <c r="T180" s="5"/>
      <c r="U180" s="5"/>
      <c r="V180" s="5"/>
    </row>
    <row r="181" spans="1:22" ht="9.9499999999999993" customHeight="1" x14ac:dyDescent="0.2">
      <c r="A181" s="902"/>
      <c r="B181" s="902"/>
      <c r="C181" s="902"/>
      <c r="D181" s="20"/>
      <c r="E181" s="71"/>
      <c r="F181" s="72"/>
      <c r="G181" s="21"/>
      <c r="H181" s="21"/>
      <c r="I181" s="21"/>
      <c r="J181" s="21"/>
      <c r="K181" s="21"/>
      <c r="L181" s="21"/>
      <c r="M181" s="21"/>
      <c r="N181" s="21"/>
      <c r="O181" s="21"/>
      <c r="P181" s="73"/>
      <c r="Q181" s="73"/>
      <c r="R181" s="18"/>
      <c r="S181" s="5"/>
      <c r="T181" s="5"/>
      <c r="U181" s="5"/>
      <c r="V181" s="5"/>
    </row>
    <row r="182" spans="1:22" ht="9.9499999999999993" customHeight="1" x14ac:dyDescent="0.2">
      <c r="A182" s="902"/>
      <c r="B182" s="902"/>
      <c r="C182" s="902"/>
      <c r="D182" s="20"/>
      <c r="E182" s="71"/>
      <c r="F182" s="72"/>
      <c r="G182" s="21"/>
      <c r="H182" s="21"/>
      <c r="I182" s="21"/>
      <c r="J182" s="21"/>
      <c r="K182" s="21"/>
      <c r="L182" s="21"/>
      <c r="M182" s="21"/>
      <c r="N182" s="21"/>
      <c r="O182" s="21"/>
      <c r="P182" s="73"/>
      <c r="Q182" s="73"/>
      <c r="R182" s="18"/>
      <c r="S182" s="5"/>
      <c r="T182" s="5"/>
      <c r="U182" s="5"/>
      <c r="V182" s="5"/>
    </row>
    <row r="183" spans="1:22" ht="9.9499999999999993" customHeight="1" x14ac:dyDescent="0.2">
      <c r="A183" s="902"/>
      <c r="B183" s="902"/>
      <c r="C183" s="902"/>
      <c r="D183" s="20"/>
      <c r="E183" s="71"/>
      <c r="F183" s="72"/>
      <c r="G183" s="21"/>
      <c r="H183" s="21"/>
      <c r="I183" s="21"/>
      <c r="J183" s="21"/>
      <c r="K183" s="21"/>
      <c r="L183" s="21"/>
      <c r="M183" s="21"/>
      <c r="N183" s="21"/>
      <c r="O183" s="21"/>
      <c r="P183" s="73"/>
      <c r="Q183" s="73"/>
      <c r="R183" s="18"/>
      <c r="S183" s="5"/>
      <c r="T183" s="5"/>
      <c r="U183" s="5"/>
      <c r="V183" s="5"/>
    </row>
    <row r="184" spans="1:22" ht="9.9499999999999993" customHeight="1" x14ac:dyDescent="0.2">
      <c r="A184" s="902"/>
      <c r="B184" s="902"/>
      <c r="C184" s="902"/>
      <c r="D184" s="20"/>
      <c r="E184" s="71"/>
      <c r="F184" s="72"/>
      <c r="G184" s="21"/>
      <c r="H184" s="21"/>
      <c r="I184" s="21"/>
      <c r="J184" s="21"/>
      <c r="K184" s="21"/>
      <c r="L184" s="21"/>
      <c r="M184" s="21"/>
      <c r="N184" s="21"/>
      <c r="O184" s="21"/>
      <c r="P184" s="73"/>
      <c r="Q184" s="73"/>
      <c r="R184" s="18"/>
      <c r="S184" s="5"/>
      <c r="T184" s="5"/>
      <c r="U184" s="5"/>
      <c r="V184" s="5"/>
    </row>
    <row r="185" spans="1:22" ht="9.9499999999999993" customHeight="1" x14ac:dyDescent="0.2">
      <c r="A185" s="902"/>
      <c r="B185" s="902"/>
      <c r="C185" s="902"/>
      <c r="D185" s="20"/>
      <c r="E185" s="71"/>
      <c r="F185" s="72"/>
      <c r="G185" s="21"/>
      <c r="H185" s="21"/>
      <c r="I185" s="21"/>
      <c r="J185" s="21"/>
      <c r="K185" s="21"/>
      <c r="L185" s="21"/>
      <c r="M185" s="21"/>
      <c r="N185" s="21"/>
      <c r="O185" s="21"/>
      <c r="P185" s="73"/>
      <c r="Q185" s="73"/>
      <c r="R185" s="18"/>
      <c r="S185" s="5"/>
      <c r="T185" s="5"/>
      <c r="U185" s="5"/>
      <c r="V185" s="5"/>
    </row>
    <row r="186" spans="1:22" ht="9.9499999999999993" customHeight="1" x14ac:dyDescent="0.2">
      <c r="A186" s="902"/>
      <c r="B186" s="902"/>
      <c r="C186" s="902"/>
      <c r="D186" s="20"/>
      <c r="E186" s="71"/>
      <c r="F186" s="72"/>
      <c r="G186" s="21"/>
      <c r="H186" s="21"/>
      <c r="I186" s="21"/>
      <c r="J186" s="21"/>
      <c r="K186" s="21"/>
      <c r="L186" s="21"/>
      <c r="M186" s="21"/>
      <c r="N186" s="21"/>
      <c r="O186" s="21"/>
      <c r="P186" s="73"/>
      <c r="Q186" s="73"/>
      <c r="R186" s="18"/>
      <c r="S186" s="5"/>
      <c r="T186" s="5"/>
      <c r="U186" s="5"/>
      <c r="V186" s="5"/>
    </row>
    <row r="187" spans="1:22" ht="9.9499999999999993" customHeight="1" x14ac:dyDescent="0.2">
      <c r="A187" s="902"/>
      <c r="B187" s="902"/>
      <c r="C187" s="902"/>
      <c r="D187" s="20"/>
      <c r="E187" s="71"/>
      <c r="F187" s="72"/>
      <c r="G187" s="21"/>
      <c r="H187" s="21"/>
      <c r="I187" s="21"/>
      <c r="J187" s="21"/>
      <c r="K187" s="21"/>
      <c r="L187" s="21"/>
      <c r="M187" s="21"/>
      <c r="N187" s="21"/>
      <c r="O187" s="21"/>
      <c r="P187" s="73"/>
      <c r="Q187" s="73"/>
      <c r="R187" s="18"/>
      <c r="S187" s="5"/>
      <c r="T187" s="5"/>
      <c r="U187" s="5"/>
      <c r="V187" s="5"/>
    </row>
    <row r="188" spans="1:22" ht="9.9499999999999993" customHeight="1" x14ac:dyDescent="0.2">
      <c r="A188" s="902"/>
      <c r="B188" s="902"/>
      <c r="C188" s="902"/>
      <c r="D188" s="20"/>
      <c r="E188" s="71"/>
      <c r="F188" s="72"/>
      <c r="G188" s="21"/>
      <c r="H188" s="21"/>
      <c r="I188" s="21"/>
      <c r="J188" s="21"/>
      <c r="K188" s="21"/>
      <c r="L188" s="21"/>
      <c r="M188" s="21"/>
      <c r="N188" s="21"/>
      <c r="O188" s="21"/>
      <c r="P188" s="73"/>
      <c r="Q188" s="73"/>
      <c r="R188" s="18"/>
      <c r="S188" s="5"/>
      <c r="T188" s="5"/>
      <c r="U188" s="5"/>
      <c r="V188" s="5"/>
    </row>
    <row r="189" spans="1:22" ht="9.9499999999999993" customHeight="1" x14ac:dyDescent="0.2">
      <c r="A189" s="902"/>
      <c r="B189" s="902"/>
      <c r="C189" s="902"/>
      <c r="D189" s="20"/>
      <c r="E189" s="71"/>
      <c r="F189" s="72"/>
      <c r="G189" s="21"/>
      <c r="H189" s="21"/>
      <c r="I189" s="21"/>
      <c r="J189" s="21"/>
      <c r="K189" s="21"/>
      <c r="L189" s="21"/>
      <c r="M189" s="21"/>
      <c r="N189" s="21"/>
      <c r="O189" s="21"/>
      <c r="P189" s="73"/>
      <c r="Q189" s="73"/>
      <c r="R189" s="18"/>
      <c r="S189" s="5"/>
      <c r="T189" s="5"/>
      <c r="U189" s="5"/>
      <c r="V189" s="5"/>
    </row>
    <row r="190" spans="1:22" ht="9.9499999999999993" customHeight="1" x14ac:dyDescent="0.2">
      <c r="A190" s="902"/>
      <c r="B190" s="902"/>
      <c r="C190" s="902"/>
      <c r="D190" s="20"/>
      <c r="E190" s="71"/>
      <c r="F190" s="72"/>
      <c r="G190" s="21"/>
      <c r="H190" s="21"/>
      <c r="I190" s="21"/>
      <c r="J190" s="21"/>
      <c r="K190" s="21"/>
      <c r="L190" s="21"/>
      <c r="M190" s="21"/>
      <c r="N190" s="21"/>
      <c r="O190" s="21"/>
      <c r="P190" s="73"/>
      <c r="Q190" s="73"/>
      <c r="R190" s="18"/>
      <c r="S190" s="5"/>
      <c r="T190" s="5"/>
      <c r="U190" s="5"/>
      <c r="V190" s="5"/>
    </row>
    <row r="191" spans="1:22" ht="9.9499999999999993" customHeight="1" x14ac:dyDescent="0.2">
      <c r="A191" s="902"/>
      <c r="B191" s="902"/>
      <c r="C191" s="902"/>
      <c r="D191" s="20"/>
      <c r="E191" s="71"/>
      <c r="F191" s="72"/>
      <c r="G191" s="21"/>
      <c r="H191" s="21"/>
      <c r="I191" s="21"/>
      <c r="J191" s="21"/>
      <c r="K191" s="21"/>
      <c r="L191" s="21"/>
      <c r="M191" s="21"/>
      <c r="N191" s="21"/>
      <c r="O191" s="21"/>
      <c r="P191" s="73"/>
      <c r="Q191" s="73"/>
      <c r="R191" s="18"/>
      <c r="S191" s="5"/>
      <c r="T191" s="5"/>
      <c r="U191" s="5"/>
      <c r="V191" s="5"/>
    </row>
    <row r="192" spans="1:22" ht="9.9499999999999993" customHeight="1" x14ac:dyDescent="0.2">
      <c r="A192" s="902"/>
      <c r="B192" s="902"/>
      <c r="C192" s="902"/>
      <c r="D192" s="20"/>
      <c r="E192" s="71"/>
      <c r="F192" s="72"/>
      <c r="G192" s="21"/>
      <c r="H192" s="21"/>
      <c r="I192" s="21"/>
      <c r="J192" s="21"/>
      <c r="K192" s="21"/>
      <c r="L192" s="21"/>
      <c r="M192" s="21"/>
      <c r="N192" s="21"/>
      <c r="O192" s="21"/>
      <c r="P192" s="73"/>
      <c r="Q192" s="73"/>
      <c r="R192" s="18"/>
      <c r="S192" s="5"/>
      <c r="T192" s="5"/>
      <c r="U192" s="5"/>
      <c r="V192" s="5"/>
    </row>
    <row r="193" spans="1:22" ht="9.9499999999999993" customHeight="1" x14ac:dyDescent="0.2">
      <c r="A193" s="902"/>
      <c r="B193" s="902"/>
      <c r="C193" s="902"/>
      <c r="D193" s="20"/>
      <c r="E193" s="71"/>
      <c r="F193" s="72"/>
      <c r="G193" s="21"/>
      <c r="H193" s="21"/>
      <c r="I193" s="21"/>
      <c r="J193" s="21"/>
      <c r="K193" s="21"/>
      <c r="L193" s="21"/>
      <c r="M193" s="21"/>
      <c r="N193" s="21"/>
      <c r="O193" s="21"/>
      <c r="P193" s="73"/>
      <c r="Q193" s="73"/>
      <c r="R193" s="18"/>
      <c r="S193" s="5"/>
      <c r="T193" s="5"/>
      <c r="U193" s="5"/>
      <c r="V193" s="5"/>
    </row>
    <row r="194" spans="1:22" ht="9.9499999999999993" customHeight="1" x14ac:dyDescent="0.2">
      <c r="A194" s="902"/>
      <c r="B194" s="902"/>
      <c r="C194" s="902"/>
      <c r="D194" s="20"/>
      <c r="E194" s="71"/>
      <c r="F194" s="72"/>
      <c r="G194" s="21"/>
      <c r="H194" s="21"/>
      <c r="I194" s="21"/>
      <c r="J194" s="21"/>
      <c r="K194" s="21"/>
      <c r="L194" s="21"/>
      <c r="M194" s="21"/>
      <c r="N194" s="21"/>
      <c r="O194" s="21"/>
      <c r="P194" s="73"/>
      <c r="Q194" s="73"/>
      <c r="R194" s="18"/>
      <c r="S194" s="5"/>
      <c r="T194" s="5"/>
      <c r="U194" s="5"/>
      <c r="V194" s="5"/>
    </row>
    <row r="195" spans="1:22" ht="9.9499999999999993" customHeight="1" x14ac:dyDescent="0.2">
      <c r="A195" s="902"/>
      <c r="B195" s="902"/>
      <c r="C195" s="902"/>
      <c r="D195" s="20"/>
      <c r="E195" s="71"/>
      <c r="F195" s="72"/>
      <c r="G195" s="21"/>
      <c r="H195" s="21"/>
      <c r="I195" s="21"/>
      <c r="J195" s="21"/>
      <c r="K195" s="21"/>
      <c r="L195" s="21"/>
      <c r="M195" s="21"/>
      <c r="N195" s="21"/>
      <c r="O195" s="21"/>
      <c r="P195" s="73"/>
      <c r="Q195" s="73"/>
      <c r="R195" s="18"/>
      <c r="S195" s="5"/>
      <c r="T195" s="5"/>
      <c r="U195" s="5"/>
      <c r="V195" s="5"/>
    </row>
    <row r="196" spans="1:22" ht="9.9499999999999993" customHeight="1" x14ac:dyDescent="0.2">
      <c r="A196" s="902"/>
      <c r="B196" s="902"/>
      <c r="C196" s="902"/>
      <c r="D196" s="20"/>
      <c r="E196" s="71"/>
      <c r="F196" s="72"/>
      <c r="G196" s="21"/>
      <c r="H196" s="21"/>
      <c r="I196" s="21"/>
      <c r="J196" s="21"/>
      <c r="K196" s="21"/>
      <c r="L196" s="21"/>
      <c r="M196" s="21"/>
      <c r="N196" s="21"/>
      <c r="O196" s="21"/>
      <c r="P196" s="73"/>
      <c r="Q196" s="73"/>
      <c r="R196" s="18"/>
      <c r="S196" s="5"/>
      <c r="T196" s="5"/>
      <c r="U196" s="5"/>
      <c r="V196" s="5"/>
    </row>
    <row r="197" spans="1:22" ht="9.9499999999999993" customHeight="1" x14ac:dyDescent="0.2">
      <c r="A197" s="902"/>
      <c r="B197" s="902"/>
      <c r="C197" s="902"/>
      <c r="D197" s="20"/>
      <c r="E197" s="71"/>
      <c r="F197" s="72"/>
      <c r="G197" s="21"/>
      <c r="H197" s="21"/>
      <c r="I197" s="21"/>
      <c r="J197" s="21"/>
      <c r="K197" s="21"/>
      <c r="L197" s="21"/>
      <c r="M197" s="21"/>
      <c r="N197" s="21"/>
      <c r="O197" s="21"/>
      <c r="P197" s="73"/>
      <c r="Q197" s="73"/>
      <c r="R197" s="18"/>
      <c r="S197" s="5"/>
      <c r="T197" s="5"/>
      <c r="U197" s="5"/>
      <c r="V197" s="5"/>
    </row>
    <row r="198" spans="1:22" ht="9.9499999999999993" customHeight="1" x14ac:dyDescent="0.2">
      <c r="A198" s="902"/>
      <c r="B198" s="902"/>
      <c r="C198" s="902"/>
      <c r="D198" s="20"/>
      <c r="E198" s="71"/>
      <c r="F198" s="72"/>
      <c r="G198" s="21"/>
      <c r="H198" s="21"/>
      <c r="I198" s="21"/>
      <c r="J198" s="21"/>
      <c r="K198" s="21"/>
      <c r="L198" s="21"/>
      <c r="M198" s="21"/>
      <c r="N198" s="21"/>
      <c r="O198" s="21"/>
      <c r="P198" s="73"/>
      <c r="Q198" s="73"/>
      <c r="R198" s="18"/>
      <c r="S198" s="5"/>
      <c r="T198" s="5"/>
      <c r="U198" s="5"/>
      <c r="V198" s="5"/>
    </row>
    <row r="199" spans="1:22" ht="9.9499999999999993" customHeight="1" x14ac:dyDescent="0.2">
      <c r="A199" s="902"/>
      <c r="B199" s="902"/>
      <c r="C199" s="902"/>
      <c r="D199" s="20"/>
      <c r="E199" s="71"/>
      <c r="F199" s="72"/>
      <c r="G199" s="21"/>
      <c r="H199" s="21"/>
      <c r="I199" s="21"/>
      <c r="J199" s="21"/>
      <c r="K199" s="21"/>
      <c r="L199" s="21"/>
      <c r="M199" s="21"/>
      <c r="N199" s="21"/>
      <c r="O199" s="21"/>
      <c r="P199" s="73"/>
      <c r="Q199" s="73"/>
      <c r="R199" s="18"/>
      <c r="S199" s="5"/>
      <c r="T199" s="5"/>
      <c r="U199" s="5"/>
      <c r="V199" s="5"/>
    </row>
    <row r="200" spans="1:22" ht="9.9499999999999993" customHeight="1" x14ac:dyDescent="0.2">
      <c r="A200" s="902"/>
      <c r="B200" s="902"/>
      <c r="C200" s="902"/>
      <c r="D200" s="20"/>
      <c r="E200" s="71"/>
      <c r="F200" s="72"/>
      <c r="G200" s="21"/>
      <c r="H200" s="21"/>
      <c r="I200" s="21"/>
      <c r="J200" s="21"/>
      <c r="K200" s="21"/>
      <c r="L200" s="21"/>
      <c r="M200" s="21"/>
      <c r="N200" s="21"/>
      <c r="O200" s="21"/>
      <c r="P200" s="73"/>
      <c r="Q200" s="73"/>
      <c r="R200" s="18"/>
      <c r="S200" s="5"/>
      <c r="T200" s="5"/>
      <c r="U200" s="5"/>
      <c r="V200" s="5"/>
    </row>
    <row r="201" spans="1:22" ht="9.9499999999999993" customHeight="1" x14ac:dyDescent="0.2">
      <c r="A201" s="902"/>
      <c r="B201" s="902"/>
      <c r="C201" s="902"/>
      <c r="D201" s="20"/>
      <c r="E201" s="71"/>
      <c r="F201" s="72"/>
      <c r="G201" s="21"/>
      <c r="H201" s="21"/>
      <c r="I201" s="21"/>
      <c r="J201" s="21"/>
      <c r="K201" s="21"/>
      <c r="L201" s="21"/>
      <c r="M201" s="21"/>
      <c r="N201" s="21"/>
      <c r="O201" s="21"/>
      <c r="P201" s="73"/>
      <c r="Q201" s="73"/>
      <c r="R201" s="18"/>
      <c r="S201" s="5"/>
      <c r="T201" s="5"/>
      <c r="U201" s="5"/>
      <c r="V201" s="5"/>
    </row>
    <row r="202" spans="1:22" ht="9.9499999999999993" customHeight="1" x14ac:dyDescent="0.2">
      <c r="A202" s="902"/>
      <c r="B202" s="902"/>
      <c r="C202" s="902"/>
      <c r="D202" s="20"/>
      <c r="E202" s="71"/>
      <c r="F202" s="72"/>
      <c r="G202" s="21"/>
      <c r="H202" s="21"/>
      <c r="I202" s="21"/>
      <c r="J202" s="21"/>
      <c r="K202" s="21"/>
      <c r="L202" s="21"/>
      <c r="M202" s="21"/>
      <c r="N202" s="21"/>
      <c r="O202" s="21"/>
      <c r="P202" s="73"/>
      <c r="Q202" s="73"/>
      <c r="R202" s="18"/>
      <c r="S202" s="5"/>
      <c r="T202" s="5"/>
      <c r="U202" s="5"/>
      <c r="V202" s="5"/>
    </row>
    <row r="203" spans="1:22" ht="9.9499999999999993" customHeight="1" x14ac:dyDescent="0.2">
      <c r="A203" s="902"/>
      <c r="B203" s="902"/>
      <c r="C203" s="902"/>
      <c r="D203" s="20"/>
      <c r="E203" s="71"/>
      <c r="F203" s="72"/>
      <c r="G203" s="21"/>
      <c r="H203" s="21"/>
      <c r="I203" s="21"/>
      <c r="J203" s="21"/>
      <c r="K203" s="21"/>
      <c r="L203" s="21"/>
      <c r="M203" s="21"/>
      <c r="N203" s="21"/>
      <c r="O203" s="21"/>
      <c r="P203" s="73"/>
      <c r="Q203" s="73"/>
      <c r="R203" s="18"/>
      <c r="S203" s="5"/>
      <c r="T203" s="5"/>
      <c r="U203" s="5"/>
      <c r="V203" s="5"/>
    </row>
    <row r="204" spans="1:22" ht="9.9499999999999993" customHeight="1" x14ac:dyDescent="0.2">
      <c r="A204" s="902"/>
      <c r="B204" s="902"/>
      <c r="C204" s="902"/>
      <c r="D204" s="20"/>
      <c r="E204" s="71"/>
      <c r="F204" s="72"/>
      <c r="G204" s="21"/>
      <c r="H204" s="21"/>
      <c r="I204" s="21"/>
      <c r="J204" s="21"/>
      <c r="K204" s="21"/>
      <c r="L204" s="21"/>
      <c r="M204" s="21"/>
      <c r="N204" s="21"/>
      <c r="O204" s="21"/>
      <c r="P204" s="73"/>
      <c r="Q204" s="73"/>
      <c r="R204" s="18"/>
      <c r="S204" s="5"/>
      <c r="T204" s="5"/>
      <c r="U204" s="5"/>
      <c r="V204" s="5"/>
    </row>
    <row r="205" spans="1:22" ht="9.9499999999999993" customHeight="1" x14ac:dyDescent="0.2">
      <c r="A205" s="902"/>
      <c r="B205" s="902"/>
      <c r="C205" s="902"/>
      <c r="D205" s="20"/>
      <c r="E205" s="71"/>
      <c r="F205" s="72"/>
      <c r="G205" s="21"/>
      <c r="H205" s="21"/>
      <c r="I205" s="21"/>
      <c r="J205" s="21"/>
      <c r="K205" s="21"/>
      <c r="L205" s="21"/>
      <c r="M205" s="21"/>
      <c r="N205" s="21"/>
      <c r="O205" s="21"/>
      <c r="P205" s="73"/>
      <c r="Q205" s="73"/>
      <c r="R205" s="18"/>
      <c r="S205" s="5"/>
      <c r="T205" s="5"/>
      <c r="U205" s="5"/>
      <c r="V205" s="5"/>
    </row>
    <row r="206" spans="1:22" ht="9.9499999999999993" customHeight="1" x14ac:dyDescent="0.2">
      <c r="A206" s="902"/>
      <c r="B206" s="902"/>
      <c r="C206" s="902"/>
      <c r="D206" s="20"/>
      <c r="E206" s="71"/>
      <c r="F206" s="72"/>
      <c r="G206" s="21"/>
      <c r="H206" s="21"/>
      <c r="I206" s="21"/>
      <c r="J206" s="21"/>
      <c r="K206" s="21"/>
      <c r="L206" s="21"/>
      <c r="M206" s="21"/>
      <c r="N206" s="21"/>
      <c r="O206" s="21"/>
      <c r="P206" s="73"/>
      <c r="Q206" s="73"/>
      <c r="R206" s="18"/>
      <c r="S206" s="5"/>
      <c r="T206" s="5"/>
      <c r="U206" s="5"/>
      <c r="V206" s="5"/>
    </row>
    <row r="207" spans="1:22" ht="9.9499999999999993" customHeight="1" x14ac:dyDescent="0.2">
      <c r="A207" s="902"/>
      <c r="B207" s="902"/>
      <c r="C207" s="902"/>
      <c r="D207" s="20"/>
      <c r="E207" s="71"/>
      <c r="F207" s="72"/>
      <c r="G207" s="21"/>
      <c r="H207" s="21"/>
      <c r="I207" s="21"/>
      <c r="J207" s="21"/>
      <c r="K207" s="21"/>
      <c r="L207" s="21"/>
      <c r="M207" s="21"/>
      <c r="N207" s="21"/>
      <c r="O207" s="21"/>
      <c r="P207" s="73"/>
      <c r="Q207" s="73"/>
      <c r="R207" s="18"/>
      <c r="S207" s="5"/>
      <c r="T207" s="5"/>
      <c r="U207" s="5"/>
      <c r="V207" s="5"/>
    </row>
    <row r="208" spans="1:22" ht="9.9499999999999993" customHeight="1" x14ac:dyDescent="0.2">
      <c r="A208" s="902"/>
      <c r="B208" s="902"/>
      <c r="C208" s="902"/>
      <c r="D208" s="20"/>
      <c r="E208" s="71"/>
      <c r="F208" s="72"/>
      <c r="G208" s="21"/>
      <c r="H208" s="21"/>
      <c r="I208" s="21"/>
      <c r="J208" s="21"/>
      <c r="K208" s="21"/>
      <c r="L208" s="21"/>
      <c r="M208" s="21"/>
      <c r="N208" s="21"/>
      <c r="O208" s="21"/>
      <c r="P208" s="73"/>
      <c r="Q208" s="73"/>
      <c r="R208" s="18"/>
      <c r="S208" s="5"/>
      <c r="T208" s="5"/>
      <c r="U208" s="5"/>
      <c r="V208" s="5"/>
    </row>
    <row r="209" spans="1:22" ht="9.9499999999999993" customHeight="1" x14ac:dyDescent="0.2">
      <c r="A209" s="902"/>
      <c r="B209" s="902"/>
      <c r="C209" s="902"/>
      <c r="D209" s="20"/>
      <c r="E209" s="71"/>
      <c r="F209" s="72"/>
      <c r="G209" s="21"/>
      <c r="H209" s="21"/>
      <c r="I209" s="21"/>
      <c r="J209" s="21"/>
      <c r="K209" s="21"/>
      <c r="L209" s="21"/>
      <c r="M209" s="21"/>
      <c r="N209" s="21"/>
      <c r="O209" s="21"/>
      <c r="P209" s="73"/>
      <c r="Q209" s="73"/>
      <c r="R209" s="18"/>
      <c r="S209" s="5"/>
      <c r="T209" s="5"/>
      <c r="U209" s="5"/>
      <c r="V209" s="5"/>
    </row>
    <row r="210" spans="1:22" ht="9.9499999999999993" customHeight="1" x14ac:dyDescent="0.2">
      <c r="A210" s="902"/>
      <c r="B210" s="902"/>
      <c r="C210" s="902"/>
      <c r="D210" s="20"/>
      <c r="E210" s="71"/>
      <c r="F210" s="72"/>
      <c r="G210" s="21"/>
      <c r="H210" s="21"/>
      <c r="I210" s="21"/>
      <c r="J210" s="21"/>
      <c r="K210" s="21"/>
      <c r="L210" s="21"/>
      <c r="M210" s="21"/>
      <c r="N210" s="21"/>
      <c r="O210" s="21"/>
      <c r="P210" s="73"/>
      <c r="Q210" s="73"/>
      <c r="R210" s="18"/>
      <c r="S210" s="5"/>
      <c r="T210" s="5"/>
      <c r="U210" s="5"/>
      <c r="V210" s="5"/>
    </row>
    <row r="211" spans="1:22" ht="9.9499999999999993" customHeight="1" x14ac:dyDescent="0.2">
      <c r="A211" s="902"/>
      <c r="B211" s="902"/>
      <c r="C211" s="902"/>
      <c r="D211" s="20"/>
      <c r="E211" s="71"/>
      <c r="F211" s="72"/>
      <c r="G211" s="21"/>
      <c r="H211" s="21"/>
      <c r="I211" s="21"/>
      <c r="J211" s="21"/>
      <c r="K211" s="21"/>
      <c r="L211" s="21"/>
      <c r="M211" s="21"/>
      <c r="N211" s="21"/>
      <c r="O211" s="21"/>
      <c r="P211" s="73"/>
      <c r="Q211" s="73"/>
      <c r="R211" s="18"/>
      <c r="S211" s="5"/>
      <c r="T211" s="5"/>
      <c r="U211" s="5"/>
      <c r="V211" s="5"/>
    </row>
    <row r="212" spans="1:22" ht="9.9499999999999993" customHeight="1" x14ac:dyDescent="0.2">
      <c r="A212" s="902"/>
      <c r="B212" s="902"/>
      <c r="C212" s="902"/>
      <c r="D212" s="20"/>
      <c r="E212" s="71"/>
      <c r="F212" s="72"/>
      <c r="G212" s="21"/>
      <c r="H212" s="21"/>
      <c r="I212" s="21"/>
      <c r="J212" s="21"/>
      <c r="K212" s="21"/>
      <c r="L212" s="21"/>
      <c r="M212" s="21"/>
      <c r="N212" s="21"/>
      <c r="O212" s="21"/>
      <c r="P212" s="73"/>
      <c r="Q212" s="73"/>
      <c r="R212" s="18"/>
      <c r="S212" s="5"/>
      <c r="T212" s="5"/>
      <c r="U212" s="5"/>
      <c r="V212" s="5"/>
    </row>
    <row r="213" spans="1:22" ht="9.9499999999999993" customHeight="1" x14ac:dyDescent="0.2">
      <c r="A213" s="902"/>
      <c r="B213" s="902"/>
      <c r="C213" s="902"/>
      <c r="D213" s="20"/>
      <c r="E213" s="71"/>
      <c r="F213" s="72"/>
      <c r="G213" s="21"/>
      <c r="H213" s="21"/>
      <c r="I213" s="21"/>
      <c r="J213" s="21"/>
      <c r="K213" s="21"/>
      <c r="L213" s="21"/>
      <c r="M213" s="21"/>
      <c r="N213" s="21"/>
      <c r="O213" s="21"/>
      <c r="P213" s="73"/>
      <c r="Q213" s="73"/>
      <c r="R213" s="18"/>
      <c r="S213" s="5"/>
      <c r="T213" s="5"/>
      <c r="U213" s="5"/>
      <c r="V213" s="5"/>
    </row>
    <row r="214" spans="1:22" ht="9.9499999999999993" customHeight="1" x14ac:dyDescent="0.2">
      <c r="A214" s="902"/>
      <c r="B214" s="902"/>
      <c r="C214" s="902"/>
      <c r="D214" s="20"/>
      <c r="E214" s="71"/>
      <c r="F214" s="72"/>
      <c r="G214" s="21"/>
      <c r="H214" s="21"/>
      <c r="I214" s="21"/>
      <c r="J214" s="21"/>
      <c r="K214" s="21"/>
      <c r="L214" s="21"/>
      <c r="M214" s="21"/>
      <c r="N214" s="21"/>
      <c r="O214" s="21"/>
      <c r="P214" s="73"/>
      <c r="Q214" s="73"/>
      <c r="R214" s="18"/>
      <c r="S214" s="5"/>
      <c r="T214" s="5"/>
      <c r="U214" s="5"/>
      <c r="V214" s="5"/>
    </row>
    <row r="215" spans="1:22" ht="9.9499999999999993" customHeight="1" x14ac:dyDescent="0.2">
      <c r="A215" s="18"/>
      <c r="B215" s="18"/>
      <c r="C215" s="18"/>
      <c r="D215" s="22"/>
      <c r="E215" s="23"/>
      <c r="F215" s="74"/>
      <c r="G215" s="23"/>
      <c r="H215" s="23"/>
      <c r="I215" s="23"/>
      <c r="J215" s="23"/>
      <c r="K215" s="23"/>
      <c r="L215" s="23"/>
      <c r="M215" s="23"/>
      <c r="N215" s="23"/>
      <c r="O215" s="23"/>
      <c r="P215" s="18"/>
      <c r="Q215" s="18"/>
      <c r="R215" s="18"/>
      <c r="S215" s="5"/>
      <c r="T215" s="5"/>
      <c r="U215" s="5"/>
      <c r="V215" s="5"/>
    </row>
    <row r="216" spans="1:22" ht="9.9499999999999993" customHeight="1" x14ac:dyDescent="0.2">
      <c r="A216" s="18"/>
      <c r="B216" s="18"/>
      <c r="C216" s="18"/>
      <c r="D216" s="22"/>
      <c r="E216" s="23"/>
      <c r="F216" s="74"/>
      <c r="G216" s="23"/>
      <c r="H216" s="23"/>
      <c r="I216" s="23"/>
      <c r="J216" s="23"/>
      <c r="K216" s="23"/>
      <c r="L216" s="23"/>
      <c r="M216" s="23"/>
      <c r="N216" s="23"/>
      <c r="O216" s="23"/>
      <c r="P216" s="18"/>
      <c r="Q216" s="18"/>
      <c r="R216" s="18"/>
      <c r="S216" s="5"/>
      <c r="T216" s="5"/>
      <c r="U216" s="5"/>
      <c r="V216" s="5"/>
    </row>
    <row r="217" spans="1:22" ht="9.9499999999999993" customHeight="1" x14ac:dyDescent="0.2">
      <c r="A217" s="18"/>
      <c r="B217" s="18"/>
      <c r="C217" s="18"/>
      <c r="D217" s="22"/>
      <c r="E217" s="23"/>
      <c r="F217" s="74"/>
      <c r="G217" s="23"/>
      <c r="H217" s="23"/>
      <c r="I217" s="23"/>
      <c r="J217" s="23"/>
      <c r="K217" s="23"/>
      <c r="L217" s="23"/>
      <c r="M217" s="23"/>
      <c r="N217" s="23"/>
      <c r="O217" s="23"/>
      <c r="P217" s="18"/>
      <c r="Q217" s="18"/>
      <c r="R217" s="18"/>
      <c r="S217" s="5"/>
      <c r="T217" s="5"/>
      <c r="U217" s="5"/>
      <c r="V217" s="5"/>
    </row>
    <row r="218" spans="1:22" ht="9.9499999999999993" customHeight="1" x14ac:dyDescent="0.2">
      <c r="A218" s="18"/>
      <c r="B218" s="18"/>
      <c r="C218" s="18"/>
      <c r="D218" s="22"/>
      <c r="E218" s="23"/>
      <c r="F218" s="74"/>
      <c r="G218" s="23"/>
      <c r="H218" s="23"/>
      <c r="I218" s="23"/>
      <c r="J218" s="23"/>
      <c r="K218" s="23"/>
      <c r="L218" s="23"/>
      <c r="M218" s="23"/>
      <c r="N218" s="23"/>
      <c r="O218" s="23"/>
      <c r="P218" s="18"/>
      <c r="Q218" s="18"/>
      <c r="R218" s="18"/>
      <c r="S218" s="5"/>
      <c r="T218" s="5"/>
      <c r="U218" s="5"/>
      <c r="V218" s="5"/>
    </row>
    <row r="219" spans="1:22" ht="9.9499999999999993" customHeight="1" x14ac:dyDescent="0.2">
      <c r="A219" s="18"/>
      <c r="B219" s="18"/>
      <c r="C219" s="18"/>
      <c r="D219" s="22"/>
      <c r="E219" s="23"/>
      <c r="F219" s="74"/>
      <c r="G219" s="23"/>
      <c r="H219" s="23"/>
      <c r="I219" s="23"/>
      <c r="J219" s="23"/>
      <c r="K219" s="23"/>
      <c r="L219" s="23"/>
      <c r="M219" s="23"/>
      <c r="N219" s="23"/>
      <c r="O219" s="23"/>
      <c r="P219" s="18"/>
      <c r="Q219" s="18"/>
      <c r="R219" s="18"/>
      <c r="S219" s="5"/>
      <c r="T219" s="5"/>
      <c r="U219" s="5"/>
      <c r="V219" s="5"/>
    </row>
    <row r="220" spans="1:22" ht="9.9499999999999993" customHeight="1" x14ac:dyDescent="0.2">
      <c r="A220" s="18"/>
      <c r="B220" s="18"/>
      <c r="C220" s="18"/>
      <c r="D220" s="22"/>
      <c r="E220" s="23"/>
      <c r="F220" s="74"/>
      <c r="G220" s="23"/>
      <c r="H220" s="23"/>
      <c r="I220" s="23"/>
      <c r="J220" s="23"/>
      <c r="K220" s="23"/>
      <c r="L220" s="23"/>
      <c r="M220" s="23"/>
      <c r="N220" s="23"/>
      <c r="O220" s="23"/>
      <c r="P220" s="18"/>
      <c r="Q220" s="18"/>
      <c r="R220" s="18"/>
      <c r="S220" s="5"/>
      <c r="T220" s="5"/>
      <c r="U220" s="5"/>
      <c r="V220" s="5"/>
    </row>
    <row r="221" spans="1:22" ht="9.9499999999999993" customHeight="1" x14ac:dyDescent="0.2">
      <c r="A221" s="18"/>
      <c r="B221" s="18"/>
      <c r="C221" s="18"/>
      <c r="D221" s="22"/>
      <c r="E221" s="23"/>
      <c r="F221" s="74"/>
      <c r="G221" s="23"/>
      <c r="H221" s="23"/>
      <c r="I221" s="23"/>
      <c r="J221" s="23"/>
      <c r="K221" s="23"/>
      <c r="L221" s="23"/>
      <c r="M221" s="23"/>
      <c r="N221" s="23"/>
      <c r="O221" s="23"/>
      <c r="P221" s="18"/>
      <c r="Q221" s="18"/>
      <c r="R221" s="18"/>
      <c r="S221" s="5"/>
      <c r="T221" s="5"/>
      <c r="U221" s="5"/>
      <c r="V221" s="5"/>
    </row>
    <row r="222" spans="1:22" ht="9.9499999999999993" customHeight="1" x14ac:dyDescent="0.2">
      <c r="A222" s="18"/>
      <c r="B222" s="18"/>
      <c r="C222" s="18"/>
      <c r="D222" s="22"/>
      <c r="E222" s="23"/>
      <c r="F222" s="74"/>
      <c r="G222" s="23"/>
      <c r="H222" s="23"/>
      <c r="I222" s="23"/>
      <c r="J222" s="23"/>
      <c r="K222" s="23"/>
      <c r="L222" s="23"/>
      <c r="M222" s="23"/>
      <c r="N222" s="23"/>
      <c r="O222" s="23"/>
      <c r="P222" s="18"/>
      <c r="Q222" s="18"/>
      <c r="R222" s="18"/>
      <c r="S222" s="5"/>
      <c r="T222" s="5"/>
      <c r="U222" s="5"/>
      <c r="V222" s="5"/>
    </row>
    <row r="223" spans="1:22" ht="9.9499999999999993" customHeight="1" x14ac:dyDescent="0.2">
      <c r="A223" s="18"/>
      <c r="B223" s="18"/>
      <c r="C223" s="18"/>
      <c r="D223" s="22"/>
      <c r="E223" s="23"/>
      <c r="F223" s="74"/>
      <c r="G223" s="23"/>
      <c r="H223" s="23"/>
      <c r="I223" s="23"/>
      <c r="J223" s="23"/>
      <c r="K223" s="23"/>
      <c r="L223" s="23"/>
      <c r="M223" s="23"/>
      <c r="N223" s="23"/>
      <c r="O223" s="23"/>
      <c r="P223" s="18"/>
      <c r="Q223" s="18"/>
      <c r="R223" s="18"/>
      <c r="S223" s="5"/>
      <c r="T223" s="5"/>
      <c r="U223" s="5"/>
      <c r="V223" s="5"/>
    </row>
    <row r="224" spans="1:22" ht="9.9499999999999993" customHeight="1" x14ac:dyDescent="0.2">
      <c r="A224" s="903"/>
      <c r="B224" s="903"/>
      <c r="C224" s="903"/>
      <c r="D224" s="20"/>
      <c r="E224" s="71"/>
      <c r="F224" s="72"/>
      <c r="G224" s="21"/>
      <c r="H224" s="21"/>
      <c r="I224" s="21"/>
      <c r="J224" s="21"/>
      <c r="K224" s="21"/>
      <c r="L224" s="21"/>
      <c r="M224" s="21"/>
      <c r="N224" s="21"/>
      <c r="O224" s="21"/>
      <c r="P224" s="73"/>
      <c r="Q224" s="73"/>
      <c r="R224" s="18"/>
      <c r="S224" s="5"/>
      <c r="T224" s="5"/>
      <c r="U224" s="5"/>
      <c r="V224" s="5"/>
    </row>
    <row r="225" spans="1:22" ht="9.9499999999999993" customHeight="1" x14ac:dyDescent="0.2">
      <c r="A225" s="903"/>
      <c r="B225" s="903"/>
      <c r="C225" s="903"/>
      <c r="D225" s="20"/>
      <c r="E225" s="71"/>
      <c r="F225" s="72"/>
      <c r="G225" s="21"/>
      <c r="H225" s="21"/>
      <c r="I225" s="21"/>
      <c r="J225" s="21"/>
      <c r="K225" s="21"/>
      <c r="L225" s="21"/>
      <c r="M225" s="21"/>
      <c r="N225" s="21"/>
      <c r="O225" s="21"/>
      <c r="P225" s="73"/>
      <c r="Q225" s="73"/>
      <c r="R225" s="18"/>
      <c r="S225" s="5"/>
      <c r="T225" s="5"/>
      <c r="U225" s="5"/>
      <c r="V225" s="5"/>
    </row>
    <row r="226" spans="1:22" ht="9.9499999999999993" customHeight="1" x14ac:dyDescent="0.2">
      <c r="A226" s="903"/>
      <c r="B226" s="903"/>
      <c r="C226" s="903"/>
      <c r="D226" s="20"/>
      <c r="E226" s="71"/>
      <c r="F226" s="72"/>
      <c r="G226" s="21"/>
      <c r="H226" s="21"/>
      <c r="I226" s="21"/>
      <c r="J226" s="21"/>
      <c r="K226" s="21"/>
      <c r="L226" s="21"/>
      <c r="M226" s="21"/>
      <c r="N226" s="21"/>
      <c r="O226" s="21"/>
      <c r="P226" s="73"/>
      <c r="Q226" s="73"/>
      <c r="R226" s="18"/>
      <c r="S226" s="5"/>
      <c r="T226" s="5"/>
      <c r="U226" s="5"/>
      <c r="V226" s="5"/>
    </row>
    <row r="227" spans="1:22" ht="15" customHeight="1" x14ac:dyDescent="0.2">
      <c r="A227" s="911"/>
      <c r="B227" s="911"/>
      <c r="C227" s="911"/>
      <c r="D227" s="911"/>
      <c r="E227" s="911"/>
      <c r="F227" s="75"/>
      <c r="G227" s="75"/>
      <c r="H227" s="75"/>
      <c r="I227" s="75"/>
      <c r="J227" s="75"/>
      <c r="K227" s="75"/>
      <c r="L227" s="75"/>
      <c r="M227" s="75"/>
      <c r="N227" s="75"/>
      <c r="O227" s="75"/>
      <c r="P227" s="75"/>
      <c r="Q227" s="75"/>
      <c r="R227" s="18"/>
      <c r="S227" s="5"/>
      <c r="T227" s="5"/>
      <c r="U227" s="5"/>
      <c r="V227" s="5"/>
    </row>
    <row r="228" spans="1:22" ht="15" customHeight="1" x14ac:dyDescent="0.2">
      <c r="A228" s="911"/>
      <c r="B228" s="911"/>
      <c r="C228" s="911"/>
      <c r="D228" s="911"/>
      <c r="E228" s="911"/>
      <c r="F228" s="75"/>
      <c r="G228" s="75"/>
      <c r="H228" s="75"/>
      <c r="I228" s="75"/>
      <c r="J228" s="75"/>
      <c r="K228" s="75"/>
      <c r="L228" s="75"/>
      <c r="M228" s="75"/>
      <c r="N228" s="75"/>
      <c r="O228" s="75"/>
      <c r="P228" s="75"/>
      <c r="Q228" s="75"/>
      <c r="R228" s="18"/>
      <c r="S228" s="5"/>
      <c r="T228" s="5"/>
      <c r="U228" s="5"/>
      <c r="V228" s="5"/>
    </row>
    <row r="229" spans="1:22" ht="15" customHeight="1" x14ac:dyDescent="0.2">
      <c r="A229" s="911"/>
      <c r="B229" s="911"/>
      <c r="C229" s="911"/>
      <c r="D229" s="911"/>
      <c r="E229" s="911"/>
      <c r="F229" s="75"/>
      <c r="G229" s="75"/>
      <c r="H229" s="75"/>
      <c r="I229" s="75"/>
      <c r="J229" s="75"/>
      <c r="K229" s="75"/>
      <c r="L229" s="75"/>
      <c r="M229" s="75"/>
      <c r="N229" s="75"/>
      <c r="O229" s="75"/>
      <c r="P229" s="75"/>
      <c r="Q229" s="75"/>
      <c r="R229" s="18"/>
      <c r="S229" s="5"/>
      <c r="T229" s="5"/>
      <c r="U229" s="5"/>
      <c r="V229" s="5"/>
    </row>
    <row r="230" spans="1:22" ht="15" customHeight="1" x14ac:dyDescent="0.2">
      <c r="A230" s="911"/>
      <c r="B230" s="911"/>
      <c r="C230" s="911"/>
      <c r="D230" s="911"/>
      <c r="E230" s="911"/>
      <c r="F230" s="75"/>
      <c r="G230" s="75"/>
      <c r="H230" s="75"/>
      <c r="I230" s="75"/>
      <c r="J230" s="75"/>
      <c r="K230" s="75"/>
      <c r="L230" s="75"/>
      <c r="M230" s="75"/>
      <c r="N230" s="75"/>
      <c r="O230" s="75"/>
      <c r="P230" s="75"/>
      <c r="Q230" s="75"/>
      <c r="R230" s="18"/>
      <c r="S230" s="5"/>
      <c r="T230" s="5"/>
      <c r="U230" s="5"/>
      <c r="V230" s="5"/>
    </row>
    <row r="231" spans="1:22" ht="15" customHeight="1" x14ac:dyDescent="0.2">
      <c r="A231" s="911"/>
      <c r="B231" s="911"/>
      <c r="C231" s="911"/>
      <c r="D231" s="911"/>
      <c r="E231" s="911"/>
      <c r="F231" s="75"/>
      <c r="G231" s="75"/>
      <c r="H231" s="75"/>
      <c r="I231" s="75"/>
      <c r="J231" s="75"/>
      <c r="K231" s="75"/>
      <c r="L231" s="75"/>
      <c r="M231" s="75"/>
      <c r="N231" s="75"/>
      <c r="O231" s="75"/>
      <c r="P231" s="75"/>
      <c r="Q231" s="75"/>
      <c r="R231" s="18"/>
      <c r="S231" s="5"/>
      <c r="T231" s="5"/>
      <c r="U231" s="5"/>
      <c r="V231" s="5"/>
    </row>
    <row r="232" spans="1:22" ht="15" customHeight="1" x14ac:dyDescent="0.2">
      <c r="A232" s="905"/>
      <c r="B232" s="905"/>
      <c r="C232" s="905"/>
      <c r="D232" s="905"/>
      <c r="E232" s="905"/>
      <c r="F232" s="69"/>
      <c r="G232" s="69"/>
      <c r="H232" s="69"/>
      <c r="I232" s="69"/>
      <c r="J232" s="69"/>
      <c r="K232" s="69"/>
      <c r="L232" s="69"/>
      <c r="M232" s="69"/>
      <c r="N232" s="69"/>
      <c r="O232" s="69"/>
      <c r="P232" s="69"/>
      <c r="Q232" s="69"/>
      <c r="R232" s="18"/>
      <c r="S232" s="5"/>
      <c r="T232" s="5"/>
      <c r="U232" s="5"/>
      <c r="V232" s="5"/>
    </row>
    <row r="233" spans="1:22" ht="20.100000000000001" customHeight="1" x14ac:dyDescent="0.2">
      <c r="A233" s="15"/>
      <c r="B233" s="15"/>
      <c r="C233" s="15"/>
      <c r="D233" s="15"/>
      <c r="E233" s="15"/>
      <c r="F233" s="16"/>
      <c r="G233" s="16"/>
      <c r="H233" s="16"/>
      <c r="I233" s="16"/>
      <c r="J233" s="16"/>
      <c r="K233" s="16"/>
      <c r="L233" s="16"/>
      <c r="M233" s="16"/>
      <c r="N233" s="16"/>
      <c r="O233" s="16"/>
      <c r="P233" s="17"/>
      <c r="Q233" s="17"/>
      <c r="R233" s="18"/>
      <c r="S233" s="14"/>
      <c r="T233" s="5"/>
      <c r="U233" s="5"/>
      <c r="V233" s="5"/>
    </row>
    <row r="234" spans="1:22" ht="20.100000000000001" customHeight="1" x14ac:dyDescent="0.2">
      <c r="A234" s="15"/>
      <c r="B234" s="15"/>
      <c r="C234" s="15"/>
      <c r="D234" s="15"/>
      <c r="E234" s="15"/>
      <c r="F234" s="16"/>
      <c r="G234" s="16"/>
      <c r="H234" s="16"/>
      <c r="I234" s="16"/>
      <c r="J234" s="16"/>
      <c r="K234" s="16"/>
      <c r="L234" s="16"/>
      <c r="M234" s="16"/>
      <c r="N234" s="16"/>
      <c r="O234" s="16"/>
      <c r="P234" s="17"/>
      <c r="Q234" s="17"/>
      <c r="R234" s="18"/>
      <c r="S234" s="14"/>
      <c r="T234" s="5"/>
      <c r="U234" s="5"/>
      <c r="V234" s="5"/>
    </row>
    <row r="235" spans="1:22" ht="20.100000000000001" customHeight="1" x14ac:dyDescent="0.2">
      <c r="A235" s="15"/>
      <c r="B235" s="15"/>
      <c r="C235" s="15"/>
      <c r="D235" s="15"/>
      <c r="E235" s="15"/>
      <c r="F235" s="16"/>
      <c r="G235" s="16"/>
      <c r="H235" s="16"/>
      <c r="I235" s="16"/>
      <c r="J235" s="16"/>
      <c r="K235" s="16"/>
      <c r="L235" s="16"/>
      <c r="M235" s="16"/>
      <c r="N235" s="16"/>
      <c r="O235" s="16"/>
      <c r="P235" s="17"/>
      <c r="Q235" s="17"/>
      <c r="R235" s="18"/>
      <c r="S235" s="14"/>
      <c r="T235" s="5"/>
      <c r="U235" s="5"/>
      <c r="V235" s="5"/>
    </row>
    <row r="236" spans="1:22" ht="20.100000000000001" customHeight="1" x14ac:dyDescent="0.2">
      <c r="A236" s="15"/>
      <c r="B236" s="15"/>
      <c r="C236" s="15"/>
      <c r="D236" s="15"/>
      <c r="E236" s="15"/>
      <c r="F236" s="16"/>
      <c r="G236" s="16"/>
      <c r="H236" s="16"/>
      <c r="I236" s="16"/>
      <c r="J236" s="16"/>
      <c r="K236" s="16"/>
      <c r="L236" s="16"/>
      <c r="M236" s="16"/>
      <c r="N236" s="16"/>
      <c r="O236" s="16"/>
      <c r="P236" s="17"/>
      <c r="Q236" s="17"/>
      <c r="R236" s="18"/>
      <c r="S236" s="14"/>
      <c r="T236" s="5"/>
      <c r="U236" s="5"/>
      <c r="V236" s="5"/>
    </row>
    <row r="237" spans="1:22" ht="20.100000000000001" customHeight="1" x14ac:dyDescent="0.2">
      <c r="A237" s="15"/>
      <c r="B237" s="15"/>
      <c r="C237" s="15"/>
      <c r="D237" s="15"/>
      <c r="E237" s="15"/>
      <c r="F237" s="16"/>
      <c r="G237" s="16"/>
      <c r="H237" s="16"/>
      <c r="I237" s="16"/>
      <c r="J237" s="16"/>
      <c r="K237" s="16"/>
      <c r="L237" s="16"/>
      <c r="M237" s="16"/>
      <c r="N237" s="16"/>
      <c r="O237" s="16"/>
      <c r="P237" s="17"/>
      <c r="Q237" s="17"/>
      <c r="R237" s="18"/>
      <c r="S237" s="14"/>
      <c r="T237" s="5"/>
      <c r="U237" s="5"/>
      <c r="V237" s="5"/>
    </row>
    <row r="238" spans="1:22" ht="20.100000000000001" customHeight="1" x14ac:dyDescent="0.2">
      <c r="A238" s="15"/>
      <c r="B238" s="15"/>
      <c r="C238" s="15"/>
      <c r="D238" s="15"/>
      <c r="E238" s="15"/>
      <c r="F238" s="16"/>
      <c r="G238" s="16"/>
      <c r="H238" s="16"/>
      <c r="I238" s="16"/>
      <c r="J238" s="16"/>
      <c r="K238" s="16"/>
      <c r="L238" s="16"/>
      <c r="M238" s="16"/>
      <c r="N238" s="16"/>
      <c r="O238" s="16"/>
      <c r="P238" s="17"/>
      <c r="Q238" s="17"/>
      <c r="R238" s="18"/>
      <c r="S238" s="14"/>
      <c r="T238" s="5"/>
      <c r="U238" s="5"/>
      <c r="V238" s="5"/>
    </row>
    <row r="239" spans="1:22" ht="20.100000000000001" customHeight="1" x14ac:dyDescent="0.2">
      <c r="A239" s="15"/>
      <c r="B239" s="15"/>
      <c r="C239" s="15"/>
      <c r="D239" s="15"/>
      <c r="E239" s="15"/>
      <c r="F239" s="16"/>
      <c r="G239" s="16"/>
      <c r="H239" s="16"/>
      <c r="I239" s="16"/>
      <c r="J239" s="16"/>
      <c r="K239" s="16"/>
      <c r="L239" s="16"/>
      <c r="M239" s="16"/>
      <c r="N239" s="16"/>
      <c r="O239" s="16"/>
      <c r="P239" s="17"/>
      <c r="Q239" s="17"/>
      <c r="R239" s="18"/>
      <c r="S239" s="14"/>
      <c r="T239" s="5"/>
      <c r="U239" s="5"/>
      <c r="V239" s="5"/>
    </row>
    <row r="240" spans="1:22" ht="20.100000000000001" customHeight="1" x14ac:dyDescent="0.2">
      <c r="A240" s="15"/>
      <c r="B240" s="15"/>
      <c r="C240" s="15"/>
      <c r="D240" s="15"/>
      <c r="E240" s="15"/>
      <c r="F240" s="16"/>
      <c r="G240" s="16"/>
      <c r="H240" s="16"/>
      <c r="I240" s="16"/>
      <c r="J240" s="16"/>
      <c r="K240" s="16"/>
      <c r="L240" s="16"/>
      <c r="M240" s="16"/>
      <c r="N240" s="16"/>
      <c r="O240" s="16"/>
      <c r="P240" s="17"/>
      <c r="Q240" s="17"/>
      <c r="R240" s="18"/>
      <c r="S240" s="14"/>
      <c r="T240" s="5"/>
      <c r="U240" s="5"/>
      <c r="V240" s="5"/>
    </row>
    <row r="241" spans="1:22" ht="20.100000000000001" customHeight="1" x14ac:dyDescent="0.2">
      <c r="A241" s="15"/>
      <c r="B241" s="15"/>
      <c r="C241" s="15"/>
      <c r="D241" s="15"/>
      <c r="E241" s="15"/>
      <c r="F241" s="16"/>
      <c r="G241" s="16"/>
      <c r="H241" s="16"/>
      <c r="I241" s="16"/>
      <c r="J241" s="16"/>
      <c r="K241" s="16"/>
      <c r="L241" s="16"/>
      <c r="M241" s="16"/>
      <c r="N241" s="16"/>
      <c r="O241" s="16"/>
      <c r="P241" s="17"/>
      <c r="Q241" s="17"/>
      <c r="R241" s="18"/>
      <c r="S241" s="14"/>
      <c r="T241" s="5"/>
      <c r="U241" s="5"/>
      <c r="V241" s="5"/>
    </row>
    <row r="242" spans="1:22" ht="30" customHeight="1" x14ac:dyDescent="0.45">
      <c r="A242" s="906"/>
      <c r="B242" s="906"/>
      <c r="C242" s="906"/>
      <c r="D242" s="906"/>
      <c r="E242" s="906"/>
      <c r="F242" s="906"/>
      <c r="G242" s="906"/>
      <c r="H242" s="906"/>
      <c r="I242" s="906"/>
      <c r="J242" s="906"/>
      <c r="K242" s="906"/>
      <c r="L242" s="906"/>
      <c r="M242" s="906"/>
      <c r="N242" s="906"/>
      <c r="O242" s="906"/>
      <c r="P242" s="906"/>
      <c r="Q242" s="906"/>
      <c r="R242" s="906"/>
      <c r="S242" s="14"/>
      <c r="T242" s="5"/>
      <c r="U242" s="5"/>
      <c r="V242" s="5"/>
    </row>
    <row r="243" spans="1:22" ht="30" customHeight="1" x14ac:dyDescent="0.2">
      <c r="A243" s="907"/>
      <c r="B243" s="907"/>
      <c r="C243" s="907"/>
      <c r="D243" s="907"/>
      <c r="E243" s="907"/>
      <c r="F243" s="907"/>
      <c r="G243" s="907"/>
      <c r="H243" s="907"/>
      <c r="I243" s="907"/>
      <c r="J243" s="907"/>
      <c r="K243" s="907"/>
      <c r="L243" s="907"/>
      <c r="M243" s="907"/>
      <c r="N243" s="907"/>
      <c r="O243" s="907"/>
      <c r="P243" s="907"/>
      <c r="Q243" s="907"/>
      <c r="R243" s="907"/>
      <c r="S243" s="5"/>
      <c r="T243" s="5"/>
      <c r="U243" s="5"/>
      <c r="V243" s="5"/>
    </row>
    <row r="244" spans="1:22" ht="12.75" customHeight="1" x14ac:dyDescent="0.2">
      <c r="A244" s="904"/>
      <c r="B244" s="904"/>
      <c r="C244" s="904"/>
      <c r="D244" s="908"/>
      <c r="E244" s="909"/>
      <c r="F244" s="66"/>
      <c r="G244" s="66"/>
      <c r="H244" s="66"/>
      <c r="I244" s="66"/>
      <c r="J244" s="66"/>
      <c r="K244" s="66"/>
      <c r="L244" s="66"/>
      <c r="M244" s="66"/>
      <c r="N244" s="66"/>
      <c r="O244" s="66"/>
      <c r="P244" s="66"/>
      <c r="Q244" s="66"/>
      <c r="R244" s="910"/>
      <c r="S244" s="5"/>
      <c r="T244" s="5"/>
      <c r="U244" s="5"/>
      <c r="V244" s="5"/>
    </row>
    <row r="245" spans="1:22" ht="12.75" customHeight="1" x14ac:dyDescent="0.2">
      <c r="A245" s="904"/>
      <c r="B245" s="904"/>
      <c r="C245" s="904"/>
      <c r="D245" s="908"/>
      <c r="E245" s="909"/>
      <c r="F245" s="66"/>
      <c r="G245" s="66"/>
      <c r="H245" s="66"/>
      <c r="I245" s="66"/>
      <c r="J245" s="66"/>
      <c r="K245" s="66"/>
      <c r="L245" s="66"/>
      <c r="M245" s="66"/>
      <c r="N245" s="66"/>
      <c r="O245" s="66"/>
      <c r="P245" s="66"/>
      <c r="Q245" s="66"/>
      <c r="R245" s="910"/>
      <c r="S245" s="5"/>
      <c r="T245" s="5"/>
      <c r="U245" s="5"/>
      <c r="V245" s="5"/>
    </row>
    <row r="246" spans="1:22" ht="52.5" customHeight="1" x14ac:dyDescent="0.2">
      <c r="A246" s="904"/>
      <c r="B246" s="904"/>
      <c r="C246" s="904"/>
      <c r="D246" s="908"/>
      <c r="E246" s="909"/>
      <c r="F246" s="67"/>
      <c r="G246" s="67"/>
      <c r="H246" s="67"/>
      <c r="I246" s="67"/>
      <c r="J246" s="67"/>
      <c r="K246" s="67"/>
      <c r="L246" s="67"/>
      <c r="M246" s="67"/>
      <c r="N246" s="67"/>
      <c r="O246" s="67"/>
      <c r="P246" s="67"/>
      <c r="Q246" s="67"/>
      <c r="R246" s="910"/>
      <c r="S246" s="5"/>
      <c r="T246" s="5"/>
      <c r="U246" s="5"/>
      <c r="V246" s="5"/>
    </row>
    <row r="247" spans="1:22" ht="12.75" customHeight="1" x14ac:dyDescent="0.2">
      <c r="A247" s="904"/>
      <c r="B247" s="904"/>
      <c r="C247" s="904"/>
      <c r="D247" s="908"/>
      <c r="E247" s="909"/>
      <c r="F247" s="66"/>
      <c r="G247" s="66"/>
      <c r="H247" s="66"/>
      <c r="I247" s="66"/>
      <c r="J247" s="66"/>
      <c r="K247" s="66"/>
      <c r="L247" s="66"/>
      <c r="M247" s="66"/>
      <c r="N247" s="66"/>
      <c r="O247" s="66"/>
      <c r="P247" s="66"/>
      <c r="Q247" s="66"/>
      <c r="R247" s="910"/>
      <c r="S247" s="5"/>
      <c r="T247" s="5"/>
      <c r="U247" s="5"/>
      <c r="V247" s="5"/>
    </row>
    <row r="248" spans="1:22" ht="9.9499999999999993" customHeight="1" x14ac:dyDescent="0.2">
      <c r="A248" s="902"/>
      <c r="B248" s="902"/>
      <c r="C248" s="902"/>
      <c r="D248" s="19"/>
      <c r="E248" s="68"/>
      <c r="F248" s="69"/>
      <c r="G248" s="66"/>
      <c r="H248" s="66"/>
      <c r="I248" s="66"/>
      <c r="J248" s="66"/>
      <c r="K248" s="66"/>
      <c r="L248" s="66"/>
      <c r="M248" s="66"/>
      <c r="N248" s="66"/>
      <c r="O248" s="66"/>
      <c r="P248" s="70"/>
      <c r="Q248" s="70"/>
      <c r="R248" s="15"/>
      <c r="S248" s="5"/>
      <c r="T248" s="5"/>
      <c r="U248" s="5"/>
      <c r="V248" s="5"/>
    </row>
    <row r="249" spans="1:22" ht="9.9499999999999993" customHeight="1" x14ac:dyDescent="0.2">
      <c r="A249" s="902"/>
      <c r="B249" s="902"/>
      <c r="C249" s="902"/>
      <c r="D249" s="20"/>
      <c r="E249" s="71"/>
      <c r="F249" s="72"/>
      <c r="G249" s="21"/>
      <c r="H249" s="21"/>
      <c r="I249" s="21"/>
      <c r="J249" s="21"/>
      <c r="K249" s="21"/>
      <c r="L249" s="21"/>
      <c r="M249" s="21"/>
      <c r="N249" s="21"/>
      <c r="O249" s="21"/>
      <c r="P249" s="73"/>
      <c r="Q249" s="73"/>
      <c r="R249" s="18"/>
      <c r="S249" s="5"/>
      <c r="T249" s="5"/>
      <c r="U249" s="5"/>
      <c r="V249" s="5"/>
    </row>
    <row r="250" spans="1:22" ht="9.9499999999999993" customHeight="1" x14ac:dyDescent="0.2">
      <c r="A250" s="902"/>
      <c r="B250" s="902"/>
      <c r="C250" s="902"/>
      <c r="D250" s="20"/>
      <c r="E250" s="71"/>
      <c r="F250" s="72"/>
      <c r="G250" s="21"/>
      <c r="H250" s="21"/>
      <c r="I250" s="21"/>
      <c r="J250" s="21"/>
      <c r="K250" s="21"/>
      <c r="L250" s="21"/>
      <c r="M250" s="21"/>
      <c r="N250" s="21"/>
      <c r="O250" s="21"/>
      <c r="P250" s="73"/>
      <c r="Q250" s="73"/>
      <c r="R250" s="18"/>
      <c r="S250" s="5"/>
      <c r="T250" s="5"/>
      <c r="U250" s="5"/>
      <c r="V250" s="5"/>
    </row>
    <row r="251" spans="1:22" ht="9.9499999999999993" customHeight="1" x14ac:dyDescent="0.2">
      <c r="A251" s="902"/>
      <c r="B251" s="902"/>
      <c r="C251" s="902"/>
      <c r="D251" s="20"/>
      <c r="E251" s="71"/>
      <c r="F251" s="72"/>
      <c r="G251" s="21"/>
      <c r="H251" s="21"/>
      <c r="I251" s="21"/>
      <c r="J251" s="21"/>
      <c r="K251" s="21"/>
      <c r="L251" s="21"/>
      <c r="M251" s="21"/>
      <c r="N251" s="21"/>
      <c r="O251" s="21"/>
      <c r="P251" s="73"/>
      <c r="Q251" s="73"/>
      <c r="R251" s="18"/>
      <c r="S251" s="5"/>
      <c r="T251" s="5"/>
      <c r="U251" s="5"/>
      <c r="V251" s="5"/>
    </row>
    <row r="252" spans="1:22" ht="9.9499999999999993" customHeight="1" x14ac:dyDescent="0.2">
      <c r="A252" s="902"/>
      <c r="B252" s="902"/>
      <c r="C252" s="902"/>
      <c r="D252" s="20"/>
      <c r="E252" s="71"/>
      <c r="F252" s="72"/>
      <c r="G252" s="21"/>
      <c r="H252" s="21"/>
      <c r="I252" s="21"/>
      <c r="J252" s="21"/>
      <c r="K252" s="21"/>
      <c r="L252" s="21"/>
      <c r="M252" s="21"/>
      <c r="N252" s="21"/>
      <c r="O252" s="21"/>
      <c r="P252" s="73"/>
      <c r="Q252" s="73"/>
      <c r="R252" s="18"/>
      <c r="S252" s="5"/>
      <c r="T252" s="5"/>
      <c r="U252" s="5"/>
      <c r="V252" s="5"/>
    </row>
    <row r="253" spans="1:22" ht="9.9499999999999993" customHeight="1" x14ac:dyDescent="0.2">
      <c r="A253" s="902"/>
      <c r="B253" s="902"/>
      <c r="C253" s="902"/>
      <c r="D253" s="20"/>
      <c r="E253" s="71"/>
      <c r="F253" s="72"/>
      <c r="G253" s="21"/>
      <c r="H253" s="21"/>
      <c r="I253" s="21"/>
      <c r="J253" s="21"/>
      <c r="K253" s="21"/>
      <c r="L253" s="21"/>
      <c r="M253" s="21"/>
      <c r="N253" s="21"/>
      <c r="O253" s="21"/>
      <c r="P253" s="73"/>
      <c r="Q253" s="73"/>
      <c r="R253" s="18"/>
      <c r="S253" s="5"/>
      <c r="T253" s="5"/>
      <c r="U253" s="5"/>
      <c r="V253" s="5"/>
    </row>
    <row r="254" spans="1:22" ht="9.9499999999999993" customHeight="1" x14ac:dyDescent="0.2">
      <c r="A254" s="902"/>
      <c r="B254" s="902"/>
      <c r="C254" s="902"/>
      <c r="D254" s="20"/>
      <c r="E254" s="71"/>
      <c r="F254" s="72"/>
      <c r="G254" s="21"/>
      <c r="H254" s="21"/>
      <c r="I254" s="21"/>
      <c r="J254" s="21"/>
      <c r="K254" s="21"/>
      <c r="L254" s="21"/>
      <c r="M254" s="21"/>
      <c r="N254" s="21"/>
      <c r="O254" s="21"/>
      <c r="P254" s="73"/>
      <c r="Q254" s="73"/>
      <c r="R254" s="18"/>
      <c r="S254" s="5"/>
      <c r="T254" s="5"/>
      <c r="U254" s="5"/>
      <c r="V254" s="5"/>
    </row>
    <row r="255" spans="1:22" ht="9.9499999999999993" customHeight="1" x14ac:dyDescent="0.2">
      <c r="A255" s="902"/>
      <c r="B255" s="902"/>
      <c r="C255" s="902"/>
      <c r="D255" s="20"/>
      <c r="E255" s="71"/>
      <c r="F255" s="72"/>
      <c r="G255" s="21"/>
      <c r="H255" s="21"/>
      <c r="I255" s="21"/>
      <c r="J255" s="21"/>
      <c r="K255" s="21"/>
      <c r="L255" s="21"/>
      <c r="M255" s="21"/>
      <c r="N255" s="21"/>
      <c r="O255" s="21"/>
      <c r="P255" s="73"/>
      <c r="Q255" s="73"/>
      <c r="R255" s="18"/>
      <c r="S255" s="5"/>
      <c r="T255" s="5"/>
      <c r="U255" s="5"/>
      <c r="V255" s="5"/>
    </row>
    <row r="256" spans="1:22" ht="9.9499999999999993" customHeight="1" x14ac:dyDescent="0.2">
      <c r="A256" s="902"/>
      <c r="B256" s="902"/>
      <c r="C256" s="902"/>
      <c r="D256" s="20"/>
      <c r="E256" s="71"/>
      <c r="F256" s="72"/>
      <c r="G256" s="21"/>
      <c r="H256" s="21"/>
      <c r="I256" s="21"/>
      <c r="J256" s="21"/>
      <c r="K256" s="21"/>
      <c r="L256" s="21"/>
      <c r="M256" s="21"/>
      <c r="N256" s="21"/>
      <c r="O256" s="21"/>
      <c r="P256" s="73"/>
      <c r="Q256" s="73"/>
      <c r="R256" s="18"/>
      <c r="S256" s="5"/>
      <c r="T256" s="5"/>
      <c r="U256" s="5"/>
      <c r="V256" s="5"/>
    </row>
    <row r="257" spans="1:22" ht="9.9499999999999993" customHeight="1" x14ac:dyDescent="0.2">
      <c r="A257" s="902"/>
      <c r="B257" s="902"/>
      <c r="C257" s="902"/>
      <c r="D257" s="20"/>
      <c r="E257" s="71"/>
      <c r="F257" s="72"/>
      <c r="G257" s="21"/>
      <c r="H257" s="21"/>
      <c r="I257" s="21"/>
      <c r="J257" s="21"/>
      <c r="K257" s="21"/>
      <c r="L257" s="21"/>
      <c r="M257" s="21"/>
      <c r="N257" s="21"/>
      <c r="O257" s="21"/>
      <c r="P257" s="73"/>
      <c r="Q257" s="73"/>
      <c r="R257" s="18"/>
      <c r="S257" s="5"/>
      <c r="T257" s="5"/>
      <c r="U257" s="5"/>
      <c r="V257" s="5"/>
    </row>
    <row r="258" spans="1:22" ht="9.9499999999999993" customHeight="1" x14ac:dyDescent="0.2">
      <c r="A258" s="902"/>
      <c r="B258" s="902"/>
      <c r="C258" s="902"/>
      <c r="D258" s="20"/>
      <c r="E258" s="71"/>
      <c r="F258" s="72"/>
      <c r="G258" s="21"/>
      <c r="H258" s="21"/>
      <c r="I258" s="21"/>
      <c r="J258" s="21"/>
      <c r="K258" s="21"/>
      <c r="L258" s="21"/>
      <c r="M258" s="21"/>
      <c r="N258" s="21"/>
      <c r="O258" s="21"/>
      <c r="P258" s="73"/>
      <c r="Q258" s="73"/>
      <c r="R258" s="18"/>
      <c r="S258" s="5"/>
      <c r="T258" s="5"/>
      <c r="U258" s="5"/>
      <c r="V258" s="5"/>
    </row>
    <row r="259" spans="1:22" ht="9.9499999999999993" customHeight="1" x14ac:dyDescent="0.2">
      <c r="A259" s="902"/>
      <c r="B259" s="902"/>
      <c r="C259" s="902"/>
      <c r="D259" s="20"/>
      <c r="E259" s="71"/>
      <c r="F259" s="72"/>
      <c r="G259" s="21"/>
      <c r="H259" s="21"/>
      <c r="I259" s="21"/>
      <c r="J259" s="21"/>
      <c r="K259" s="21"/>
      <c r="L259" s="21"/>
      <c r="M259" s="21"/>
      <c r="N259" s="21"/>
      <c r="O259" s="21"/>
      <c r="P259" s="73"/>
      <c r="Q259" s="73"/>
      <c r="R259" s="18"/>
      <c r="S259" s="5"/>
      <c r="T259" s="5"/>
      <c r="U259" s="5"/>
      <c r="V259" s="5"/>
    </row>
    <row r="260" spans="1:22" ht="9.9499999999999993" customHeight="1" x14ac:dyDescent="0.2">
      <c r="A260" s="902"/>
      <c r="B260" s="902"/>
      <c r="C260" s="902"/>
      <c r="D260" s="20"/>
      <c r="E260" s="71"/>
      <c r="F260" s="72"/>
      <c r="G260" s="21"/>
      <c r="H260" s="21"/>
      <c r="I260" s="21"/>
      <c r="J260" s="21"/>
      <c r="K260" s="21"/>
      <c r="L260" s="21"/>
      <c r="M260" s="21"/>
      <c r="N260" s="21"/>
      <c r="O260" s="21"/>
      <c r="P260" s="73"/>
      <c r="Q260" s="73"/>
      <c r="R260" s="18"/>
      <c r="S260" s="5"/>
      <c r="T260" s="5"/>
      <c r="U260" s="5"/>
      <c r="V260" s="5"/>
    </row>
    <row r="261" spans="1:22" ht="9.9499999999999993" customHeight="1" x14ac:dyDescent="0.2">
      <c r="A261" s="902"/>
      <c r="B261" s="902"/>
      <c r="C261" s="902"/>
      <c r="D261" s="20"/>
      <c r="E261" s="71"/>
      <c r="F261" s="72"/>
      <c r="G261" s="21"/>
      <c r="H261" s="21"/>
      <c r="I261" s="21"/>
      <c r="J261" s="21"/>
      <c r="K261" s="21"/>
      <c r="L261" s="21"/>
      <c r="M261" s="21"/>
      <c r="N261" s="21"/>
      <c r="O261" s="21"/>
      <c r="P261" s="73"/>
      <c r="Q261" s="73"/>
      <c r="R261" s="18"/>
      <c r="S261" s="5"/>
      <c r="T261" s="5"/>
      <c r="U261" s="5"/>
      <c r="V261" s="5"/>
    </row>
    <row r="262" spans="1:22" ht="9.9499999999999993" customHeight="1" x14ac:dyDescent="0.2">
      <c r="A262" s="902"/>
      <c r="B262" s="902"/>
      <c r="C262" s="902"/>
      <c r="D262" s="20"/>
      <c r="E262" s="71"/>
      <c r="F262" s="72"/>
      <c r="G262" s="21"/>
      <c r="H262" s="21"/>
      <c r="I262" s="21"/>
      <c r="J262" s="21"/>
      <c r="K262" s="21"/>
      <c r="L262" s="21"/>
      <c r="M262" s="21"/>
      <c r="N262" s="21"/>
      <c r="O262" s="21"/>
      <c r="P262" s="73"/>
      <c r="Q262" s="73"/>
      <c r="R262" s="18"/>
      <c r="S262" s="5"/>
      <c r="T262" s="5"/>
      <c r="U262" s="5"/>
      <c r="V262" s="5"/>
    </row>
    <row r="263" spans="1:22" ht="9.9499999999999993" customHeight="1" x14ac:dyDescent="0.2">
      <c r="A263" s="902"/>
      <c r="B263" s="902"/>
      <c r="C263" s="902"/>
      <c r="D263" s="20"/>
      <c r="E263" s="71"/>
      <c r="F263" s="72"/>
      <c r="G263" s="21"/>
      <c r="H263" s="21"/>
      <c r="I263" s="21"/>
      <c r="J263" s="21"/>
      <c r="K263" s="21"/>
      <c r="L263" s="21"/>
      <c r="M263" s="21"/>
      <c r="N263" s="21"/>
      <c r="O263" s="21"/>
      <c r="P263" s="73"/>
      <c r="Q263" s="73"/>
      <c r="R263" s="18"/>
      <c r="S263" s="5"/>
      <c r="T263" s="5"/>
      <c r="U263" s="5"/>
      <c r="V263" s="5"/>
    </row>
    <row r="264" spans="1:22" ht="9.9499999999999993" customHeight="1" x14ac:dyDescent="0.2">
      <c r="A264" s="902"/>
      <c r="B264" s="902"/>
      <c r="C264" s="902"/>
      <c r="D264" s="20"/>
      <c r="E264" s="71"/>
      <c r="F264" s="72"/>
      <c r="G264" s="21"/>
      <c r="H264" s="21"/>
      <c r="I264" s="21"/>
      <c r="J264" s="21"/>
      <c r="K264" s="21"/>
      <c r="L264" s="21"/>
      <c r="M264" s="21"/>
      <c r="N264" s="21"/>
      <c r="O264" s="21"/>
      <c r="P264" s="73"/>
      <c r="Q264" s="73"/>
      <c r="R264" s="18"/>
      <c r="S264" s="5"/>
      <c r="T264" s="5"/>
      <c r="U264" s="5"/>
      <c r="V264" s="5"/>
    </row>
    <row r="265" spans="1:22" ht="9.9499999999999993" customHeight="1" x14ac:dyDescent="0.2">
      <c r="A265" s="902"/>
      <c r="B265" s="902"/>
      <c r="C265" s="902"/>
      <c r="D265" s="20"/>
      <c r="E265" s="71"/>
      <c r="F265" s="72"/>
      <c r="G265" s="21"/>
      <c r="H265" s="21"/>
      <c r="I265" s="21"/>
      <c r="J265" s="21"/>
      <c r="K265" s="21"/>
      <c r="L265" s="21"/>
      <c r="M265" s="21"/>
      <c r="N265" s="21"/>
      <c r="O265" s="21"/>
      <c r="P265" s="73"/>
      <c r="Q265" s="73"/>
      <c r="R265" s="18"/>
      <c r="S265" s="5"/>
      <c r="T265" s="5"/>
      <c r="U265" s="5"/>
      <c r="V265" s="5"/>
    </row>
    <row r="266" spans="1:22" ht="9.9499999999999993" customHeight="1" x14ac:dyDescent="0.2">
      <c r="A266" s="902"/>
      <c r="B266" s="902"/>
      <c r="C266" s="902"/>
      <c r="D266" s="20"/>
      <c r="E266" s="71"/>
      <c r="F266" s="72"/>
      <c r="G266" s="21"/>
      <c r="H266" s="21"/>
      <c r="I266" s="21"/>
      <c r="J266" s="21"/>
      <c r="K266" s="21"/>
      <c r="L266" s="21"/>
      <c r="M266" s="21"/>
      <c r="N266" s="21"/>
      <c r="O266" s="21"/>
      <c r="P266" s="73"/>
      <c r="Q266" s="73"/>
      <c r="R266" s="18"/>
      <c r="S266" s="5"/>
      <c r="T266" s="5"/>
      <c r="U266" s="5"/>
      <c r="V266" s="5"/>
    </row>
    <row r="267" spans="1:22" ht="9.9499999999999993" customHeight="1" x14ac:dyDescent="0.2">
      <c r="A267" s="902"/>
      <c r="B267" s="902"/>
      <c r="C267" s="902"/>
      <c r="D267" s="20"/>
      <c r="E267" s="71"/>
      <c r="F267" s="72"/>
      <c r="G267" s="21"/>
      <c r="H267" s="21"/>
      <c r="I267" s="21"/>
      <c r="J267" s="21"/>
      <c r="K267" s="21"/>
      <c r="L267" s="21"/>
      <c r="M267" s="21"/>
      <c r="N267" s="21"/>
      <c r="O267" s="21"/>
      <c r="P267" s="73"/>
      <c r="Q267" s="73"/>
      <c r="R267" s="18"/>
      <c r="S267" s="5"/>
      <c r="T267" s="5"/>
      <c r="U267" s="5"/>
      <c r="V267" s="5"/>
    </row>
    <row r="268" spans="1:22" ht="9.9499999999999993" customHeight="1" x14ac:dyDescent="0.2">
      <c r="A268" s="902"/>
      <c r="B268" s="902"/>
      <c r="C268" s="902"/>
      <c r="D268" s="20"/>
      <c r="E268" s="71"/>
      <c r="F268" s="72"/>
      <c r="G268" s="21"/>
      <c r="H268" s="21"/>
      <c r="I268" s="21"/>
      <c r="J268" s="21"/>
      <c r="K268" s="21"/>
      <c r="L268" s="21"/>
      <c r="M268" s="21"/>
      <c r="N268" s="21"/>
      <c r="O268" s="21"/>
      <c r="P268" s="73"/>
      <c r="Q268" s="73"/>
      <c r="R268" s="18"/>
      <c r="S268" s="5"/>
      <c r="T268" s="5"/>
      <c r="U268" s="5"/>
      <c r="V268" s="5"/>
    </row>
    <row r="269" spans="1:22" ht="9.9499999999999993" customHeight="1" x14ac:dyDescent="0.2">
      <c r="A269" s="902"/>
      <c r="B269" s="902"/>
      <c r="C269" s="902"/>
      <c r="D269" s="20"/>
      <c r="E269" s="71"/>
      <c r="F269" s="72"/>
      <c r="G269" s="21"/>
      <c r="H269" s="21"/>
      <c r="I269" s="21"/>
      <c r="J269" s="21"/>
      <c r="K269" s="21"/>
      <c r="L269" s="21"/>
      <c r="M269" s="21"/>
      <c r="N269" s="21"/>
      <c r="O269" s="21"/>
      <c r="P269" s="73"/>
      <c r="Q269" s="73"/>
      <c r="R269" s="18"/>
      <c r="S269" s="5"/>
      <c r="T269" s="5"/>
      <c r="U269" s="5"/>
      <c r="V269" s="5"/>
    </row>
    <row r="270" spans="1:22" ht="9.9499999999999993" customHeight="1" x14ac:dyDescent="0.2">
      <c r="A270" s="902"/>
      <c r="B270" s="902"/>
      <c r="C270" s="902"/>
      <c r="D270" s="20"/>
      <c r="E270" s="71"/>
      <c r="F270" s="72"/>
      <c r="G270" s="21"/>
      <c r="H270" s="21"/>
      <c r="I270" s="21"/>
      <c r="J270" s="21"/>
      <c r="K270" s="21"/>
      <c r="L270" s="21"/>
      <c r="M270" s="21"/>
      <c r="N270" s="21"/>
      <c r="O270" s="21"/>
      <c r="P270" s="73"/>
      <c r="Q270" s="73"/>
      <c r="R270" s="18"/>
      <c r="S270" s="5"/>
      <c r="T270" s="5"/>
      <c r="U270" s="5"/>
      <c r="V270" s="5"/>
    </row>
    <row r="271" spans="1:22" ht="9.9499999999999993" customHeight="1" x14ac:dyDescent="0.2">
      <c r="A271" s="902"/>
      <c r="B271" s="902"/>
      <c r="C271" s="902"/>
      <c r="D271" s="20"/>
      <c r="E271" s="71"/>
      <c r="F271" s="72"/>
      <c r="G271" s="21"/>
      <c r="H271" s="21"/>
      <c r="I271" s="21"/>
      <c r="J271" s="21"/>
      <c r="K271" s="21"/>
      <c r="L271" s="21"/>
      <c r="M271" s="21"/>
      <c r="N271" s="21"/>
      <c r="O271" s="21"/>
      <c r="P271" s="73"/>
      <c r="Q271" s="73"/>
      <c r="R271" s="18"/>
      <c r="S271" s="5"/>
      <c r="T271" s="5"/>
      <c r="U271" s="5"/>
      <c r="V271" s="5"/>
    </row>
    <row r="272" spans="1:22" ht="9.9499999999999993" customHeight="1" x14ac:dyDescent="0.2">
      <c r="A272" s="902"/>
      <c r="B272" s="902"/>
      <c r="C272" s="902"/>
      <c r="D272" s="20"/>
      <c r="E272" s="71"/>
      <c r="F272" s="72"/>
      <c r="G272" s="21"/>
      <c r="H272" s="21"/>
      <c r="I272" s="21"/>
      <c r="J272" s="21"/>
      <c r="K272" s="21"/>
      <c r="L272" s="21"/>
      <c r="M272" s="21"/>
      <c r="N272" s="21"/>
      <c r="O272" s="21"/>
      <c r="P272" s="73"/>
      <c r="Q272" s="73"/>
      <c r="R272" s="18"/>
      <c r="S272" s="5"/>
      <c r="T272" s="5"/>
      <c r="U272" s="5"/>
      <c r="V272" s="5"/>
    </row>
    <row r="273" spans="1:22" ht="9.9499999999999993" customHeight="1" x14ac:dyDescent="0.2">
      <c r="A273" s="902"/>
      <c r="B273" s="902"/>
      <c r="C273" s="902"/>
      <c r="D273" s="20"/>
      <c r="E273" s="71"/>
      <c r="F273" s="72"/>
      <c r="G273" s="21"/>
      <c r="H273" s="21"/>
      <c r="I273" s="21"/>
      <c r="J273" s="21"/>
      <c r="K273" s="21"/>
      <c r="L273" s="21"/>
      <c r="M273" s="21"/>
      <c r="N273" s="21"/>
      <c r="O273" s="21"/>
      <c r="P273" s="73"/>
      <c r="Q273" s="73"/>
      <c r="R273" s="18"/>
      <c r="S273" s="5"/>
      <c r="T273" s="5"/>
      <c r="U273" s="5"/>
      <c r="V273" s="5"/>
    </row>
    <row r="274" spans="1:22" ht="9.9499999999999993" customHeight="1" x14ac:dyDescent="0.2">
      <c r="A274" s="902"/>
      <c r="B274" s="902"/>
      <c r="C274" s="902"/>
      <c r="D274" s="20"/>
      <c r="E274" s="71"/>
      <c r="F274" s="72"/>
      <c r="G274" s="21"/>
      <c r="H274" s="21"/>
      <c r="I274" s="21"/>
      <c r="J274" s="21"/>
      <c r="K274" s="21"/>
      <c r="L274" s="21"/>
      <c r="M274" s="21"/>
      <c r="N274" s="21"/>
      <c r="O274" s="21"/>
      <c r="P274" s="73"/>
      <c r="Q274" s="73"/>
      <c r="R274" s="18"/>
      <c r="S274" s="5"/>
      <c r="T274" s="5"/>
      <c r="U274" s="5"/>
      <c r="V274" s="5"/>
    </row>
    <row r="275" spans="1:22" ht="9.9499999999999993" customHeight="1" x14ac:dyDescent="0.2">
      <c r="A275" s="902"/>
      <c r="B275" s="902"/>
      <c r="C275" s="902"/>
      <c r="D275" s="20"/>
      <c r="E275" s="71"/>
      <c r="F275" s="72"/>
      <c r="G275" s="21"/>
      <c r="H275" s="21"/>
      <c r="I275" s="21"/>
      <c r="J275" s="21"/>
      <c r="K275" s="21"/>
      <c r="L275" s="21"/>
      <c r="M275" s="21"/>
      <c r="N275" s="21"/>
      <c r="O275" s="21"/>
      <c r="P275" s="73"/>
      <c r="Q275" s="73"/>
      <c r="R275" s="18"/>
      <c r="S275" s="5"/>
      <c r="T275" s="5"/>
      <c r="U275" s="5"/>
      <c r="V275" s="5"/>
    </row>
    <row r="276" spans="1:22" ht="9.9499999999999993" customHeight="1" x14ac:dyDescent="0.2">
      <c r="A276" s="902"/>
      <c r="B276" s="902"/>
      <c r="C276" s="902"/>
      <c r="D276" s="20"/>
      <c r="E276" s="71"/>
      <c r="F276" s="72"/>
      <c r="G276" s="21"/>
      <c r="H276" s="21"/>
      <c r="I276" s="21"/>
      <c r="J276" s="21"/>
      <c r="K276" s="21"/>
      <c r="L276" s="21"/>
      <c r="M276" s="21"/>
      <c r="N276" s="21"/>
      <c r="O276" s="21"/>
      <c r="P276" s="73"/>
      <c r="Q276" s="73"/>
      <c r="R276" s="18"/>
      <c r="S276" s="5"/>
      <c r="T276" s="5"/>
      <c r="U276" s="5"/>
      <c r="V276" s="5"/>
    </row>
    <row r="277" spans="1:22" ht="9.9499999999999993" customHeight="1" x14ac:dyDescent="0.2">
      <c r="A277" s="902"/>
      <c r="B277" s="902"/>
      <c r="C277" s="902"/>
      <c r="D277" s="20"/>
      <c r="E277" s="71"/>
      <c r="F277" s="72"/>
      <c r="G277" s="21"/>
      <c r="H277" s="21"/>
      <c r="I277" s="21"/>
      <c r="J277" s="21"/>
      <c r="K277" s="21"/>
      <c r="L277" s="21"/>
      <c r="M277" s="21"/>
      <c r="N277" s="21"/>
      <c r="O277" s="21"/>
      <c r="P277" s="73"/>
      <c r="Q277" s="73"/>
      <c r="R277" s="18"/>
      <c r="S277" s="5"/>
      <c r="T277" s="5"/>
      <c r="U277" s="5"/>
      <c r="V277" s="5"/>
    </row>
    <row r="278" spans="1:22" ht="9.9499999999999993" customHeight="1" x14ac:dyDescent="0.2">
      <c r="A278" s="902"/>
      <c r="B278" s="902"/>
      <c r="C278" s="902"/>
      <c r="D278" s="20"/>
      <c r="E278" s="71"/>
      <c r="F278" s="72"/>
      <c r="G278" s="21"/>
      <c r="H278" s="21"/>
      <c r="I278" s="21"/>
      <c r="J278" s="21"/>
      <c r="K278" s="21"/>
      <c r="L278" s="21"/>
      <c r="M278" s="21"/>
      <c r="N278" s="21"/>
      <c r="O278" s="21"/>
      <c r="P278" s="73"/>
      <c r="Q278" s="73"/>
      <c r="R278" s="18"/>
      <c r="S278" s="5"/>
      <c r="T278" s="5"/>
      <c r="U278" s="5"/>
      <c r="V278" s="5"/>
    </row>
    <row r="279" spans="1:22" ht="9.9499999999999993" customHeight="1" x14ac:dyDescent="0.2">
      <c r="A279" s="902"/>
      <c r="B279" s="902"/>
      <c r="C279" s="902"/>
      <c r="D279" s="20"/>
      <c r="E279" s="71"/>
      <c r="F279" s="72"/>
      <c r="G279" s="21"/>
      <c r="H279" s="21"/>
      <c r="I279" s="21"/>
      <c r="J279" s="21"/>
      <c r="K279" s="21"/>
      <c r="L279" s="21"/>
      <c r="M279" s="21"/>
      <c r="N279" s="21"/>
      <c r="O279" s="21"/>
      <c r="P279" s="73"/>
      <c r="Q279" s="73"/>
      <c r="R279" s="18"/>
      <c r="S279" s="5"/>
      <c r="T279" s="5"/>
      <c r="U279" s="5"/>
      <c r="V279" s="5"/>
    </row>
    <row r="280" spans="1:22" ht="9.9499999999999993" customHeight="1" x14ac:dyDescent="0.2">
      <c r="A280" s="902"/>
      <c r="B280" s="902"/>
      <c r="C280" s="902"/>
      <c r="D280" s="20"/>
      <c r="E280" s="71"/>
      <c r="F280" s="72"/>
      <c r="G280" s="21"/>
      <c r="H280" s="21"/>
      <c r="I280" s="21"/>
      <c r="J280" s="21"/>
      <c r="K280" s="21"/>
      <c r="L280" s="21"/>
      <c r="M280" s="21"/>
      <c r="N280" s="21"/>
      <c r="O280" s="21"/>
      <c r="P280" s="73"/>
      <c r="Q280" s="73"/>
      <c r="R280" s="18"/>
      <c r="S280" s="5"/>
      <c r="T280" s="5"/>
      <c r="U280" s="5"/>
      <c r="V280" s="5"/>
    </row>
    <row r="281" spans="1:22" ht="9.9499999999999993" customHeight="1" x14ac:dyDescent="0.2">
      <c r="A281" s="902"/>
      <c r="B281" s="902"/>
      <c r="C281" s="902"/>
      <c r="D281" s="20"/>
      <c r="E281" s="71"/>
      <c r="F281" s="72"/>
      <c r="G281" s="21"/>
      <c r="H281" s="21"/>
      <c r="I281" s="21"/>
      <c r="J281" s="21"/>
      <c r="K281" s="21"/>
      <c r="L281" s="21"/>
      <c r="M281" s="21"/>
      <c r="N281" s="21"/>
      <c r="O281" s="21"/>
      <c r="P281" s="73"/>
      <c r="Q281" s="73"/>
      <c r="R281" s="18"/>
      <c r="S281" s="5"/>
      <c r="T281" s="5"/>
      <c r="U281" s="5"/>
      <c r="V281" s="5"/>
    </row>
    <row r="282" spans="1:22" ht="9.9499999999999993" customHeight="1" x14ac:dyDescent="0.2">
      <c r="A282" s="902"/>
      <c r="B282" s="902"/>
      <c r="C282" s="902"/>
      <c r="D282" s="20"/>
      <c r="E282" s="71"/>
      <c r="F282" s="72"/>
      <c r="G282" s="21"/>
      <c r="H282" s="21"/>
      <c r="I282" s="21"/>
      <c r="J282" s="21"/>
      <c r="K282" s="21"/>
      <c r="L282" s="21"/>
      <c r="M282" s="21"/>
      <c r="N282" s="21"/>
      <c r="O282" s="21"/>
      <c r="P282" s="73"/>
      <c r="Q282" s="73"/>
      <c r="R282" s="18"/>
      <c r="S282" s="5"/>
      <c r="T282" s="5"/>
      <c r="U282" s="5"/>
      <c r="V282" s="5"/>
    </row>
    <row r="283" spans="1:22" ht="9.9499999999999993" customHeight="1" x14ac:dyDescent="0.2">
      <c r="A283" s="902"/>
      <c r="B283" s="902"/>
      <c r="C283" s="902"/>
      <c r="D283" s="20"/>
      <c r="E283" s="71"/>
      <c r="F283" s="72"/>
      <c r="G283" s="21"/>
      <c r="H283" s="21"/>
      <c r="I283" s="21"/>
      <c r="J283" s="21"/>
      <c r="K283" s="21"/>
      <c r="L283" s="21"/>
      <c r="M283" s="21"/>
      <c r="N283" s="21"/>
      <c r="O283" s="21"/>
      <c r="P283" s="73"/>
      <c r="Q283" s="73"/>
      <c r="R283" s="18"/>
      <c r="S283" s="5"/>
      <c r="T283" s="5"/>
      <c r="U283" s="5"/>
      <c r="V283" s="5"/>
    </row>
    <row r="284" spans="1:22" ht="9.9499999999999993" customHeight="1" x14ac:dyDescent="0.2">
      <c r="A284" s="18"/>
      <c r="B284" s="18"/>
      <c r="C284" s="18"/>
      <c r="D284" s="22"/>
      <c r="E284" s="23"/>
      <c r="F284" s="74"/>
      <c r="G284" s="23"/>
      <c r="H284" s="23"/>
      <c r="I284" s="23"/>
      <c r="J284" s="23"/>
      <c r="K284" s="23"/>
      <c r="L284" s="23"/>
      <c r="M284" s="23"/>
      <c r="N284" s="23"/>
      <c r="O284" s="23"/>
      <c r="P284" s="18"/>
      <c r="Q284" s="18"/>
      <c r="R284" s="18"/>
      <c r="S284" s="5"/>
      <c r="T284" s="5"/>
      <c r="U284" s="5"/>
      <c r="V284" s="5"/>
    </row>
    <row r="285" spans="1:22" ht="9.9499999999999993" customHeight="1" x14ac:dyDescent="0.2">
      <c r="A285" s="18"/>
      <c r="B285" s="18"/>
      <c r="C285" s="18"/>
      <c r="D285" s="22"/>
      <c r="E285" s="23"/>
      <c r="F285" s="74"/>
      <c r="G285" s="23"/>
      <c r="H285" s="23"/>
      <c r="I285" s="23"/>
      <c r="J285" s="23"/>
      <c r="K285" s="23"/>
      <c r="L285" s="23"/>
      <c r="M285" s="23"/>
      <c r="N285" s="23"/>
      <c r="O285" s="23"/>
      <c r="P285" s="18"/>
      <c r="Q285" s="18"/>
      <c r="R285" s="18"/>
      <c r="S285" s="5"/>
      <c r="T285" s="5"/>
      <c r="U285" s="5"/>
      <c r="V285" s="5"/>
    </row>
    <row r="286" spans="1:22" ht="9.9499999999999993" customHeight="1" x14ac:dyDescent="0.2">
      <c r="A286" s="18"/>
      <c r="B286" s="18"/>
      <c r="C286" s="18"/>
      <c r="D286" s="22"/>
      <c r="E286" s="23"/>
      <c r="F286" s="74"/>
      <c r="G286" s="23"/>
      <c r="H286" s="23"/>
      <c r="I286" s="23"/>
      <c r="J286" s="23"/>
      <c r="K286" s="23"/>
      <c r="L286" s="23"/>
      <c r="M286" s="23"/>
      <c r="N286" s="23"/>
      <c r="O286" s="23"/>
      <c r="P286" s="18"/>
      <c r="Q286" s="18"/>
      <c r="R286" s="18"/>
      <c r="S286" s="5"/>
      <c r="T286" s="5"/>
      <c r="U286" s="5"/>
      <c r="V286" s="5"/>
    </row>
    <row r="287" spans="1:22" ht="9.9499999999999993" customHeight="1" x14ac:dyDescent="0.2">
      <c r="A287" s="18"/>
      <c r="B287" s="18"/>
      <c r="C287" s="18"/>
      <c r="D287" s="22"/>
      <c r="E287" s="23"/>
      <c r="F287" s="74"/>
      <c r="G287" s="23"/>
      <c r="H287" s="23"/>
      <c r="I287" s="23"/>
      <c r="J287" s="23"/>
      <c r="K287" s="23"/>
      <c r="L287" s="23"/>
      <c r="M287" s="23"/>
      <c r="N287" s="23"/>
      <c r="O287" s="23"/>
      <c r="P287" s="18"/>
      <c r="Q287" s="18"/>
      <c r="R287" s="18"/>
      <c r="S287" s="5"/>
      <c r="T287" s="5"/>
      <c r="U287" s="5"/>
      <c r="V287" s="5"/>
    </row>
    <row r="288" spans="1:22" ht="9.9499999999999993" customHeight="1" x14ac:dyDescent="0.2">
      <c r="A288" s="18"/>
      <c r="B288" s="18"/>
      <c r="C288" s="18"/>
      <c r="D288" s="22"/>
      <c r="E288" s="23"/>
      <c r="F288" s="74"/>
      <c r="G288" s="23"/>
      <c r="H288" s="23"/>
      <c r="I288" s="23"/>
      <c r="J288" s="23"/>
      <c r="K288" s="23"/>
      <c r="L288" s="23"/>
      <c r="M288" s="23"/>
      <c r="N288" s="23"/>
      <c r="O288" s="23"/>
      <c r="P288" s="18"/>
      <c r="Q288" s="18"/>
      <c r="R288" s="18"/>
      <c r="S288" s="5"/>
      <c r="T288" s="5"/>
      <c r="U288" s="5"/>
      <c r="V288" s="5"/>
    </row>
    <row r="289" spans="1:22" ht="9.9499999999999993" customHeight="1" x14ac:dyDescent="0.2">
      <c r="A289" s="18"/>
      <c r="B289" s="18"/>
      <c r="C289" s="18"/>
      <c r="D289" s="22"/>
      <c r="E289" s="23"/>
      <c r="F289" s="74"/>
      <c r="G289" s="23"/>
      <c r="H289" s="23"/>
      <c r="I289" s="23"/>
      <c r="J289" s="23"/>
      <c r="K289" s="23"/>
      <c r="L289" s="23"/>
      <c r="M289" s="23"/>
      <c r="N289" s="23"/>
      <c r="O289" s="23"/>
      <c r="P289" s="18"/>
      <c r="Q289" s="18"/>
      <c r="R289" s="18"/>
      <c r="S289" s="5"/>
      <c r="T289" s="5"/>
      <c r="U289" s="5"/>
      <c r="V289" s="5"/>
    </row>
    <row r="290" spans="1:22" ht="9.9499999999999993" customHeight="1" x14ac:dyDescent="0.2">
      <c r="A290" s="18"/>
      <c r="B290" s="18"/>
      <c r="C290" s="18"/>
      <c r="D290" s="22"/>
      <c r="E290" s="23"/>
      <c r="F290" s="74"/>
      <c r="G290" s="23"/>
      <c r="H290" s="23"/>
      <c r="I290" s="23"/>
      <c r="J290" s="23"/>
      <c r="K290" s="23"/>
      <c r="L290" s="23"/>
      <c r="M290" s="23"/>
      <c r="N290" s="23"/>
      <c r="O290" s="23"/>
      <c r="P290" s="18"/>
      <c r="Q290" s="18"/>
      <c r="R290" s="18"/>
      <c r="S290" s="5"/>
      <c r="T290" s="5"/>
      <c r="U290" s="5"/>
      <c r="V290" s="5"/>
    </row>
    <row r="291" spans="1:22" ht="9.9499999999999993" customHeight="1" x14ac:dyDescent="0.2">
      <c r="A291" s="18"/>
      <c r="B291" s="18"/>
      <c r="C291" s="18"/>
      <c r="D291" s="22"/>
      <c r="E291" s="23"/>
      <c r="F291" s="74"/>
      <c r="G291" s="23"/>
      <c r="H291" s="23"/>
      <c r="I291" s="23"/>
      <c r="J291" s="23"/>
      <c r="K291" s="23"/>
      <c r="L291" s="23"/>
      <c r="M291" s="23"/>
      <c r="N291" s="23"/>
      <c r="O291" s="23"/>
      <c r="P291" s="18"/>
      <c r="Q291" s="18"/>
      <c r="R291" s="18"/>
      <c r="S291" s="5"/>
      <c r="T291" s="5"/>
      <c r="U291" s="5"/>
      <c r="V291" s="5"/>
    </row>
    <row r="292" spans="1:22" ht="9.9499999999999993" customHeight="1" x14ac:dyDescent="0.2">
      <c r="A292" s="18"/>
      <c r="B292" s="18"/>
      <c r="C292" s="18"/>
      <c r="D292" s="22"/>
      <c r="E292" s="23"/>
      <c r="F292" s="74"/>
      <c r="G292" s="23"/>
      <c r="H292" s="23"/>
      <c r="I292" s="23"/>
      <c r="J292" s="23"/>
      <c r="K292" s="23"/>
      <c r="L292" s="23"/>
      <c r="M292" s="23"/>
      <c r="N292" s="23"/>
      <c r="O292" s="23"/>
      <c r="P292" s="18"/>
      <c r="Q292" s="18"/>
      <c r="R292" s="18"/>
      <c r="S292" s="5"/>
      <c r="T292" s="5"/>
      <c r="U292" s="5"/>
      <c r="V292" s="5"/>
    </row>
    <row r="293" spans="1:22" ht="9.9499999999999993" customHeight="1" x14ac:dyDescent="0.2">
      <c r="A293" s="903"/>
      <c r="B293" s="903"/>
      <c r="C293" s="903"/>
      <c r="D293" s="20"/>
      <c r="E293" s="71"/>
      <c r="F293" s="72"/>
      <c r="G293" s="21"/>
      <c r="H293" s="21"/>
      <c r="I293" s="21"/>
      <c r="J293" s="21"/>
      <c r="K293" s="21"/>
      <c r="L293" s="21"/>
      <c r="M293" s="21"/>
      <c r="N293" s="21"/>
      <c r="O293" s="21"/>
      <c r="P293" s="73"/>
      <c r="Q293" s="73"/>
      <c r="R293" s="18"/>
      <c r="S293" s="5"/>
      <c r="T293" s="5"/>
      <c r="U293" s="5"/>
      <c r="V293" s="5"/>
    </row>
    <row r="294" spans="1:22" ht="9.9499999999999993" customHeight="1" x14ac:dyDescent="0.2">
      <c r="A294" s="903"/>
      <c r="B294" s="903"/>
      <c r="C294" s="903"/>
      <c r="D294" s="20"/>
      <c r="E294" s="71"/>
      <c r="F294" s="72"/>
      <c r="G294" s="21"/>
      <c r="H294" s="21"/>
      <c r="I294" s="21"/>
      <c r="J294" s="21"/>
      <c r="K294" s="21"/>
      <c r="L294" s="21"/>
      <c r="M294" s="21"/>
      <c r="N294" s="21"/>
      <c r="O294" s="21"/>
      <c r="P294" s="73"/>
      <c r="Q294" s="73"/>
      <c r="R294" s="18"/>
      <c r="S294" s="5"/>
      <c r="T294" s="5"/>
      <c r="U294" s="5"/>
      <c r="V294" s="5"/>
    </row>
    <row r="295" spans="1:22" ht="9.9499999999999993" customHeight="1" x14ac:dyDescent="0.2">
      <c r="A295" s="903"/>
      <c r="B295" s="903"/>
      <c r="C295" s="903"/>
      <c r="D295" s="20"/>
      <c r="E295" s="71"/>
      <c r="F295" s="72"/>
      <c r="G295" s="21"/>
      <c r="H295" s="21"/>
      <c r="I295" s="21"/>
      <c r="J295" s="21"/>
      <c r="K295" s="21"/>
      <c r="L295" s="21"/>
      <c r="M295" s="21"/>
      <c r="N295" s="21"/>
      <c r="O295" s="21"/>
      <c r="P295" s="73"/>
      <c r="Q295" s="73"/>
      <c r="R295" s="18"/>
      <c r="S295" s="5"/>
      <c r="T295" s="5"/>
      <c r="U295" s="5"/>
      <c r="V295" s="5"/>
    </row>
    <row r="296" spans="1:22" ht="15" customHeight="1" x14ac:dyDescent="0.2">
      <c r="A296" s="913"/>
      <c r="B296" s="913"/>
      <c r="C296" s="913"/>
      <c r="D296" s="913"/>
      <c r="E296" s="913"/>
      <c r="F296" s="76"/>
      <c r="G296" s="76"/>
      <c r="H296" s="76"/>
      <c r="I296" s="76"/>
      <c r="J296" s="76"/>
      <c r="K296" s="76"/>
      <c r="L296" s="76"/>
      <c r="M296" s="76"/>
      <c r="N296" s="76"/>
      <c r="O296" s="76"/>
      <c r="P296" s="77"/>
      <c r="Q296" s="77"/>
      <c r="R296" s="18"/>
      <c r="S296" s="5"/>
      <c r="T296" s="5"/>
      <c r="U296" s="5"/>
      <c r="V296" s="5"/>
    </row>
    <row r="297" spans="1:22" ht="15" customHeight="1" x14ac:dyDescent="0.2">
      <c r="A297" s="913"/>
      <c r="B297" s="913"/>
      <c r="C297" s="913"/>
      <c r="D297" s="913"/>
      <c r="E297" s="913"/>
      <c r="F297" s="75"/>
      <c r="G297" s="75"/>
      <c r="H297" s="75"/>
      <c r="I297" s="75"/>
      <c r="J297" s="75"/>
      <c r="K297" s="75"/>
      <c r="L297" s="75"/>
      <c r="M297" s="75"/>
      <c r="N297" s="75"/>
      <c r="O297" s="75"/>
      <c r="P297" s="75"/>
      <c r="Q297" s="75"/>
      <c r="R297" s="18"/>
      <c r="S297" s="5"/>
      <c r="T297" s="5"/>
      <c r="U297" s="5"/>
      <c r="V297" s="5"/>
    </row>
    <row r="298" spans="1:22" ht="15" customHeight="1" x14ac:dyDescent="0.2">
      <c r="A298" s="913"/>
      <c r="B298" s="913"/>
      <c r="C298" s="913"/>
      <c r="D298" s="913"/>
      <c r="E298" s="913"/>
      <c r="F298" s="75"/>
      <c r="G298" s="75"/>
      <c r="H298" s="75"/>
      <c r="I298" s="75"/>
      <c r="J298" s="75"/>
      <c r="K298" s="75"/>
      <c r="L298" s="75"/>
      <c r="M298" s="75"/>
      <c r="N298" s="75"/>
      <c r="O298" s="75"/>
      <c r="P298" s="75"/>
      <c r="Q298" s="75"/>
      <c r="R298" s="18"/>
      <c r="S298" s="5"/>
      <c r="T298" s="5"/>
      <c r="U298" s="5"/>
      <c r="V298" s="5"/>
    </row>
    <row r="299" spans="1:22" ht="15" customHeight="1" x14ac:dyDescent="0.2">
      <c r="A299" s="913"/>
      <c r="B299" s="913"/>
      <c r="C299" s="913"/>
      <c r="D299" s="913"/>
      <c r="E299" s="913"/>
      <c r="F299" s="75"/>
      <c r="G299" s="75"/>
      <c r="H299" s="75"/>
      <c r="I299" s="75"/>
      <c r="J299" s="75"/>
      <c r="K299" s="75"/>
      <c r="L299" s="75"/>
      <c r="M299" s="75"/>
      <c r="N299" s="75"/>
      <c r="O299" s="75"/>
      <c r="P299" s="75"/>
      <c r="Q299" s="75"/>
      <c r="R299" s="18"/>
      <c r="S299" s="5"/>
      <c r="T299" s="5"/>
      <c r="U299" s="5"/>
      <c r="V299" s="5"/>
    </row>
    <row r="300" spans="1:22" ht="15" customHeight="1" x14ac:dyDescent="0.2">
      <c r="A300" s="913"/>
      <c r="B300" s="913"/>
      <c r="C300" s="913"/>
      <c r="D300" s="913"/>
      <c r="E300" s="913"/>
      <c r="F300" s="75"/>
      <c r="G300" s="75"/>
      <c r="H300" s="75"/>
      <c r="I300" s="75"/>
      <c r="J300" s="75"/>
      <c r="K300" s="75"/>
      <c r="L300" s="75"/>
      <c r="M300" s="75"/>
      <c r="N300" s="75"/>
      <c r="O300" s="75"/>
      <c r="P300" s="75"/>
      <c r="Q300" s="75"/>
      <c r="R300" s="18"/>
      <c r="S300" s="5"/>
      <c r="T300" s="5"/>
      <c r="U300" s="5"/>
      <c r="V300" s="5"/>
    </row>
    <row r="301" spans="1:22" ht="15" customHeight="1" x14ac:dyDescent="0.2">
      <c r="A301" s="913"/>
      <c r="B301" s="913"/>
      <c r="C301" s="913"/>
      <c r="D301" s="913"/>
      <c r="E301" s="913"/>
      <c r="F301" s="76"/>
      <c r="G301" s="76"/>
      <c r="H301" s="76"/>
      <c r="I301" s="76"/>
      <c r="J301" s="76"/>
      <c r="K301" s="76"/>
      <c r="L301" s="76"/>
      <c r="M301" s="76"/>
      <c r="N301" s="76"/>
      <c r="O301" s="76"/>
      <c r="P301" s="76"/>
      <c r="Q301" s="76"/>
      <c r="R301" s="18"/>
      <c r="S301" s="5"/>
      <c r="T301" s="5"/>
      <c r="U301" s="5"/>
      <c r="V301" s="5"/>
    </row>
    <row r="302" spans="1:22" ht="15" customHeight="1" x14ac:dyDescent="0.2">
      <c r="A302" s="912"/>
      <c r="B302" s="912"/>
      <c r="C302" s="912"/>
      <c r="D302" s="912"/>
      <c r="E302" s="912"/>
      <c r="F302" s="78"/>
      <c r="G302" s="78"/>
      <c r="H302" s="78"/>
      <c r="I302" s="78"/>
      <c r="J302" s="78"/>
      <c r="K302" s="78"/>
      <c r="L302" s="78"/>
      <c r="M302" s="78"/>
      <c r="N302" s="78"/>
      <c r="O302" s="78"/>
      <c r="P302" s="79"/>
      <c r="Q302" s="79"/>
      <c r="R302" s="18"/>
      <c r="S302" s="5"/>
      <c r="T302" s="5"/>
      <c r="U302" s="5"/>
      <c r="V302" s="5"/>
    </row>
    <row r="303" spans="1:22" ht="20.100000000000001" customHeight="1" x14ac:dyDescent="0.2">
      <c r="A303" s="15"/>
      <c r="B303" s="15"/>
      <c r="C303" s="15"/>
      <c r="D303" s="15"/>
      <c r="E303" s="15"/>
      <c r="F303" s="16"/>
      <c r="G303" s="16"/>
      <c r="H303" s="16"/>
      <c r="I303" s="16"/>
      <c r="J303" s="16"/>
      <c r="K303" s="16"/>
      <c r="L303" s="16"/>
      <c r="M303" s="16"/>
      <c r="N303" s="16"/>
      <c r="O303" s="16"/>
      <c r="P303" s="17"/>
      <c r="Q303" s="17"/>
      <c r="R303" s="18"/>
      <c r="S303" s="14"/>
      <c r="T303" s="5"/>
      <c r="U303" s="5"/>
      <c r="V303" s="5"/>
    </row>
    <row r="304" spans="1:22" ht="20.100000000000001" customHeight="1" x14ac:dyDescent="0.2">
      <c r="A304" s="15"/>
      <c r="B304" s="15"/>
      <c r="C304" s="15"/>
      <c r="D304" s="15"/>
      <c r="E304" s="15"/>
      <c r="F304" s="16"/>
      <c r="G304" s="16"/>
      <c r="H304" s="16"/>
      <c r="I304" s="16"/>
      <c r="J304" s="16"/>
      <c r="K304" s="16"/>
      <c r="L304" s="16"/>
      <c r="M304" s="16"/>
      <c r="N304" s="16"/>
      <c r="O304" s="16"/>
      <c r="P304" s="17"/>
      <c r="Q304" s="17"/>
      <c r="R304" s="18"/>
      <c r="S304" s="14"/>
      <c r="T304" s="5"/>
      <c r="U304" s="5"/>
      <c r="V304" s="5"/>
    </row>
    <row r="305" spans="1:22" ht="20.100000000000001" customHeight="1" x14ac:dyDescent="0.2">
      <c r="A305" s="15"/>
      <c r="B305" s="15"/>
      <c r="C305" s="15"/>
      <c r="D305" s="15"/>
      <c r="E305" s="15"/>
      <c r="F305" s="16"/>
      <c r="G305" s="16"/>
      <c r="H305" s="16"/>
      <c r="I305" s="16"/>
      <c r="J305" s="16"/>
      <c r="K305" s="16"/>
      <c r="L305" s="16"/>
      <c r="M305" s="16"/>
      <c r="N305" s="16"/>
      <c r="O305" s="16"/>
      <c r="P305" s="17"/>
      <c r="Q305" s="17"/>
      <c r="R305" s="18"/>
      <c r="S305" s="14"/>
      <c r="T305" s="5"/>
      <c r="U305" s="5"/>
      <c r="V305" s="5"/>
    </row>
    <row r="306" spans="1:22" ht="20.100000000000001" customHeight="1" x14ac:dyDescent="0.2">
      <c r="A306" s="15"/>
      <c r="B306" s="15"/>
      <c r="C306" s="15"/>
      <c r="D306" s="15"/>
      <c r="E306" s="15"/>
      <c r="F306" s="16"/>
      <c r="G306" s="16"/>
      <c r="H306" s="16"/>
      <c r="I306" s="16"/>
      <c r="J306" s="16"/>
      <c r="K306" s="16"/>
      <c r="L306" s="16"/>
      <c r="M306" s="16"/>
      <c r="N306" s="16"/>
      <c r="O306" s="16"/>
      <c r="P306" s="17"/>
      <c r="Q306" s="17"/>
      <c r="R306" s="18"/>
      <c r="S306" s="14"/>
      <c r="T306" s="5"/>
      <c r="U306" s="5"/>
      <c r="V306" s="5"/>
    </row>
    <row r="307" spans="1:22" ht="20.100000000000001" customHeight="1" x14ac:dyDescent="0.2">
      <c r="A307" s="15"/>
      <c r="B307" s="15"/>
      <c r="C307" s="15"/>
      <c r="D307" s="15"/>
      <c r="E307" s="15"/>
      <c r="F307" s="16"/>
      <c r="G307" s="16"/>
      <c r="H307" s="16"/>
      <c r="I307" s="16"/>
      <c r="J307" s="16"/>
      <c r="K307" s="16"/>
      <c r="L307" s="16"/>
      <c r="M307" s="16"/>
      <c r="N307" s="16"/>
      <c r="O307" s="16"/>
      <c r="P307" s="17"/>
      <c r="Q307" s="17"/>
      <c r="R307" s="18"/>
      <c r="S307" s="14"/>
      <c r="T307" s="5"/>
      <c r="U307" s="5"/>
      <c r="V307" s="5"/>
    </row>
    <row r="308" spans="1:22" ht="20.100000000000001" customHeight="1" x14ac:dyDescent="0.2">
      <c r="A308" s="15"/>
      <c r="B308" s="15"/>
      <c r="C308" s="15"/>
      <c r="D308" s="15"/>
      <c r="E308" s="15"/>
      <c r="F308" s="16"/>
      <c r="G308" s="16"/>
      <c r="H308" s="16"/>
      <c r="I308" s="16"/>
      <c r="J308" s="16"/>
      <c r="K308" s="16"/>
      <c r="L308" s="16"/>
      <c r="M308" s="16"/>
      <c r="N308" s="16"/>
      <c r="O308" s="16"/>
      <c r="P308" s="17"/>
      <c r="Q308" s="17"/>
      <c r="R308" s="18"/>
      <c r="S308" s="14"/>
      <c r="T308" s="5"/>
      <c r="U308" s="5"/>
      <c r="V308" s="5"/>
    </row>
    <row r="309" spans="1:22" ht="20.100000000000001" customHeight="1" x14ac:dyDescent="0.2">
      <c r="A309" s="15"/>
      <c r="B309" s="15"/>
      <c r="C309" s="15"/>
      <c r="D309" s="15"/>
      <c r="E309" s="15"/>
      <c r="F309" s="16"/>
      <c r="G309" s="16"/>
      <c r="H309" s="16"/>
      <c r="I309" s="16"/>
      <c r="J309" s="16"/>
      <c r="K309" s="16"/>
      <c r="L309" s="16"/>
      <c r="M309" s="16"/>
      <c r="N309" s="16"/>
      <c r="O309" s="16"/>
      <c r="P309" s="17"/>
      <c r="Q309" s="17"/>
      <c r="R309" s="18"/>
      <c r="S309" s="14"/>
      <c r="T309" s="5"/>
      <c r="U309" s="5"/>
      <c r="V309" s="5"/>
    </row>
    <row r="310" spans="1:22" ht="20.100000000000001" customHeight="1" x14ac:dyDescent="0.2">
      <c r="A310" s="15"/>
      <c r="B310" s="15"/>
      <c r="C310" s="15"/>
      <c r="D310" s="15"/>
      <c r="E310" s="15"/>
      <c r="F310" s="16"/>
      <c r="G310" s="16"/>
      <c r="H310" s="16"/>
      <c r="I310" s="16"/>
      <c r="J310" s="16"/>
      <c r="K310" s="16"/>
      <c r="L310" s="16"/>
      <c r="M310" s="16"/>
      <c r="N310" s="16"/>
      <c r="O310" s="16"/>
      <c r="P310" s="17"/>
      <c r="Q310" s="17"/>
      <c r="R310" s="18"/>
      <c r="S310" s="14"/>
      <c r="T310" s="5"/>
      <c r="U310" s="5"/>
      <c r="V310" s="5"/>
    </row>
    <row r="311" spans="1:22" ht="30" customHeight="1" x14ac:dyDescent="0.45">
      <c r="A311" s="906"/>
      <c r="B311" s="906"/>
      <c r="C311" s="906"/>
      <c r="D311" s="906"/>
      <c r="E311" s="906"/>
      <c r="F311" s="906"/>
      <c r="G311" s="906"/>
      <c r="H311" s="906"/>
      <c r="I311" s="906"/>
      <c r="J311" s="906"/>
      <c r="K311" s="906"/>
      <c r="L311" s="906"/>
      <c r="M311" s="906"/>
      <c r="N311" s="906"/>
      <c r="O311" s="906"/>
      <c r="P311" s="906"/>
      <c r="Q311" s="906"/>
      <c r="R311" s="906"/>
      <c r="S311" s="14"/>
      <c r="T311" s="5"/>
      <c r="U311" s="5"/>
      <c r="V311" s="5"/>
    </row>
    <row r="312" spans="1:22" ht="30" customHeight="1" x14ac:dyDescent="0.2">
      <c r="A312" s="907"/>
      <c r="B312" s="907"/>
      <c r="C312" s="907"/>
      <c r="D312" s="907"/>
      <c r="E312" s="907"/>
      <c r="F312" s="907"/>
      <c r="G312" s="907"/>
      <c r="H312" s="907"/>
      <c r="I312" s="907"/>
      <c r="J312" s="907"/>
      <c r="K312" s="907"/>
      <c r="L312" s="907"/>
      <c r="M312" s="907"/>
      <c r="N312" s="907"/>
      <c r="O312" s="907"/>
      <c r="P312" s="907"/>
      <c r="Q312" s="907"/>
      <c r="R312" s="907"/>
      <c r="S312" s="14"/>
      <c r="T312" s="5"/>
      <c r="U312" s="5"/>
      <c r="V312" s="5"/>
    </row>
    <row r="313" spans="1:22" ht="12.75" customHeight="1" x14ac:dyDescent="0.2">
      <c r="A313" s="904"/>
      <c r="B313" s="904"/>
      <c r="C313" s="904"/>
      <c r="D313" s="908"/>
      <c r="E313" s="909"/>
      <c r="F313" s="66"/>
      <c r="G313" s="66"/>
      <c r="H313" s="66"/>
      <c r="I313" s="66"/>
      <c r="J313" s="66"/>
      <c r="K313" s="66"/>
      <c r="L313" s="66"/>
      <c r="M313" s="66"/>
      <c r="N313" s="66"/>
      <c r="O313" s="66"/>
      <c r="P313" s="66"/>
      <c r="Q313" s="66"/>
      <c r="R313" s="910"/>
      <c r="S313" s="5"/>
      <c r="T313" s="5"/>
      <c r="U313" s="5"/>
      <c r="V313" s="5"/>
    </row>
    <row r="314" spans="1:22" ht="12.75" customHeight="1" x14ac:dyDescent="0.2">
      <c r="A314" s="904"/>
      <c r="B314" s="904"/>
      <c r="C314" s="904"/>
      <c r="D314" s="908"/>
      <c r="E314" s="909"/>
      <c r="F314" s="66"/>
      <c r="G314" s="66"/>
      <c r="H314" s="66"/>
      <c r="I314" s="66"/>
      <c r="J314" s="66"/>
      <c r="K314" s="66"/>
      <c r="L314" s="66"/>
      <c r="M314" s="66"/>
      <c r="N314" s="66"/>
      <c r="O314" s="66"/>
      <c r="P314" s="66"/>
      <c r="Q314" s="66"/>
      <c r="R314" s="910"/>
      <c r="S314" s="5"/>
      <c r="T314" s="5"/>
      <c r="U314" s="5"/>
      <c r="V314" s="5"/>
    </row>
    <row r="315" spans="1:22" ht="52.5" customHeight="1" x14ac:dyDescent="0.2">
      <c r="A315" s="904"/>
      <c r="B315" s="904"/>
      <c r="C315" s="904"/>
      <c r="D315" s="908"/>
      <c r="E315" s="909"/>
      <c r="F315" s="67"/>
      <c r="G315" s="67"/>
      <c r="H315" s="67"/>
      <c r="I315" s="67"/>
      <c r="J315" s="67"/>
      <c r="K315" s="67"/>
      <c r="L315" s="67"/>
      <c r="M315" s="67"/>
      <c r="N315" s="67"/>
      <c r="O315" s="67"/>
      <c r="P315" s="67"/>
      <c r="Q315" s="67"/>
      <c r="R315" s="910"/>
      <c r="S315" s="5"/>
      <c r="T315" s="5"/>
      <c r="U315" s="5"/>
      <c r="V315" s="5"/>
    </row>
    <row r="316" spans="1:22" ht="12.75" customHeight="1" x14ac:dyDescent="0.2">
      <c r="A316" s="904"/>
      <c r="B316" s="904"/>
      <c r="C316" s="904"/>
      <c r="D316" s="908"/>
      <c r="E316" s="909"/>
      <c r="F316" s="66"/>
      <c r="G316" s="66"/>
      <c r="H316" s="66"/>
      <c r="I316" s="66"/>
      <c r="J316" s="66"/>
      <c r="K316" s="66"/>
      <c r="L316" s="66"/>
      <c r="M316" s="66"/>
      <c r="N316" s="66"/>
      <c r="O316" s="66"/>
      <c r="P316" s="66"/>
      <c r="Q316" s="66"/>
      <c r="R316" s="910"/>
      <c r="S316" s="5"/>
      <c r="T316" s="5"/>
      <c r="U316" s="5"/>
      <c r="V316" s="5"/>
    </row>
    <row r="317" spans="1:22" ht="9.9499999999999993" customHeight="1" x14ac:dyDescent="0.2">
      <c r="A317" s="902"/>
      <c r="B317" s="902"/>
      <c r="C317" s="902"/>
      <c r="D317" s="19"/>
      <c r="E317" s="68"/>
      <c r="F317" s="69"/>
      <c r="G317" s="66"/>
      <c r="H317" s="66"/>
      <c r="I317" s="66"/>
      <c r="J317" s="66"/>
      <c r="K317" s="66"/>
      <c r="L317" s="66"/>
      <c r="M317" s="66"/>
      <c r="N317" s="66"/>
      <c r="O317" s="66"/>
      <c r="P317" s="70"/>
      <c r="Q317" s="70"/>
      <c r="R317" s="15"/>
      <c r="S317" s="5"/>
      <c r="T317" s="5"/>
      <c r="U317" s="5"/>
      <c r="V317" s="5"/>
    </row>
    <row r="318" spans="1:22" ht="9.9499999999999993" customHeight="1" x14ac:dyDescent="0.2">
      <c r="A318" s="902"/>
      <c r="B318" s="902"/>
      <c r="C318" s="902"/>
      <c r="D318" s="20"/>
      <c r="E318" s="71"/>
      <c r="F318" s="72"/>
      <c r="G318" s="21"/>
      <c r="H318" s="21"/>
      <c r="I318" s="21"/>
      <c r="J318" s="21"/>
      <c r="K318" s="21"/>
      <c r="L318" s="21"/>
      <c r="M318" s="21"/>
      <c r="N318" s="21"/>
      <c r="O318" s="21"/>
      <c r="P318" s="73"/>
      <c r="Q318" s="73"/>
      <c r="R318" s="18"/>
      <c r="S318" s="5"/>
      <c r="T318" s="5"/>
      <c r="U318" s="5"/>
      <c r="V318" s="5"/>
    </row>
    <row r="319" spans="1:22" ht="9.9499999999999993" customHeight="1" x14ac:dyDescent="0.2">
      <c r="A319" s="902"/>
      <c r="B319" s="902"/>
      <c r="C319" s="902"/>
      <c r="D319" s="20"/>
      <c r="E319" s="71"/>
      <c r="F319" s="72"/>
      <c r="G319" s="21"/>
      <c r="H319" s="21"/>
      <c r="I319" s="21"/>
      <c r="J319" s="21"/>
      <c r="K319" s="21"/>
      <c r="L319" s="21"/>
      <c r="M319" s="21"/>
      <c r="N319" s="21"/>
      <c r="O319" s="21"/>
      <c r="P319" s="73"/>
      <c r="Q319" s="73"/>
      <c r="R319" s="18"/>
      <c r="S319" s="5"/>
      <c r="T319" s="5"/>
      <c r="U319" s="5"/>
      <c r="V319" s="5"/>
    </row>
    <row r="320" spans="1:22" ht="9.9499999999999993" customHeight="1" x14ac:dyDescent="0.2">
      <c r="A320" s="902"/>
      <c r="B320" s="902"/>
      <c r="C320" s="902"/>
      <c r="D320" s="20"/>
      <c r="E320" s="71"/>
      <c r="F320" s="72"/>
      <c r="G320" s="21"/>
      <c r="H320" s="21"/>
      <c r="I320" s="21"/>
      <c r="J320" s="21"/>
      <c r="K320" s="21"/>
      <c r="L320" s="21"/>
      <c r="M320" s="21"/>
      <c r="N320" s="21"/>
      <c r="O320" s="21"/>
      <c r="P320" s="73"/>
      <c r="Q320" s="73"/>
      <c r="R320" s="18"/>
      <c r="S320" s="5"/>
      <c r="T320" s="5"/>
      <c r="U320" s="5"/>
      <c r="V320" s="5"/>
    </row>
    <row r="321" spans="1:22" ht="9.9499999999999993" customHeight="1" x14ac:dyDescent="0.2">
      <c r="A321" s="902"/>
      <c r="B321" s="902"/>
      <c r="C321" s="902"/>
      <c r="D321" s="20"/>
      <c r="E321" s="71"/>
      <c r="F321" s="72"/>
      <c r="G321" s="21"/>
      <c r="H321" s="21"/>
      <c r="I321" s="21"/>
      <c r="J321" s="21"/>
      <c r="K321" s="21"/>
      <c r="L321" s="21"/>
      <c r="M321" s="21"/>
      <c r="N321" s="21"/>
      <c r="O321" s="21"/>
      <c r="P321" s="73"/>
      <c r="Q321" s="73"/>
      <c r="R321" s="18"/>
      <c r="S321" s="5"/>
      <c r="T321" s="5"/>
      <c r="U321" s="5"/>
      <c r="V321" s="5"/>
    </row>
    <row r="322" spans="1:22" ht="9.9499999999999993" customHeight="1" x14ac:dyDescent="0.2">
      <c r="A322" s="902"/>
      <c r="B322" s="902"/>
      <c r="C322" s="902"/>
      <c r="D322" s="20"/>
      <c r="E322" s="71"/>
      <c r="F322" s="72"/>
      <c r="G322" s="21"/>
      <c r="H322" s="21"/>
      <c r="I322" s="21"/>
      <c r="J322" s="21"/>
      <c r="K322" s="21"/>
      <c r="L322" s="21"/>
      <c r="M322" s="21"/>
      <c r="N322" s="21"/>
      <c r="O322" s="21"/>
      <c r="P322" s="73"/>
      <c r="Q322" s="73"/>
      <c r="R322" s="18"/>
      <c r="S322" s="5"/>
      <c r="T322" s="5"/>
      <c r="U322" s="5"/>
      <c r="V322" s="5"/>
    </row>
    <row r="323" spans="1:22" ht="9.9499999999999993" customHeight="1" x14ac:dyDescent="0.2">
      <c r="A323" s="902"/>
      <c r="B323" s="902"/>
      <c r="C323" s="902"/>
      <c r="D323" s="20"/>
      <c r="E323" s="71"/>
      <c r="F323" s="72"/>
      <c r="G323" s="21"/>
      <c r="H323" s="21"/>
      <c r="I323" s="21"/>
      <c r="J323" s="21"/>
      <c r="K323" s="21"/>
      <c r="L323" s="21"/>
      <c r="M323" s="21"/>
      <c r="N323" s="21"/>
      <c r="O323" s="21"/>
      <c r="P323" s="73"/>
      <c r="Q323" s="73"/>
      <c r="R323" s="18"/>
      <c r="S323" s="5"/>
      <c r="T323" s="5"/>
      <c r="U323" s="5"/>
      <c r="V323" s="5"/>
    </row>
    <row r="324" spans="1:22" ht="9.9499999999999993" customHeight="1" x14ac:dyDescent="0.2">
      <c r="A324" s="902"/>
      <c r="B324" s="902"/>
      <c r="C324" s="902"/>
      <c r="D324" s="20"/>
      <c r="E324" s="71"/>
      <c r="F324" s="72"/>
      <c r="G324" s="21"/>
      <c r="H324" s="21"/>
      <c r="I324" s="21"/>
      <c r="J324" s="21"/>
      <c r="K324" s="21"/>
      <c r="L324" s="21"/>
      <c r="M324" s="21"/>
      <c r="N324" s="21"/>
      <c r="O324" s="21"/>
      <c r="P324" s="73"/>
      <c r="Q324" s="73"/>
      <c r="R324" s="18"/>
      <c r="S324" s="5"/>
      <c r="T324" s="5"/>
      <c r="U324" s="5"/>
      <c r="V324" s="5"/>
    </row>
    <row r="325" spans="1:22" ht="9.9499999999999993" customHeight="1" x14ac:dyDescent="0.2">
      <c r="A325" s="902"/>
      <c r="B325" s="902"/>
      <c r="C325" s="902"/>
      <c r="D325" s="20"/>
      <c r="E325" s="71"/>
      <c r="F325" s="72"/>
      <c r="G325" s="21"/>
      <c r="H325" s="21"/>
      <c r="I325" s="21"/>
      <c r="J325" s="21"/>
      <c r="K325" s="21"/>
      <c r="L325" s="21"/>
      <c r="M325" s="21"/>
      <c r="N325" s="21"/>
      <c r="O325" s="21"/>
      <c r="P325" s="73"/>
      <c r="Q325" s="73"/>
      <c r="R325" s="18"/>
      <c r="S325" s="5"/>
      <c r="T325" s="5"/>
      <c r="U325" s="5"/>
      <c r="V325" s="5"/>
    </row>
    <row r="326" spans="1:22" ht="9.9499999999999993" customHeight="1" x14ac:dyDescent="0.2">
      <c r="A326" s="902"/>
      <c r="B326" s="902"/>
      <c r="C326" s="902"/>
      <c r="D326" s="20"/>
      <c r="E326" s="71"/>
      <c r="F326" s="72"/>
      <c r="G326" s="21"/>
      <c r="H326" s="21"/>
      <c r="I326" s="21"/>
      <c r="J326" s="21"/>
      <c r="K326" s="21"/>
      <c r="L326" s="21"/>
      <c r="M326" s="21"/>
      <c r="N326" s="21"/>
      <c r="O326" s="21"/>
      <c r="P326" s="73"/>
      <c r="Q326" s="73"/>
      <c r="R326" s="18"/>
      <c r="S326" s="5"/>
      <c r="T326" s="5"/>
      <c r="U326" s="5"/>
      <c r="V326" s="5"/>
    </row>
    <row r="327" spans="1:22" ht="9.9499999999999993" customHeight="1" x14ac:dyDescent="0.2">
      <c r="A327" s="902"/>
      <c r="B327" s="902"/>
      <c r="C327" s="902"/>
      <c r="D327" s="20"/>
      <c r="E327" s="71"/>
      <c r="F327" s="72"/>
      <c r="G327" s="21"/>
      <c r="H327" s="21"/>
      <c r="I327" s="21"/>
      <c r="J327" s="21"/>
      <c r="K327" s="21"/>
      <c r="L327" s="21"/>
      <c r="M327" s="21"/>
      <c r="N327" s="21"/>
      <c r="O327" s="21"/>
      <c r="P327" s="73"/>
      <c r="Q327" s="73"/>
      <c r="R327" s="18"/>
      <c r="S327" s="5"/>
      <c r="T327" s="5"/>
      <c r="U327" s="5"/>
      <c r="V327" s="5"/>
    </row>
    <row r="328" spans="1:22" ht="9.9499999999999993" customHeight="1" x14ac:dyDescent="0.2">
      <c r="A328" s="902"/>
      <c r="B328" s="902"/>
      <c r="C328" s="902"/>
      <c r="D328" s="20"/>
      <c r="E328" s="71"/>
      <c r="F328" s="72"/>
      <c r="G328" s="21"/>
      <c r="H328" s="21"/>
      <c r="I328" s="21"/>
      <c r="J328" s="21"/>
      <c r="K328" s="21"/>
      <c r="L328" s="21"/>
      <c r="M328" s="21"/>
      <c r="N328" s="21"/>
      <c r="O328" s="21"/>
      <c r="P328" s="73"/>
      <c r="Q328" s="73"/>
      <c r="R328" s="18"/>
      <c r="S328" s="5"/>
      <c r="T328" s="5"/>
      <c r="U328" s="5"/>
      <c r="V328" s="5"/>
    </row>
    <row r="329" spans="1:22" ht="9.9499999999999993" customHeight="1" x14ac:dyDescent="0.2">
      <c r="A329" s="902"/>
      <c r="B329" s="902"/>
      <c r="C329" s="902"/>
      <c r="D329" s="20"/>
      <c r="E329" s="71"/>
      <c r="F329" s="72"/>
      <c r="G329" s="21"/>
      <c r="H329" s="21"/>
      <c r="I329" s="21"/>
      <c r="J329" s="21"/>
      <c r="K329" s="21"/>
      <c r="L329" s="21"/>
      <c r="M329" s="21"/>
      <c r="N329" s="21"/>
      <c r="O329" s="21"/>
      <c r="P329" s="73"/>
      <c r="Q329" s="73"/>
      <c r="R329" s="18"/>
      <c r="S329" s="5"/>
      <c r="T329" s="5"/>
      <c r="U329" s="5"/>
      <c r="V329" s="5"/>
    </row>
    <row r="330" spans="1:22" ht="9.9499999999999993" customHeight="1" x14ac:dyDescent="0.2">
      <c r="A330" s="902"/>
      <c r="B330" s="902"/>
      <c r="C330" s="902"/>
      <c r="D330" s="20"/>
      <c r="E330" s="71"/>
      <c r="F330" s="72"/>
      <c r="G330" s="21"/>
      <c r="H330" s="21"/>
      <c r="I330" s="21"/>
      <c r="J330" s="21"/>
      <c r="K330" s="21"/>
      <c r="L330" s="21"/>
      <c r="M330" s="21"/>
      <c r="N330" s="21"/>
      <c r="O330" s="21"/>
      <c r="P330" s="73"/>
      <c r="Q330" s="73"/>
      <c r="R330" s="18"/>
      <c r="S330" s="5"/>
      <c r="T330" s="5"/>
      <c r="U330" s="5"/>
      <c r="V330" s="5"/>
    </row>
    <row r="331" spans="1:22" ht="9.9499999999999993" customHeight="1" x14ac:dyDescent="0.2">
      <c r="A331" s="902"/>
      <c r="B331" s="902"/>
      <c r="C331" s="902"/>
      <c r="D331" s="20"/>
      <c r="E331" s="71"/>
      <c r="F331" s="72"/>
      <c r="G331" s="21"/>
      <c r="H331" s="21"/>
      <c r="I331" s="21"/>
      <c r="J331" s="21"/>
      <c r="K331" s="21"/>
      <c r="L331" s="21"/>
      <c r="M331" s="21"/>
      <c r="N331" s="21"/>
      <c r="O331" s="21"/>
      <c r="P331" s="73"/>
      <c r="Q331" s="73"/>
      <c r="R331" s="18"/>
      <c r="S331" s="5"/>
      <c r="T331" s="5"/>
      <c r="U331" s="5"/>
      <c r="V331" s="5"/>
    </row>
    <row r="332" spans="1:22" ht="9.9499999999999993" customHeight="1" x14ac:dyDescent="0.2">
      <c r="A332" s="902"/>
      <c r="B332" s="902"/>
      <c r="C332" s="902"/>
      <c r="D332" s="20"/>
      <c r="E332" s="71"/>
      <c r="F332" s="72"/>
      <c r="G332" s="21"/>
      <c r="H332" s="21"/>
      <c r="I332" s="21"/>
      <c r="J332" s="21"/>
      <c r="K332" s="21"/>
      <c r="L332" s="21"/>
      <c r="M332" s="21"/>
      <c r="N332" s="21"/>
      <c r="O332" s="21"/>
      <c r="P332" s="73"/>
      <c r="Q332" s="73"/>
      <c r="R332" s="18"/>
      <c r="S332" s="5"/>
      <c r="T332" s="5"/>
      <c r="U332" s="5"/>
      <c r="V332" s="5"/>
    </row>
    <row r="333" spans="1:22" ht="9.9499999999999993" customHeight="1" x14ac:dyDescent="0.2">
      <c r="A333" s="902"/>
      <c r="B333" s="902"/>
      <c r="C333" s="902"/>
      <c r="D333" s="20"/>
      <c r="E333" s="71"/>
      <c r="F333" s="72"/>
      <c r="G333" s="21"/>
      <c r="H333" s="21"/>
      <c r="I333" s="21"/>
      <c r="J333" s="21"/>
      <c r="K333" s="21"/>
      <c r="L333" s="21"/>
      <c r="M333" s="21"/>
      <c r="N333" s="21"/>
      <c r="O333" s="21"/>
      <c r="P333" s="73"/>
      <c r="Q333" s="73"/>
      <c r="R333" s="18"/>
      <c r="S333" s="5"/>
      <c r="T333" s="5"/>
      <c r="U333" s="5"/>
      <c r="V333" s="5"/>
    </row>
    <row r="334" spans="1:22" ht="9.9499999999999993" customHeight="1" x14ac:dyDescent="0.2">
      <c r="A334" s="902"/>
      <c r="B334" s="902"/>
      <c r="C334" s="902"/>
      <c r="D334" s="20"/>
      <c r="E334" s="71"/>
      <c r="F334" s="72"/>
      <c r="G334" s="21"/>
      <c r="H334" s="21"/>
      <c r="I334" s="21"/>
      <c r="J334" s="21"/>
      <c r="K334" s="21"/>
      <c r="L334" s="21"/>
      <c r="M334" s="21"/>
      <c r="N334" s="21"/>
      <c r="O334" s="21"/>
      <c r="P334" s="73"/>
      <c r="Q334" s="73"/>
      <c r="R334" s="18"/>
      <c r="S334" s="5"/>
      <c r="T334" s="5"/>
      <c r="U334" s="5"/>
      <c r="V334" s="5"/>
    </row>
    <row r="335" spans="1:22" ht="9.9499999999999993" customHeight="1" x14ac:dyDescent="0.2">
      <c r="A335" s="902"/>
      <c r="B335" s="902"/>
      <c r="C335" s="902"/>
      <c r="D335" s="20"/>
      <c r="E335" s="71"/>
      <c r="F335" s="72"/>
      <c r="G335" s="21"/>
      <c r="H335" s="21"/>
      <c r="I335" s="21"/>
      <c r="J335" s="21"/>
      <c r="K335" s="21"/>
      <c r="L335" s="21"/>
      <c r="M335" s="21"/>
      <c r="N335" s="21"/>
      <c r="O335" s="21"/>
      <c r="P335" s="73"/>
      <c r="Q335" s="73"/>
      <c r="R335" s="18"/>
      <c r="S335" s="5"/>
      <c r="T335" s="5"/>
      <c r="U335" s="5"/>
      <c r="V335" s="5"/>
    </row>
    <row r="336" spans="1:22" ht="9.9499999999999993" customHeight="1" x14ac:dyDescent="0.2">
      <c r="A336" s="902"/>
      <c r="B336" s="902"/>
      <c r="C336" s="902"/>
      <c r="D336" s="20"/>
      <c r="E336" s="71"/>
      <c r="F336" s="72"/>
      <c r="G336" s="21"/>
      <c r="H336" s="21"/>
      <c r="I336" s="21"/>
      <c r="J336" s="21"/>
      <c r="K336" s="21"/>
      <c r="L336" s="21"/>
      <c r="M336" s="21"/>
      <c r="N336" s="21"/>
      <c r="O336" s="21"/>
      <c r="P336" s="73"/>
      <c r="Q336" s="73"/>
      <c r="R336" s="18"/>
      <c r="S336" s="5"/>
      <c r="T336" s="5"/>
      <c r="U336" s="5"/>
      <c r="V336" s="5"/>
    </row>
    <row r="337" spans="1:22" ht="9.9499999999999993" customHeight="1" x14ac:dyDescent="0.2">
      <c r="A337" s="902"/>
      <c r="B337" s="902"/>
      <c r="C337" s="902"/>
      <c r="D337" s="20"/>
      <c r="E337" s="71"/>
      <c r="F337" s="72"/>
      <c r="G337" s="21"/>
      <c r="H337" s="21"/>
      <c r="I337" s="21"/>
      <c r="J337" s="21"/>
      <c r="K337" s="21"/>
      <c r="L337" s="21"/>
      <c r="M337" s="21"/>
      <c r="N337" s="21"/>
      <c r="O337" s="21"/>
      <c r="P337" s="73"/>
      <c r="Q337" s="73"/>
      <c r="R337" s="18"/>
      <c r="S337" s="5"/>
      <c r="T337" s="5"/>
      <c r="U337" s="5"/>
      <c r="V337" s="5"/>
    </row>
    <row r="338" spans="1:22" ht="9.9499999999999993" customHeight="1" x14ac:dyDescent="0.2">
      <c r="A338" s="902"/>
      <c r="B338" s="902"/>
      <c r="C338" s="902"/>
      <c r="D338" s="20"/>
      <c r="E338" s="71"/>
      <c r="F338" s="72"/>
      <c r="G338" s="21"/>
      <c r="H338" s="21"/>
      <c r="I338" s="21"/>
      <c r="J338" s="21"/>
      <c r="K338" s="21"/>
      <c r="L338" s="21"/>
      <c r="M338" s="21"/>
      <c r="N338" s="21"/>
      <c r="O338" s="21"/>
      <c r="P338" s="73"/>
      <c r="Q338" s="73"/>
      <c r="R338" s="18"/>
      <c r="S338" s="5"/>
      <c r="T338" s="5"/>
      <c r="U338" s="5"/>
      <c r="V338" s="5"/>
    </row>
    <row r="339" spans="1:22" ht="9.9499999999999993" customHeight="1" x14ac:dyDescent="0.2">
      <c r="A339" s="902"/>
      <c r="B339" s="902"/>
      <c r="C339" s="902"/>
      <c r="D339" s="20"/>
      <c r="E339" s="71"/>
      <c r="F339" s="72"/>
      <c r="G339" s="21"/>
      <c r="H339" s="21"/>
      <c r="I339" s="21"/>
      <c r="J339" s="21"/>
      <c r="K339" s="21"/>
      <c r="L339" s="21"/>
      <c r="M339" s="21"/>
      <c r="N339" s="21"/>
      <c r="O339" s="21"/>
      <c r="P339" s="73"/>
      <c r="Q339" s="73"/>
      <c r="R339" s="18"/>
      <c r="S339" s="5"/>
      <c r="T339" s="5"/>
      <c r="U339" s="5"/>
      <c r="V339" s="5"/>
    </row>
    <row r="340" spans="1:22" ht="9.9499999999999993" customHeight="1" x14ac:dyDescent="0.2">
      <c r="A340" s="902"/>
      <c r="B340" s="902"/>
      <c r="C340" s="902"/>
      <c r="D340" s="20"/>
      <c r="E340" s="71"/>
      <c r="F340" s="72"/>
      <c r="G340" s="21"/>
      <c r="H340" s="21"/>
      <c r="I340" s="21"/>
      <c r="J340" s="21"/>
      <c r="K340" s="21"/>
      <c r="L340" s="21"/>
      <c r="M340" s="21"/>
      <c r="N340" s="21"/>
      <c r="O340" s="21"/>
      <c r="P340" s="73"/>
      <c r="Q340" s="73"/>
      <c r="R340" s="18"/>
      <c r="S340" s="5"/>
      <c r="T340" s="5"/>
      <c r="U340" s="5"/>
      <c r="V340" s="5"/>
    </row>
    <row r="341" spans="1:22" ht="9.9499999999999993" customHeight="1" x14ac:dyDescent="0.2">
      <c r="A341" s="902"/>
      <c r="B341" s="902"/>
      <c r="C341" s="902"/>
      <c r="D341" s="20"/>
      <c r="E341" s="71"/>
      <c r="F341" s="72"/>
      <c r="G341" s="21"/>
      <c r="H341" s="21"/>
      <c r="I341" s="21"/>
      <c r="J341" s="21"/>
      <c r="K341" s="21"/>
      <c r="L341" s="21"/>
      <c r="M341" s="21"/>
      <c r="N341" s="21"/>
      <c r="O341" s="21"/>
      <c r="P341" s="73"/>
      <c r="Q341" s="73"/>
      <c r="R341" s="18"/>
      <c r="S341" s="5"/>
      <c r="T341" s="5"/>
      <c r="U341" s="5"/>
      <c r="V341" s="5"/>
    </row>
    <row r="342" spans="1:22" ht="9.9499999999999993" customHeight="1" x14ac:dyDescent="0.2">
      <c r="A342" s="902"/>
      <c r="B342" s="902"/>
      <c r="C342" s="902"/>
      <c r="D342" s="20"/>
      <c r="E342" s="71"/>
      <c r="F342" s="72"/>
      <c r="G342" s="21"/>
      <c r="H342" s="21"/>
      <c r="I342" s="21"/>
      <c r="J342" s="21"/>
      <c r="K342" s="21"/>
      <c r="L342" s="21"/>
      <c r="M342" s="21"/>
      <c r="N342" s="21"/>
      <c r="O342" s="21"/>
      <c r="P342" s="73"/>
      <c r="Q342" s="73"/>
      <c r="R342" s="18"/>
      <c r="S342" s="5"/>
      <c r="T342" s="5"/>
      <c r="U342" s="5"/>
      <c r="V342" s="5"/>
    </row>
    <row r="343" spans="1:22" ht="9.9499999999999993" customHeight="1" x14ac:dyDescent="0.2">
      <c r="A343" s="902"/>
      <c r="B343" s="902"/>
      <c r="C343" s="902"/>
      <c r="D343" s="20"/>
      <c r="E343" s="71"/>
      <c r="F343" s="72"/>
      <c r="G343" s="21"/>
      <c r="H343" s="21"/>
      <c r="I343" s="21"/>
      <c r="J343" s="21"/>
      <c r="K343" s="21"/>
      <c r="L343" s="21"/>
      <c r="M343" s="21"/>
      <c r="N343" s="21"/>
      <c r="O343" s="21"/>
      <c r="P343" s="73"/>
      <c r="Q343" s="73"/>
      <c r="R343" s="18"/>
      <c r="S343" s="5"/>
      <c r="T343" s="5"/>
      <c r="U343" s="5"/>
      <c r="V343" s="5"/>
    </row>
    <row r="344" spans="1:22" ht="9.9499999999999993" customHeight="1" x14ac:dyDescent="0.2">
      <c r="A344" s="902"/>
      <c r="B344" s="902"/>
      <c r="C344" s="902"/>
      <c r="D344" s="20"/>
      <c r="E344" s="71"/>
      <c r="F344" s="72"/>
      <c r="G344" s="21"/>
      <c r="H344" s="21"/>
      <c r="I344" s="21"/>
      <c r="J344" s="21"/>
      <c r="K344" s="21"/>
      <c r="L344" s="21"/>
      <c r="M344" s="21"/>
      <c r="N344" s="21"/>
      <c r="O344" s="21"/>
      <c r="P344" s="73"/>
      <c r="Q344" s="73"/>
      <c r="R344" s="18"/>
      <c r="S344" s="5"/>
      <c r="T344" s="5"/>
      <c r="U344" s="5"/>
      <c r="V344" s="5"/>
    </row>
    <row r="345" spans="1:22" ht="9.9499999999999993" customHeight="1" x14ac:dyDescent="0.2">
      <c r="A345" s="902"/>
      <c r="B345" s="902"/>
      <c r="C345" s="902"/>
      <c r="D345" s="20"/>
      <c r="E345" s="71"/>
      <c r="F345" s="72"/>
      <c r="G345" s="21"/>
      <c r="H345" s="21"/>
      <c r="I345" s="21"/>
      <c r="J345" s="21"/>
      <c r="K345" s="21"/>
      <c r="L345" s="21"/>
      <c r="M345" s="21"/>
      <c r="N345" s="21"/>
      <c r="O345" s="21"/>
      <c r="P345" s="73"/>
      <c r="Q345" s="73"/>
      <c r="R345" s="18"/>
      <c r="S345" s="5"/>
      <c r="T345" s="5"/>
      <c r="U345" s="5"/>
      <c r="V345" s="5"/>
    </row>
    <row r="346" spans="1:22" ht="9.9499999999999993" customHeight="1" x14ac:dyDescent="0.2">
      <c r="A346" s="902"/>
      <c r="B346" s="902"/>
      <c r="C346" s="902"/>
      <c r="D346" s="20"/>
      <c r="E346" s="71"/>
      <c r="F346" s="72"/>
      <c r="G346" s="21"/>
      <c r="H346" s="21"/>
      <c r="I346" s="21"/>
      <c r="J346" s="21"/>
      <c r="K346" s="21"/>
      <c r="L346" s="21"/>
      <c r="M346" s="21"/>
      <c r="N346" s="21"/>
      <c r="O346" s="21"/>
      <c r="P346" s="73"/>
      <c r="Q346" s="73"/>
      <c r="R346" s="18"/>
      <c r="S346" s="5"/>
      <c r="T346" s="5"/>
      <c r="U346" s="5"/>
      <c r="V346" s="5"/>
    </row>
    <row r="347" spans="1:22" ht="9.9499999999999993" customHeight="1" x14ac:dyDescent="0.2">
      <c r="A347" s="902"/>
      <c r="B347" s="902"/>
      <c r="C347" s="902"/>
      <c r="D347" s="20"/>
      <c r="E347" s="71"/>
      <c r="F347" s="72"/>
      <c r="G347" s="21"/>
      <c r="H347" s="21"/>
      <c r="I347" s="21"/>
      <c r="J347" s="21"/>
      <c r="K347" s="21"/>
      <c r="L347" s="21"/>
      <c r="M347" s="21"/>
      <c r="N347" s="21"/>
      <c r="O347" s="21"/>
      <c r="P347" s="73"/>
      <c r="Q347" s="73"/>
      <c r="R347" s="18"/>
      <c r="S347" s="5"/>
      <c r="T347" s="5"/>
      <c r="U347" s="5"/>
      <c r="V347" s="5"/>
    </row>
    <row r="348" spans="1:22" ht="9.9499999999999993" customHeight="1" x14ac:dyDescent="0.2">
      <c r="A348" s="902"/>
      <c r="B348" s="902"/>
      <c r="C348" s="902"/>
      <c r="D348" s="20"/>
      <c r="E348" s="71"/>
      <c r="F348" s="72"/>
      <c r="G348" s="21"/>
      <c r="H348" s="21"/>
      <c r="I348" s="21"/>
      <c r="J348" s="21"/>
      <c r="K348" s="21"/>
      <c r="L348" s="21"/>
      <c r="M348" s="21"/>
      <c r="N348" s="21"/>
      <c r="O348" s="21"/>
      <c r="P348" s="73"/>
      <c r="Q348" s="73"/>
      <c r="R348" s="18"/>
      <c r="S348" s="5"/>
      <c r="T348" s="5"/>
      <c r="U348" s="5"/>
      <c r="V348" s="5"/>
    </row>
    <row r="349" spans="1:22" ht="9.9499999999999993" customHeight="1" x14ac:dyDescent="0.2">
      <c r="A349" s="902"/>
      <c r="B349" s="902"/>
      <c r="C349" s="902"/>
      <c r="D349" s="20"/>
      <c r="E349" s="71"/>
      <c r="F349" s="72"/>
      <c r="G349" s="21"/>
      <c r="H349" s="21"/>
      <c r="I349" s="21"/>
      <c r="J349" s="21"/>
      <c r="K349" s="21"/>
      <c r="L349" s="21"/>
      <c r="M349" s="21"/>
      <c r="N349" s="21"/>
      <c r="O349" s="21"/>
      <c r="P349" s="73"/>
      <c r="Q349" s="73"/>
      <c r="R349" s="18"/>
      <c r="S349" s="5"/>
      <c r="T349" s="5"/>
      <c r="U349" s="5"/>
      <c r="V349" s="5"/>
    </row>
    <row r="350" spans="1:22" ht="9.9499999999999993" customHeight="1" x14ac:dyDescent="0.2">
      <c r="A350" s="902"/>
      <c r="B350" s="902"/>
      <c r="C350" s="902"/>
      <c r="D350" s="20"/>
      <c r="E350" s="71"/>
      <c r="F350" s="72"/>
      <c r="G350" s="21"/>
      <c r="H350" s="21"/>
      <c r="I350" s="21"/>
      <c r="J350" s="21"/>
      <c r="K350" s="21"/>
      <c r="L350" s="21"/>
      <c r="M350" s="21"/>
      <c r="N350" s="21"/>
      <c r="O350" s="21"/>
      <c r="P350" s="73"/>
      <c r="Q350" s="73"/>
      <c r="R350" s="18"/>
      <c r="S350" s="5"/>
      <c r="T350" s="5"/>
      <c r="U350" s="5"/>
      <c r="V350" s="5"/>
    </row>
    <row r="351" spans="1:22" ht="9.9499999999999993" customHeight="1" x14ac:dyDescent="0.2">
      <c r="A351" s="902"/>
      <c r="B351" s="902"/>
      <c r="C351" s="902"/>
      <c r="D351" s="20"/>
      <c r="E351" s="71"/>
      <c r="F351" s="72"/>
      <c r="G351" s="21"/>
      <c r="H351" s="21"/>
      <c r="I351" s="21"/>
      <c r="J351" s="21"/>
      <c r="K351" s="21"/>
      <c r="L351" s="21"/>
      <c r="M351" s="21"/>
      <c r="N351" s="21"/>
      <c r="O351" s="21"/>
      <c r="P351" s="73"/>
      <c r="Q351" s="73"/>
      <c r="R351" s="18"/>
      <c r="S351" s="5"/>
      <c r="T351" s="5"/>
      <c r="U351" s="5"/>
      <c r="V351" s="5"/>
    </row>
    <row r="352" spans="1:22" ht="9.9499999999999993" customHeight="1" x14ac:dyDescent="0.2">
      <c r="A352" s="902"/>
      <c r="B352" s="902"/>
      <c r="C352" s="902"/>
      <c r="D352" s="20"/>
      <c r="E352" s="71"/>
      <c r="F352" s="72"/>
      <c r="G352" s="21"/>
      <c r="H352" s="21"/>
      <c r="I352" s="21"/>
      <c r="J352" s="21"/>
      <c r="K352" s="21"/>
      <c r="L352" s="21"/>
      <c r="M352" s="21"/>
      <c r="N352" s="21"/>
      <c r="O352" s="21"/>
      <c r="P352" s="73"/>
      <c r="Q352" s="73"/>
      <c r="R352" s="18"/>
      <c r="S352" s="5"/>
      <c r="T352" s="5"/>
      <c r="U352" s="5"/>
      <c r="V352" s="5"/>
    </row>
    <row r="353" spans="1:22" ht="9.9499999999999993" customHeight="1" x14ac:dyDescent="0.2">
      <c r="A353" s="18"/>
      <c r="B353" s="18"/>
      <c r="C353" s="18"/>
      <c r="D353" s="22"/>
      <c r="E353" s="23"/>
      <c r="F353" s="74"/>
      <c r="G353" s="23"/>
      <c r="H353" s="23"/>
      <c r="I353" s="23"/>
      <c r="J353" s="23"/>
      <c r="K353" s="23"/>
      <c r="L353" s="23"/>
      <c r="M353" s="23"/>
      <c r="N353" s="23"/>
      <c r="O353" s="23"/>
      <c r="P353" s="18"/>
      <c r="Q353" s="18"/>
      <c r="R353" s="18"/>
      <c r="S353" s="5"/>
      <c r="T353" s="5"/>
      <c r="U353" s="5"/>
      <c r="V353" s="5"/>
    </row>
    <row r="354" spans="1:22" ht="9.9499999999999993" customHeight="1" x14ac:dyDescent="0.2">
      <c r="A354" s="18"/>
      <c r="B354" s="18"/>
      <c r="C354" s="18"/>
      <c r="D354" s="22"/>
      <c r="E354" s="23"/>
      <c r="F354" s="74"/>
      <c r="G354" s="23"/>
      <c r="H354" s="23"/>
      <c r="I354" s="23"/>
      <c r="J354" s="23"/>
      <c r="K354" s="23"/>
      <c r="L354" s="23"/>
      <c r="M354" s="23"/>
      <c r="N354" s="23"/>
      <c r="O354" s="23"/>
      <c r="P354" s="18"/>
      <c r="Q354" s="18"/>
      <c r="R354" s="18"/>
      <c r="S354" s="5"/>
      <c r="T354" s="5"/>
      <c r="U354" s="5"/>
      <c r="V354" s="5"/>
    </row>
    <row r="355" spans="1:22" ht="9.9499999999999993" customHeight="1" x14ac:dyDescent="0.2">
      <c r="A355" s="18"/>
      <c r="B355" s="18"/>
      <c r="C355" s="18"/>
      <c r="D355" s="22"/>
      <c r="E355" s="23"/>
      <c r="F355" s="74"/>
      <c r="G355" s="23"/>
      <c r="H355" s="23"/>
      <c r="I355" s="23"/>
      <c r="J355" s="23"/>
      <c r="K355" s="23"/>
      <c r="L355" s="23"/>
      <c r="M355" s="23"/>
      <c r="N355" s="23"/>
      <c r="O355" s="23"/>
      <c r="P355" s="18"/>
      <c r="Q355" s="18"/>
      <c r="R355" s="18"/>
      <c r="S355" s="5"/>
      <c r="T355" s="5"/>
      <c r="U355" s="5"/>
      <c r="V355" s="5"/>
    </row>
    <row r="356" spans="1:22" ht="9.9499999999999993" customHeight="1" x14ac:dyDescent="0.2">
      <c r="A356" s="18"/>
      <c r="B356" s="18"/>
      <c r="C356" s="18"/>
      <c r="D356" s="22"/>
      <c r="E356" s="23"/>
      <c r="F356" s="74"/>
      <c r="G356" s="23"/>
      <c r="H356" s="23"/>
      <c r="I356" s="23"/>
      <c r="J356" s="23"/>
      <c r="K356" s="23"/>
      <c r="L356" s="23"/>
      <c r="M356" s="23"/>
      <c r="N356" s="23"/>
      <c r="O356" s="23"/>
      <c r="P356" s="18"/>
      <c r="Q356" s="18"/>
      <c r="R356" s="18"/>
      <c r="S356" s="5"/>
      <c r="T356" s="5"/>
      <c r="U356" s="5"/>
      <c r="V356" s="5"/>
    </row>
    <row r="357" spans="1:22" ht="9.9499999999999993" customHeight="1" x14ac:dyDescent="0.2">
      <c r="A357" s="18"/>
      <c r="B357" s="18"/>
      <c r="C357" s="18"/>
      <c r="D357" s="22"/>
      <c r="E357" s="23"/>
      <c r="F357" s="74"/>
      <c r="G357" s="23"/>
      <c r="H357" s="23"/>
      <c r="I357" s="23"/>
      <c r="J357" s="23"/>
      <c r="K357" s="23"/>
      <c r="L357" s="23"/>
      <c r="M357" s="23"/>
      <c r="N357" s="23"/>
      <c r="O357" s="23"/>
      <c r="P357" s="18"/>
      <c r="Q357" s="18"/>
      <c r="R357" s="18"/>
      <c r="S357" s="5"/>
      <c r="T357" s="5"/>
      <c r="U357" s="5"/>
      <c r="V357" s="5"/>
    </row>
    <row r="358" spans="1:22" ht="9.9499999999999993" customHeight="1" x14ac:dyDescent="0.2">
      <c r="A358" s="18"/>
      <c r="B358" s="18"/>
      <c r="C358" s="18"/>
      <c r="D358" s="22"/>
      <c r="E358" s="23"/>
      <c r="F358" s="74"/>
      <c r="G358" s="23"/>
      <c r="H358" s="23"/>
      <c r="I358" s="23"/>
      <c r="J358" s="23"/>
      <c r="K358" s="23"/>
      <c r="L358" s="23"/>
      <c r="M358" s="23"/>
      <c r="N358" s="23"/>
      <c r="O358" s="23"/>
      <c r="P358" s="18"/>
      <c r="Q358" s="18"/>
      <c r="R358" s="18"/>
      <c r="S358" s="5"/>
      <c r="T358" s="5"/>
      <c r="U358" s="5"/>
      <c r="V358" s="5"/>
    </row>
    <row r="359" spans="1:22" ht="9.9499999999999993" customHeight="1" x14ac:dyDescent="0.2">
      <c r="A359" s="18"/>
      <c r="B359" s="18"/>
      <c r="C359" s="18"/>
      <c r="D359" s="22"/>
      <c r="E359" s="23"/>
      <c r="F359" s="74"/>
      <c r="G359" s="23"/>
      <c r="H359" s="23"/>
      <c r="I359" s="23"/>
      <c r="J359" s="23"/>
      <c r="K359" s="23"/>
      <c r="L359" s="23"/>
      <c r="M359" s="23"/>
      <c r="N359" s="23"/>
      <c r="O359" s="23"/>
      <c r="P359" s="18"/>
      <c r="Q359" s="18"/>
      <c r="R359" s="18"/>
      <c r="S359" s="5"/>
      <c r="T359" s="5"/>
      <c r="U359" s="5"/>
      <c r="V359" s="5"/>
    </row>
    <row r="360" spans="1:22" ht="9.9499999999999993" customHeight="1" x14ac:dyDescent="0.2">
      <c r="A360" s="18"/>
      <c r="B360" s="18"/>
      <c r="C360" s="18"/>
      <c r="D360" s="22"/>
      <c r="E360" s="23"/>
      <c r="F360" s="74"/>
      <c r="G360" s="23"/>
      <c r="H360" s="23"/>
      <c r="I360" s="23"/>
      <c r="J360" s="23"/>
      <c r="K360" s="23"/>
      <c r="L360" s="23"/>
      <c r="M360" s="23"/>
      <c r="N360" s="23"/>
      <c r="O360" s="23"/>
      <c r="P360" s="18"/>
      <c r="Q360" s="18"/>
      <c r="R360" s="18"/>
      <c r="S360" s="5"/>
      <c r="T360" s="5"/>
      <c r="U360" s="5"/>
      <c r="V360" s="5"/>
    </row>
    <row r="361" spans="1:22" ht="9.9499999999999993" customHeight="1" x14ac:dyDescent="0.2">
      <c r="A361" s="18"/>
      <c r="B361" s="18"/>
      <c r="C361" s="18"/>
      <c r="D361" s="22"/>
      <c r="E361" s="23"/>
      <c r="F361" s="74"/>
      <c r="G361" s="23"/>
      <c r="H361" s="23"/>
      <c r="I361" s="23"/>
      <c r="J361" s="23"/>
      <c r="K361" s="23"/>
      <c r="L361" s="23"/>
      <c r="M361" s="23"/>
      <c r="N361" s="23"/>
      <c r="O361" s="23"/>
      <c r="P361" s="18"/>
      <c r="Q361" s="18"/>
      <c r="R361" s="18"/>
      <c r="S361" s="5"/>
      <c r="T361" s="5"/>
      <c r="U361" s="5"/>
      <c r="V361" s="5"/>
    </row>
    <row r="362" spans="1:22" ht="9.9499999999999993" customHeight="1" x14ac:dyDescent="0.2">
      <c r="A362" s="903"/>
      <c r="B362" s="903"/>
      <c r="C362" s="903"/>
      <c r="D362" s="20"/>
      <c r="E362" s="71"/>
      <c r="F362" s="72"/>
      <c r="G362" s="21"/>
      <c r="H362" s="21"/>
      <c r="I362" s="21"/>
      <c r="J362" s="21"/>
      <c r="K362" s="21"/>
      <c r="L362" s="21"/>
      <c r="M362" s="21"/>
      <c r="N362" s="21"/>
      <c r="O362" s="21"/>
      <c r="P362" s="73"/>
      <c r="Q362" s="73"/>
      <c r="R362" s="18"/>
      <c r="S362" s="5"/>
      <c r="T362" s="5"/>
      <c r="U362" s="5"/>
      <c r="V362" s="5"/>
    </row>
    <row r="363" spans="1:22" ht="9.9499999999999993" customHeight="1" x14ac:dyDescent="0.2">
      <c r="A363" s="903"/>
      <c r="B363" s="903"/>
      <c r="C363" s="903"/>
      <c r="D363" s="20"/>
      <c r="E363" s="71"/>
      <c r="F363" s="72"/>
      <c r="G363" s="21"/>
      <c r="H363" s="21"/>
      <c r="I363" s="21"/>
      <c r="J363" s="21"/>
      <c r="K363" s="21"/>
      <c r="L363" s="21"/>
      <c r="M363" s="21"/>
      <c r="N363" s="21"/>
      <c r="O363" s="21"/>
      <c r="P363" s="73"/>
      <c r="Q363" s="73"/>
      <c r="R363" s="18"/>
      <c r="S363" s="5"/>
      <c r="T363" s="5"/>
      <c r="U363" s="5"/>
      <c r="V363" s="5"/>
    </row>
    <row r="364" spans="1:22" ht="9.9499999999999993" customHeight="1" x14ac:dyDescent="0.2">
      <c r="A364" s="903"/>
      <c r="B364" s="903"/>
      <c r="C364" s="903"/>
      <c r="D364" s="20"/>
      <c r="E364" s="71"/>
      <c r="F364" s="72"/>
      <c r="G364" s="21"/>
      <c r="H364" s="21"/>
      <c r="I364" s="21"/>
      <c r="J364" s="21"/>
      <c r="K364" s="21"/>
      <c r="L364" s="21"/>
      <c r="M364" s="21"/>
      <c r="N364" s="21"/>
      <c r="O364" s="21"/>
      <c r="P364" s="73"/>
      <c r="Q364" s="73"/>
      <c r="R364" s="18"/>
      <c r="S364" s="5"/>
      <c r="T364" s="5"/>
      <c r="U364" s="5"/>
      <c r="V364" s="5"/>
    </row>
    <row r="365" spans="1:22" ht="20.100000000000001" customHeight="1" x14ac:dyDescent="0.2">
      <c r="A365" s="913"/>
      <c r="B365" s="913"/>
      <c r="C365" s="913"/>
      <c r="D365" s="913"/>
      <c r="E365" s="913"/>
      <c r="F365" s="76"/>
      <c r="G365" s="76"/>
      <c r="H365" s="76"/>
      <c r="I365" s="76"/>
      <c r="J365" s="76"/>
      <c r="K365" s="76"/>
      <c r="L365" s="76"/>
      <c r="M365" s="76"/>
      <c r="N365" s="76"/>
      <c r="O365" s="76"/>
      <c r="P365" s="77"/>
      <c r="Q365" s="77"/>
      <c r="R365" s="18"/>
      <c r="S365" s="5"/>
      <c r="T365" s="5"/>
      <c r="U365" s="5"/>
      <c r="V365" s="5"/>
    </row>
    <row r="366" spans="1:22" ht="20.100000000000001" customHeight="1" x14ac:dyDescent="0.2">
      <c r="A366" s="913"/>
      <c r="B366" s="913"/>
      <c r="C366" s="913"/>
      <c r="D366" s="913"/>
      <c r="E366" s="913"/>
      <c r="F366" s="75"/>
      <c r="G366" s="75"/>
      <c r="H366" s="75"/>
      <c r="I366" s="75"/>
      <c r="J366" s="75"/>
      <c r="K366" s="75"/>
      <c r="L366" s="75"/>
      <c r="M366" s="75"/>
      <c r="N366" s="75"/>
      <c r="O366" s="75"/>
      <c r="P366" s="75"/>
      <c r="Q366" s="75"/>
      <c r="R366" s="18"/>
      <c r="S366" s="5"/>
      <c r="T366" s="5"/>
      <c r="U366" s="5"/>
      <c r="V366" s="5"/>
    </row>
    <row r="367" spans="1:22" ht="20.100000000000001" customHeight="1" x14ac:dyDescent="0.2">
      <c r="A367" s="913"/>
      <c r="B367" s="913"/>
      <c r="C367" s="913"/>
      <c r="D367" s="913"/>
      <c r="E367" s="913"/>
      <c r="F367" s="75"/>
      <c r="G367" s="75"/>
      <c r="H367" s="75"/>
      <c r="I367" s="75"/>
      <c r="J367" s="75"/>
      <c r="K367" s="75"/>
      <c r="L367" s="75"/>
      <c r="M367" s="75"/>
      <c r="N367" s="75"/>
      <c r="O367" s="75"/>
      <c r="P367" s="75"/>
      <c r="Q367" s="75"/>
      <c r="R367" s="18"/>
      <c r="S367" s="5"/>
      <c r="T367" s="5"/>
      <c r="U367" s="5"/>
      <c r="V367" s="5"/>
    </row>
    <row r="368" spans="1:22" ht="20.100000000000001" customHeight="1" x14ac:dyDescent="0.2">
      <c r="A368" s="913"/>
      <c r="B368" s="913"/>
      <c r="C368" s="913"/>
      <c r="D368" s="913"/>
      <c r="E368" s="913"/>
      <c r="F368" s="75"/>
      <c r="G368" s="75"/>
      <c r="H368" s="75"/>
      <c r="I368" s="75"/>
      <c r="J368" s="75"/>
      <c r="K368" s="75"/>
      <c r="L368" s="75"/>
      <c r="M368" s="75"/>
      <c r="N368" s="75"/>
      <c r="O368" s="75"/>
      <c r="P368" s="75"/>
      <c r="Q368" s="75"/>
      <c r="R368" s="18"/>
      <c r="S368" s="5"/>
      <c r="T368" s="5"/>
      <c r="U368" s="5"/>
      <c r="V368" s="5"/>
    </row>
    <row r="369" spans="1:22" ht="20.100000000000001" customHeight="1" x14ac:dyDescent="0.2">
      <c r="A369" s="913"/>
      <c r="B369" s="913"/>
      <c r="C369" s="913"/>
      <c r="D369" s="913"/>
      <c r="E369" s="913"/>
      <c r="F369" s="75"/>
      <c r="G369" s="75"/>
      <c r="H369" s="75"/>
      <c r="I369" s="75"/>
      <c r="J369" s="75"/>
      <c r="K369" s="75"/>
      <c r="L369" s="75"/>
      <c r="M369" s="75"/>
      <c r="N369" s="75"/>
      <c r="O369" s="75"/>
      <c r="P369" s="75"/>
      <c r="Q369" s="75"/>
      <c r="R369" s="18"/>
      <c r="S369" s="5"/>
      <c r="T369" s="5"/>
      <c r="U369" s="5"/>
      <c r="V369" s="5"/>
    </row>
    <row r="370" spans="1:22" ht="20.100000000000001" customHeight="1" x14ac:dyDescent="0.2">
      <c r="A370" s="913"/>
      <c r="B370" s="913"/>
      <c r="C370" s="913"/>
      <c r="D370" s="913"/>
      <c r="E370" s="913"/>
      <c r="F370" s="75"/>
      <c r="G370" s="75"/>
      <c r="H370" s="75"/>
      <c r="I370" s="75"/>
      <c r="J370" s="75"/>
      <c r="K370" s="75"/>
      <c r="L370" s="75"/>
      <c r="M370" s="75"/>
      <c r="N370" s="75"/>
      <c r="O370" s="75"/>
      <c r="P370" s="75"/>
      <c r="Q370" s="75"/>
      <c r="R370" s="18"/>
      <c r="S370" s="5"/>
      <c r="T370" s="5"/>
      <c r="U370" s="5"/>
      <c r="V370" s="5"/>
    </row>
    <row r="371" spans="1:22" ht="20.100000000000001" customHeight="1" x14ac:dyDescent="0.2">
      <c r="A371" s="913"/>
      <c r="B371" s="913"/>
      <c r="C371" s="913"/>
      <c r="D371" s="913"/>
      <c r="E371" s="913"/>
      <c r="F371" s="76"/>
      <c r="G371" s="76"/>
      <c r="H371" s="76"/>
      <c r="I371" s="76"/>
      <c r="J371" s="76"/>
      <c r="K371" s="76"/>
      <c r="L371" s="76"/>
      <c r="M371" s="76"/>
      <c r="N371" s="76"/>
      <c r="O371" s="76"/>
      <c r="P371" s="76"/>
      <c r="Q371" s="76"/>
      <c r="R371" s="18"/>
      <c r="S371" s="5"/>
      <c r="T371" s="5"/>
      <c r="U371" s="5"/>
      <c r="V371" s="5"/>
    </row>
    <row r="372" spans="1:22" ht="20.100000000000001" customHeight="1" x14ac:dyDescent="0.2">
      <c r="A372" s="912"/>
      <c r="B372" s="912"/>
      <c r="C372" s="912"/>
      <c r="D372" s="912"/>
      <c r="E372" s="912"/>
      <c r="F372" s="78"/>
      <c r="G372" s="78"/>
      <c r="H372" s="78"/>
      <c r="I372" s="78"/>
      <c r="J372" s="78"/>
      <c r="K372" s="78"/>
      <c r="L372" s="78"/>
      <c r="M372" s="78"/>
      <c r="N372" s="78"/>
      <c r="O372" s="78"/>
      <c r="P372" s="79"/>
      <c r="Q372" s="79"/>
      <c r="R372" s="18"/>
      <c r="S372" s="5"/>
      <c r="T372" s="5"/>
      <c r="U372" s="5"/>
      <c r="V372" s="5"/>
    </row>
    <row r="373" spans="1:22" ht="20.100000000000001" customHeight="1" x14ac:dyDescent="0.2">
      <c r="A373" s="15"/>
      <c r="B373" s="15"/>
      <c r="C373" s="15"/>
      <c r="D373" s="15"/>
      <c r="E373" s="15"/>
      <c r="F373" s="16"/>
      <c r="G373" s="16"/>
      <c r="H373" s="16"/>
      <c r="I373" s="16"/>
      <c r="J373" s="16"/>
      <c r="K373" s="16"/>
      <c r="L373" s="16"/>
      <c r="M373" s="16"/>
      <c r="N373" s="16"/>
      <c r="O373" s="16"/>
      <c r="P373" s="17"/>
      <c r="Q373" s="17"/>
      <c r="R373" s="18"/>
      <c r="S373" s="14"/>
      <c r="T373" s="5"/>
      <c r="U373" s="5"/>
      <c r="V373" s="5"/>
    </row>
    <row r="374" spans="1:22" ht="20.100000000000001" customHeight="1" x14ac:dyDescent="0.2">
      <c r="A374" s="15"/>
      <c r="B374" s="15"/>
      <c r="C374" s="15"/>
      <c r="D374" s="15"/>
      <c r="E374" s="15"/>
      <c r="F374" s="16"/>
      <c r="G374" s="16"/>
      <c r="H374" s="16"/>
      <c r="I374" s="16"/>
      <c r="J374" s="16"/>
      <c r="K374" s="16"/>
      <c r="L374" s="16"/>
      <c r="M374" s="16"/>
      <c r="N374" s="16"/>
      <c r="O374" s="16"/>
      <c r="P374" s="17"/>
      <c r="Q374" s="17"/>
      <c r="R374" s="18"/>
      <c r="S374" s="14"/>
      <c r="T374" s="5"/>
      <c r="U374" s="5"/>
      <c r="V374" s="5"/>
    </row>
    <row r="375" spans="1:22" ht="20.100000000000001" customHeight="1" x14ac:dyDescent="0.2">
      <c r="A375" s="15"/>
      <c r="B375" s="15"/>
      <c r="C375" s="15"/>
      <c r="D375" s="15"/>
      <c r="E375" s="15"/>
      <c r="F375" s="16"/>
      <c r="G375" s="16"/>
      <c r="H375" s="16"/>
      <c r="I375" s="16"/>
      <c r="J375" s="16"/>
      <c r="K375" s="16"/>
      <c r="L375" s="16"/>
      <c r="M375" s="16"/>
      <c r="N375" s="16"/>
      <c r="O375" s="16"/>
      <c r="P375" s="17"/>
      <c r="Q375" s="17"/>
      <c r="R375" s="18"/>
      <c r="S375" s="14"/>
      <c r="T375" s="5"/>
      <c r="U375" s="5"/>
      <c r="V375" s="5"/>
    </row>
    <row r="376" spans="1:22" ht="20.100000000000001" customHeight="1" x14ac:dyDescent="0.2">
      <c r="A376" s="15"/>
      <c r="B376" s="15"/>
      <c r="C376" s="15"/>
      <c r="D376" s="15"/>
      <c r="E376" s="15"/>
      <c r="F376" s="16"/>
      <c r="G376" s="16"/>
      <c r="H376" s="16"/>
      <c r="I376" s="16"/>
      <c r="J376" s="16"/>
      <c r="K376" s="16"/>
      <c r="L376" s="16"/>
      <c r="M376" s="16"/>
      <c r="N376" s="16"/>
      <c r="O376" s="16"/>
      <c r="P376" s="17"/>
      <c r="Q376" s="17"/>
      <c r="R376" s="18"/>
      <c r="S376" s="14"/>
      <c r="T376" s="5"/>
      <c r="U376" s="5"/>
      <c r="V376" s="5"/>
    </row>
    <row r="377" spans="1:22" ht="20.100000000000001" customHeight="1" x14ac:dyDescent="0.2">
      <c r="A377" s="15"/>
      <c r="B377" s="15"/>
      <c r="C377" s="15"/>
      <c r="D377" s="15"/>
      <c r="E377" s="15"/>
      <c r="F377" s="16"/>
      <c r="G377" s="16"/>
      <c r="H377" s="16"/>
      <c r="I377" s="16"/>
      <c r="J377" s="16"/>
      <c r="K377" s="16"/>
      <c r="L377" s="16"/>
      <c r="M377" s="16"/>
      <c r="N377" s="16"/>
      <c r="O377" s="16"/>
      <c r="P377" s="17"/>
      <c r="Q377" s="17"/>
      <c r="R377" s="18"/>
      <c r="S377" s="14"/>
      <c r="T377" s="5"/>
      <c r="U377" s="5"/>
      <c r="V377" s="5"/>
    </row>
    <row r="378" spans="1:22" ht="20.100000000000001" customHeight="1" x14ac:dyDescent="0.2">
      <c r="A378" s="15"/>
      <c r="B378" s="15"/>
      <c r="C378" s="15"/>
      <c r="D378" s="15"/>
      <c r="E378" s="15"/>
      <c r="F378" s="16"/>
      <c r="G378" s="16"/>
      <c r="H378" s="16"/>
      <c r="I378" s="16"/>
      <c r="J378" s="16"/>
      <c r="K378" s="16"/>
      <c r="L378" s="16"/>
      <c r="M378" s="16"/>
      <c r="N378" s="16"/>
      <c r="O378" s="16"/>
      <c r="P378" s="17"/>
      <c r="Q378" s="17"/>
      <c r="R378" s="18"/>
      <c r="S378" s="14"/>
      <c r="T378" s="5"/>
      <c r="U378" s="5"/>
      <c r="V378" s="5"/>
    </row>
    <row r="379" spans="1:22" ht="20.100000000000001" customHeight="1" x14ac:dyDescent="0.2">
      <c r="A379" s="15"/>
      <c r="B379" s="15"/>
      <c r="C379" s="15"/>
      <c r="D379" s="15"/>
      <c r="E379" s="15"/>
      <c r="F379" s="16"/>
      <c r="G379" s="16"/>
      <c r="H379" s="16"/>
      <c r="I379" s="16"/>
      <c r="J379" s="16"/>
      <c r="K379" s="16"/>
      <c r="L379" s="16"/>
      <c r="M379" s="16"/>
      <c r="N379" s="16"/>
      <c r="O379" s="16"/>
      <c r="P379" s="17"/>
      <c r="Q379" s="17"/>
      <c r="R379" s="18"/>
      <c r="S379" s="14"/>
      <c r="T379" s="5"/>
      <c r="U379" s="5"/>
      <c r="V379" s="5"/>
    </row>
    <row r="380" spans="1:22" ht="20.100000000000001" customHeight="1" x14ac:dyDescent="0.2">
      <c r="A380" s="15"/>
      <c r="B380" s="15"/>
      <c r="C380" s="15"/>
      <c r="D380" s="15"/>
      <c r="E380" s="15"/>
      <c r="F380" s="16"/>
      <c r="G380" s="16"/>
      <c r="H380" s="16"/>
      <c r="I380" s="16"/>
      <c r="J380" s="16"/>
      <c r="K380" s="16"/>
      <c r="L380" s="16"/>
      <c r="M380" s="16"/>
      <c r="N380" s="16"/>
      <c r="O380" s="16"/>
      <c r="P380" s="17"/>
      <c r="Q380" s="17"/>
      <c r="R380" s="18"/>
      <c r="S380" s="14"/>
      <c r="T380" s="5"/>
      <c r="U380" s="5"/>
      <c r="V380" s="5"/>
    </row>
    <row r="381" spans="1:22" ht="20.100000000000001" customHeight="1" x14ac:dyDescent="0.2">
      <c r="A381" s="15"/>
      <c r="B381" s="15"/>
      <c r="C381" s="15"/>
      <c r="D381" s="15"/>
      <c r="E381" s="15"/>
      <c r="F381" s="16"/>
      <c r="G381" s="16"/>
      <c r="H381" s="16"/>
      <c r="I381" s="16"/>
      <c r="J381" s="16"/>
      <c r="K381" s="16"/>
      <c r="L381" s="16"/>
      <c r="M381" s="16"/>
      <c r="N381" s="16"/>
      <c r="O381" s="16"/>
      <c r="P381" s="17"/>
      <c r="Q381" s="17"/>
      <c r="R381" s="18"/>
      <c r="S381" s="14"/>
      <c r="T381" s="5"/>
      <c r="U381" s="5"/>
      <c r="V381" s="5"/>
    </row>
    <row r="382" spans="1:22" ht="20.100000000000001" customHeight="1" x14ac:dyDescent="0.2">
      <c r="A382" s="15"/>
      <c r="B382" s="15"/>
      <c r="C382" s="15"/>
      <c r="D382" s="15"/>
      <c r="E382" s="15"/>
      <c r="F382" s="16"/>
      <c r="G382" s="16"/>
      <c r="H382" s="16"/>
      <c r="I382" s="16"/>
      <c r="J382" s="16"/>
      <c r="K382" s="16"/>
      <c r="L382" s="16"/>
      <c r="M382" s="16"/>
      <c r="N382" s="16"/>
      <c r="O382" s="16"/>
      <c r="P382" s="17"/>
      <c r="Q382" s="17"/>
      <c r="R382" s="18"/>
      <c r="S382" s="14"/>
      <c r="T382" s="5"/>
      <c r="U382" s="5"/>
      <c r="V382" s="5"/>
    </row>
    <row r="383" spans="1:22" ht="20.100000000000001" customHeight="1" x14ac:dyDescent="0.2">
      <c r="A383" s="15"/>
      <c r="B383" s="15"/>
      <c r="C383" s="15"/>
      <c r="D383" s="15"/>
      <c r="E383" s="15"/>
      <c r="F383" s="16"/>
      <c r="G383" s="16"/>
      <c r="H383" s="16"/>
      <c r="I383" s="16"/>
      <c r="J383" s="16"/>
      <c r="K383" s="16"/>
      <c r="L383" s="16"/>
      <c r="M383" s="16"/>
      <c r="N383" s="16"/>
      <c r="O383" s="16"/>
      <c r="P383" s="17"/>
      <c r="Q383" s="17"/>
      <c r="R383" s="18"/>
      <c r="S383" s="14"/>
      <c r="T383" s="5"/>
      <c r="U383" s="5"/>
      <c r="V383" s="5"/>
    </row>
    <row r="384" spans="1:22" ht="20.100000000000001" customHeight="1" x14ac:dyDescent="0.2">
      <c r="A384" s="15"/>
      <c r="B384" s="15"/>
      <c r="C384" s="15"/>
      <c r="D384" s="15"/>
      <c r="E384" s="15"/>
      <c r="F384" s="16"/>
      <c r="G384" s="16"/>
      <c r="H384" s="16"/>
      <c r="I384" s="16"/>
      <c r="J384" s="16"/>
      <c r="K384" s="16"/>
      <c r="L384" s="16"/>
      <c r="M384" s="16"/>
      <c r="N384" s="16"/>
      <c r="O384" s="16"/>
      <c r="P384" s="17"/>
      <c r="Q384" s="17"/>
      <c r="R384" s="18"/>
      <c r="S384" s="14"/>
      <c r="T384" s="5"/>
      <c r="U384" s="5"/>
      <c r="V384" s="5"/>
    </row>
    <row r="385" spans="1:22" ht="20.100000000000001" customHeight="1" x14ac:dyDescent="0.2">
      <c r="A385" s="15"/>
      <c r="B385" s="15"/>
      <c r="C385" s="15"/>
      <c r="D385" s="15"/>
      <c r="E385" s="15"/>
      <c r="F385" s="16"/>
      <c r="G385" s="16"/>
      <c r="H385" s="16"/>
      <c r="I385" s="16"/>
      <c r="J385" s="16"/>
      <c r="K385" s="16"/>
      <c r="L385" s="16"/>
      <c r="M385" s="16"/>
      <c r="N385" s="16"/>
      <c r="O385" s="16"/>
      <c r="P385" s="17"/>
      <c r="Q385" s="17"/>
      <c r="R385" s="18"/>
      <c r="S385" s="14"/>
      <c r="T385" s="5"/>
      <c r="U385" s="5"/>
      <c r="V385" s="5"/>
    </row>
    <row r="386" spans="1:22" ht="20.100000000000001" customHeight="1" x14ac:dyDescent="0.2">
      <c r="A386" s="15"/>
      <c r="B386" s="15"/>
      <c r="C386" s="15"/>
      <c r="D386" s="15"/>
      <c r="E386" s="15"/>
      <c r="F386" s="16"/>
      <c r="G386" s="16"/>
      <c r="H386" s="16"/>
      <c r="I386" s="16"/>
      <c r="J386" s="16"/>
      <c r="K386" s="16"/>
      <c r="L386" s="16"/>
      <c r="M386" s="16"/>
      <c r="N386" s="16"/>
      <c r="O386" s="16"/>
      <c r="P386" s="17"/>
      <c r="Q386" s="17"/>
      <c r="R386" s="18"/>
      <c r="S386" s="14"/>
      <c r="T386" s="5"/>
      <c r="U386" s="5"/>
      <c r="V386" s="5"/>
    </row>
    <row r="387" spans="1:22" ht="20.100000000000001" customHeight="1" x14ac:dyDescent="0.2">
      <c r="A387" s="15"/>
      <c r="B387" s="15"/>
      <c r="C387" s="15"/>
      <c r="D387" s="15"/>
      <c r="E387" s="15"/>
      <c r="F387" s="16"/>
      <c r="G387" s="16"/>
      <c r="H387" s="16"/>
      <c r="I387" s="16"/>
      <c r="J387" s="16"/>
      <c r="K387" s="16"/>
      <c r="L387" s="16"/>
      <c r="M387" s="16"/>
      <c r="N387" s="16"/>
      <c r="O387" s="16"/>
      <c r="P387" s="17"/>
      <c r="Q387" s="17"/>
      <c r="R387" s="18"/>
      <c r="S387" s="14"/>
      <c r="T387" s="5"/>
      <c r="U387" s="5"/>
      <c r="V387" s="5"/>
    </row>
    <row r="388" spans="1:22" ht="20.100000000000001" customHeight="1" x14ac:dyDescent="0.2">
      <c r="A388" s="15"/>
      <c r="B388" s="15"/>
      <c r="C388" s="15"/>
      <c r="D388" s="15"/>
      <c r="E388" s="15"/>
      <c r="F388" s="16"/>
      <c r="G388" s="16"/>
      <c r="H388" s="16"/>
      <c r="I388" s="16"/>
      <c r="J388" s="16"/>
      <c r="K388" s="16"/>
      <c r="L388" s="16"/>
      <c r="M388" s="16"/>
      <c r="N388" s="16"/>
      <c r="O388" s="16"/>
      <c r="P388" s="17"/>
      <c r="Q388" s="17"/>
      <c r="R388" s="18"/>
      <c r="S388" s="14"/>
      <c r="T388" s="5"/>
      <c r="U388" s="5"/>
      <c r="V388" s="5"/>
    </row>
    <row r="389" spans="1:22" ht="20.100000000000001" customHeight="1" x14ac:dyDescent="0.2">
      <c r="A389" s="15"/>
      <c r="B389" s="15"/>
      <c r="C389" s="15"/>
      <c r="D389" s="15"/>
      <c r="E389" s="15"/>
      <c r="F389" s="16"/>
      <c r="G389" s="16"/>
      <c r="H389" s="16"/>
      <c r="I389" s="16"/>
      <c r="J389" s="16"/>
      <c r="K389" s="16"/>
      <c r="L389" s="16"/>
      <c r="M389" s="16"/>
      <c r="N389" s="16"/>
      <c r="O389" s="16"/>
      <c r="P389" s="17"/>
      <c r="Q389" s="17"/>
      <c r="R389" s="18"/>
      <c r="S389" s="14"/>
      <c r="T389" s="5"/>
      <c r="U389" s="5"/>
      <c r="V389" s="5"/>
    </row>
    <row r="390" spans="1:22" ht="20.100000000000001" customHeight="1" x14ac:dyDescent="0.2">
      <c r="A390" s="11"/>
      <c r="B390" s="11"/>
      <c r="C390" s="11"/>
      <c r="D390" s="11"/>
      <c r="E390" s="11"/>
      <c r="F390" s="12"/>
      <c r="G390" s="12"/>
      <c r="H390" s="12"/>
      <c r="I390" s="12"/>
      <c r="J390" s="12"/>
      <c r="K390" s="12"/>
      <c r="L390" s="12"/>
      <c r="M390" s="12"/>
      <c r="N390" s="12"/>
      <c r="O390" s="12"/>
      <c r="P390" s="13"/>
      <c r="Q390" s="13"/>
      <c r="R390" s="14"/>
      <c r="S390" s="14"/>
      <c r="T390" s="5"/>
      <c r="U390" s="5"/>
      <c r="V390" s="5"/>
    </row>
    <row r="391" spans="1:22" ht="20.100000000000001" customHeight="1" x14ac:dyDescent="0.2">
      <c r="T391" s="5"/>
      <c r="U391" s="5"/>
      <c r="V391" s="5"/>
    </row>
    <row r="392" spans="1:22" ht="20.100000000000001" customHeight="1" x14ac:dyDescent="0.2">
      <c r="T392" s="5"/>
      <c r="U392" s="5"/>
      <c r="V392" s="5"/>
    </row>
    <row r="393" spans="1:22" ht="20.100000000000001" customHeight="1" x14ac:dyDescent="0.2">
      <c r="T393" s="5"/>
      <c r="U393" s="5"/>
      <c r="V393" s="5"/>
    </row>
    <row r="394" spans="1:22" ht="20.100000000000001" customHeight="1" x14ac:dyDescent="0.2">
      <c r="T394" s="5"/>
      <c r="U394" s="5"/>
      <c r="V394" s="5"/>
    </row>
    <row r="395" spans="1:22" ht="20.100000000000001" customHeight="1" x14ac:dyDescent="0.2">
      <c r="T395" s="5"/>
      <c r="U395" s="5"/>
      <c r="V395" s="5"/>
    </row>
    <row r="396" spans="1:22" ht="20.100000000000001" customHeight="1" x14ac:dyDescent="0.2">
      <c r="T396" s="5"/>
      <c r="U396" s="5"/>
      <c r="V396" s="5"/>
    </row>
    <row r="397" spans="1:22" ht="20.100000000000001" customHeight="1" x14ac:dyDescent="0.2">
      <c r="T397" s="5"/>
      <c r="U397" s="5"/>
      <c r="V397" s="5"/>
    </row>
    <row r="398" spans="1:22" ht="20.100000000000001" customHeight="1" x14ac:dyDescent="0.2">
      <c r="T398" s="5"/>
      <c r="U398" s="5"/>
      <c r="V398" s="5"/>
    </row>
    <row r="399" spans="1:22" ht="20.100000000000001" customHeight="1" x14ac:dyDescent="0.2">
      <c r="T399" s="5"/>
      <c r="U399" s="5"/>
      <c r="V399" s="5"/>
    </row>
    <row r="400" spans="1:22" ht="20.100000000000001" customHeight="1" x14ac:dyDescent="0.2">
      <c r="T400" s="5"/>
      <c r="U400" s="5"/>
      <c r="V400" s="5"/>
    </row>
    <row r="401" spans="20:22" ht="20.100000000000001" customHeight="1" x14ac:dyDescent="0.2">
      <c r="T401" s="5"/>
      <c r="U401" s="5"/>
      <c r="V401" s="5"/>
    </row>
    <row r="402" spans="20:22" ht="20.100000000000001" customHeight="1" x14ac:dyDescent="0.2">
      <c r="T402" s="5"/>
      <c r="U402" s="5"/>
      <c r="V402" s="5"/>
    </row>
    <row r="403" spans="20:22" ht="20.100000000000001" customHeight="1" x14ac:dyDescent="0.2">
      <c r="T403" s="5"/>
      <c r="U403" s="5"/>
      <c r="V403" s="5"/>
    </row>
    <row r="404" spans="20:22" ht="20.100000000000001" customHeight="1" x14ac:dyDescent="0.2">
      <c r="T404" s="5"/>
      <c r="U404" s="5"/>
      <c r="V404" s="5"/>
    </row>
    <row r="405" spans="20:22" ht="20.100000000000001" customHeight="1" x14ac:dyDescent="0.2">
      <c r="T405" s="5"/>
      <c r="U405" s="5"/>
      <c r="V405" s="5"/>
    </row>
    <row r="406" spans="20:22" ht="20.100000000000001" customHeight="1" x14ac:dyDescent="0.2">
      <c r="T406" s="5"/>
      <c r="U406" s="5"/>
      <c r="V406" s="5"/>
    </row>
    <row r="407" spans="20:22" ht="20.100000000000001" customHeight="1" x14ac:dyDescent="0.2">
      <c r="T407" s="5"/>
      <c r="U407" s="5"/>
      <c r="V407" s="5"/>
    </row>
    <row r="408" spans="20:22" ht="20.100000000000001" customHeight="1" x14ac:dyDescent="0.2">
      <c r="T408" s="5"/>
      <c r="U408" s="5"/>
      <c r="V408" s="5"/>
    </row>
    <row r="409" spans="20:22" ht="20.100000000000001" customHeight="1" x14ac:dyDescent="0.2">
      <c r="T409" s="5"/>
      <c r="U409" s="5"/>
      <c r="V409" s="5"/>
    </row>
    <row r="410" spans="20:22" ht="20.100000000000001" customHeight="1" x14ac:dyDescent="0.2">
      <c r="T410" s="5"/>
      <c r="U410" s="5"/>
      <c r="V410" s="5"/>
    </row>
    <row r="411" spans="20:22" ht="20.100000000000001" customHeight="1" x14ac:dyDescent="0.2">
      <c r="T411" s="5"/>
      <c r="U411" s="5"/>
      <c r="V411" s="5"/>
    </row>
    <row r="412" spans="20:22" ht="20.100000000000001" customHeight="1" x14ac:dyDescent="0.2">
      <c r="T412" s="5"/>
      <c r="U412" s="5"/>
      <c r="V412" s="5"/>
    </row>
    <row r="413" spans="20:22" ht="20.100000000000001" customHeight="1" x14ac:dyDescent="0.2">
      <c r="T413" s="5"/>
      <c r="U413" s="5"/>
      <c r="V413" s="5"/>
    </row>
    <row r="414" spans="20:22" ht="20.100000000000001" customHeight="1" x14ac:dyDescent="0.2">
      <c r="T414" s="5"/>
      <c r="U414" s="5"/>
      <c r="V414" s="5"/>
    </row>
    <row r="415" spans="20:22" ht="20.100000000000001" customHeight="1" x14ac:dyDescent="0.2">
      <c r="T415" s="5"/>
      <c r="U415" s="5"/>
      <c r="V415" s="5"/>
    </row>
    <row r="416" spans="20:22" ht="20.100000000000001" customHeight="1" x14ac:dyDescent="0.2">
      <c r="T416" s="5"/>
      <c r="U416" s="5"/>
      <c r="V416" s="5"/>
    </row>
    <row r="417" spans="20:22" ht="20.100000000000001" customHeight="1" x14ac:dyDescent="0.2">
      <c r="T417" s="5"/>
      <c r="U417" s="5"/>
      <c r="V417" s="5"/>
    </row>
    <row r="418" spans="20:22" ht="20.100000000000001" customHeight="1" x14ac:dyDescent="0.2">
      <c r="T418" s="5"/>
      <c r="U418" s="5"/>
      <c r="V418" s="5"/>
    </row>
    <row r="419" spans="20:22" ht="20.100000000000001" customHeight="1" x14ac:dyDescent="0.2">
      <c r="T419" s="5"/>
      <c r="U419" s="5"/>
      <c r="V419" s="5"/>
    </row>
    <row r="420" spans="20:22" ht="20.100000000000001" customHeight="1" x14ac:dyDescent="0.2">
      <c r="T420" s="5"/>
      <c r="U420" s="5"/>
      <c r="V420" s="5"/>
    </row>
    <row r="421" spans="20:22" ht="20.100000000000001" customHeight="1" x14ac:dyDescent="0.2">
      <c r="T421" s="5"/>
      <c r="U421" s="5"/>
      <c r="V421" s="5"/>
    </row>
    <row r="422" spans="20:22" ht="20.100000000000001" customHeight="1" x14ac:dyDescent="0.2">
      <c r="T422" s="5"/>
      <c r="U422" s="5"/>
      <c r="V422" s="5"/>
    </row>
    <row r="423" spans="20:22" ht="20.100000000000001" customHeight="1" x14ac:dyDescent="0.2">
      <c r="T423" s="5"/>
      <c r="U423" s="5"/>
      <c r="V423" s="5"/>
    </row>
    <row r="424" spans="20:22" ht="20.100000000000001" customHeight="1" x14ac:dyDescent="0.2">
      <c r="T424" s="5"/>
      <c r="U424" s="5"/>
      <c r="V424" s="5"/>
    </row>
    <row r="425" spans="20:22" ht="20.100000000000001" customHeight="1" x14ac:dyDescent="0.2">
      <c r="T425" s="5"/>
      <c r="U425" s="5"/>
      <c r="V425" s="5"/>
    </row>
    <row r="426" spans="20:22" ht="20.100000000000001" customHeight="1" x14ac:dyDescent="0.2">
      <c r="T426" s="5"/>
      <c r="U426" s="5"/>
      <c r="V426" s="5"/>
    </row>
    <row r="427" spans="20:22" ht="20.100000000000001" customHeight="1" x14ac:dyDescent="0.2">
      <c r="T427" s="5"/>
      <c r="U427" s="5"/>
      <c r="V427" s="5"/>
    </row>
    <row r="428" spans="20:22" ht="20.100000000000001" customHeight="1" x14ac:dyDescent="0.2">
      <c r="T428" s="5"/>
      <c r="U428" s="5"/>
      <c r="V428" s="5"/>
    </row>
    <row r="429" spans="20:22" ht="20.100000000000001" customHeight="1" x14ac:dyDescent="0.2">
      <c r="T429" s="5"/>
      <c r="U429" s="5"/>
      <c r="V429" s="5"/>
    </row>
    <row r="430" spans="20:22" ht="20.100000000000001" customHeight="1" x14ac:dyDescent="0.2">
      <c r="T430" s="5"/>
      <c r="U430" s="5"/>
      <c r="V430" s="5"/>
    </row>
    <row r="431" spans="20:22" ht="20.100000000000001" customHeight="1" x14ac:dyDescent="0.2">
      <c r="T431" s="5"/>
      <c r="U431" s="5"/>
      <c r="V431" s="5"/>
    </row>
    <row r="432" spans="20:22" ht="20.100000000000001" customHeight="1" x14ac:dyDescent="0.2">
      <c r="T432" s="5"/>
      <c r="U432" s="5"/>
      <c r="V432" s="5"/>
    </row>
    <row r="433" spans="20:22" ht="20.100000000000001" customHeight="1" x14ac:dyDescent="0.2">
      <c r="T433" s="5"/>
      <c r="U433" s="5"/>
      <c r="V433" s="5"/>
    </row>
    <row r="434" spans="20:22" ht="20.100000000000001" customHeight="1" x14ac:dyDescent="0.2">
      <c r="T434" s="5"/>
      <c r="U434" s="5"/>
      <c r="V434" s="5"/>
    </row>
    <row r="435" spans="20:22" ht="20.100000000000001" customHeight="1" x14ac:dyDescent="0.2">
      <c r="T435" s="5"/>
      <c r="U435" s="5"/>
      <c r="V435" s="5"/>
    </row>
    <row r="436" spans="20:22" ht="20.100000000000001" customHeight="1" x14ac:dyDescent="0.2">
      <c r="T436" s="5"/>
      <c r="U436" s="5"/>
      <c r="V436" s="5"/>
    </row>
    <row r="437" spans="20:22" ht="20.100000000000001" customHeight="1" x14ac:dyDescent="0.2">
      <c r="T437" s="5"/>
      <c r="U437" s="5"/>
      <c r="V437" s="5"/>
    </row>
    <row r="438" spans="20:22" ht="20.100000000000001" customHeight="1" x14ac:dyDescent="0.2">
      <c r="T438" s="5"/>
      <c r="U438" s="5"/>
      <c r="V438" s="5"/>
    </row>
    <row r="439" spans="20:22" ht="20.100000000000001" customHeight="1" x14ac:dyDescent="0.2">
      <c r="T439" s="5"/>
      <c r="U439" s="5"/>
      <c r="V439" s="5"/>
    </row>
    <row r="440" spans="20:22" ht="20.100000000000001" customHeight="1" x14ac:dyDescent="0.2">
      <c r="T440" s="5"/>
      <c r="U440" s="5"/>
      <c r="V440" s="5"/>
    </row>
    <row r="441" spans="20:22" ht="20.100000000000001" customHeight="1" x14ac:dyDescent="0.2">
      <c r="T441" s="5"/>
      <c r="U441" s="5"/>
      <c r="V441" s="5"/>
    </row>
    <row r="442" spans="20:22" ht="20.100000000000001" customHeight="1" x14ac:dyDescent="0.2">
      <c r="T442" s="5"/>
      <c r="U442" s="5"/>
      <c r="V442" s="5"/>
    </row>
    <row r="443" spans="20:22" ht="20.100000000000001" customHeight="1" x14ac:dyDescent="0.2">
      <c r="T443" s="5"/>
      <c r="U443" s="5"/>
      <c r="V443" s="5"/>
    </row>
    <row r="444" spans="20:22" ht="20.100000000000001" customHeight="1" x14ac:dyDescent="0.2">
      <c r="T444" s="5"/>
      <c r="U444" s="5"/>
      <c r="V444" s="5"/>
    </row>
    <row r="445" spans="20:22" ht="20.100000000000001" customHeight="1" x14ac:dyDescent="0.2">
      <c r="T445" s="5"/>
      <c r="U445" s="5"/>
      <c r="V445" s="5"/>
    </row>
    <row r="446" spans="20:22" ht="20.100000000000001" customHeight="1" x14ac:dyDescent="0.2">
      <c r="T446" s="5"/>
      <c r="U446" s="5"/>
      <c r="V446" s="5"/>
    </row>
    <row r="447" spans="20:22" ht="20.100000000000001" customHeight="1" x14ac:dyDescent="0.2">
      <c r="T447" s="5"/>
      <c r="U447" s="5"/>
      <c r="V447" s="5"/>
    </row>
    <row r="448" spans="20:22" ht="20.100000000000001" customHeight="1" x14ac:dyDescent="0.2">
      <c r="T448" s="5"/>
      <c r="U448" s="5"/>
      <c r="V448" s="5"/>
    </row>
    <row r="449" spans="20:22" ht="20.100000000000001" customHeight="1" x14ac:dyDescent="0.2">
      <c r="T449" s="5"/>
      <c r="U449" s="5"/>
      <c r="V449" s="5"/>
    </row>
    <row r="450" spans="20:22" ht="20.100000000000001" customHeight="1" x14ac:dyDescent="0.2">
      <c r="T450" s="5"/>
      <c r="U450" s="5"/>
      <c r="V450" s="5"/>
    </row>
    <row r="451" spans="20:22" ht="20.100000000000001" customHeight="1" x14ac:dyDescent="0.2">
      <c r="T451" s="5"/>
      <c r="U451" s="5"/>
      <c r="V451" s="5"/>
    </row>
    <row r="452" spans="20:22" ht="20.100000000000001" customHeight="1" x14ac:dyDescent="0.2">
      <c r="T452" s="5"/>
      <c r="U452" s="5"/>
      <c r="V452" s="5"/>
    </row>
    <row r="453" spans="20:22" ht="20.100000000000001" customHeight="1" x14ac:dyDescent="0.2">
      <c r="T453" s="5"/>
      <c r="U453" s="5"/>
      <c r="V453" s="5"/>
    </row>
    <row r="454" spans="20:22" ht="20.100000000000001" customHeight="1" x14ac:dyDescent="0.2">
      <c r="T454" s="5"/>
      <c r="U454" s="5"/>
      <c r="V454" s="5"/>
    </row>
    <row r="455" spans="20:22" ht="20.100000000000001" customHeight="1" x14ac:dyDescent="0.2">
      <c r="T455" s="5"/>
      <c r="U455" s="5"/>
      <c r="V455" s="5"/>
    </row>
    <row r="456" spans="20:22" ht="20.100000000000001" customHeight="1" x14ac:dyDescent="0.2">
      <c r="T456" s="5"/>
      <c r="U456" s="5"/>
      <c r="V456" s="5"/>
    </row>
    <row r="457" spans="20:22" ht="20.100000000000001" customHeight="1" x14ac:dyDescent="0.2">
      <c r="T457" s="5"/>
      <c r="U457" s="5"/>
      <c r="V457" s="5"/>
    </row>
    <row r="458" spans="20:22" ht="20.100000000000001" customHeight="1" x14ac:dyDescent="0.2">
      <c r="T458" s="5"/>
      <c r="U458" s="5"/>
      <c r="V458" s="5"/>
    </row>
    <row r="459" spans="20:22" ht="20.100000000000001" customHeight="1" x14ac:dyDescent="0.2">
      <c r="T459" s="5"/>
      <c r="U459" s="5"/>
      <c r="V459" s="5"/>
    </row>
    <row r="460" spans="20:22" ht="20.100000000000001" customHeight="1" x14ac:dyDescent="0.2">
      <c r="T460" s="5"/>
      <c r="U460" s="5"/>
      <c r="V460" s="5"/>
    </row>
    <row r="461" spans="20:22" ht="20.100000000000001" customHeight="1" x14ac:dyDescent="0.2">
      <c r="T461" s="5"/>
      <c r="U461" s="5"/>
      <c r="V461" s="5"/>
    </row>
    <row r="462" spans="20:22" ht="20.100000000000001" customHeight="1" x14ac:dyDescent="0.2">
      <c r="T462" s="5"/>
      <c r="U462" s="5"/>
      <c r="V462" s="5"/>
    </row>
    <row r="463" spans="20:22" ht="20.100000000000001" customHeight="1" x14ac:dyDescent="0.2">
      <c r="T463" s="5"/>
      <c r="U463" s="5"/>
      <c r="V463" s="5"/>
    </row>
    <row r="464" spans="20:22" ht="20.100000000000001" customHeight="1" x14ac:dyDescent="0.2">
      <c r="T464" s="5"/>
      <c r="U464" s="5"/>
      <c r="V464" s="5"/>
    </row>
    <row r="465" spans="20:22" ht="20.100000000000001" customHeight="1" x14ac:dyDescent="0.2">
      <c r="T465" s="5"/>
      <c r="U465" s="5"/>
      <c r="V465" s="5"/>
    </row>
    <row r="466" spans="20:22" ht="20.100000000000001" customHeight="1" x14ac:dyDescent="0.2">
      <c r="T466" s="5"/>
      <c r="U466" s="5"/>
      <c r="V466" s="5"/>
    </row>
    <row r="467" spans="20:22" ht="20.100000000000001" customHeight="1" x14ac:dyDescent="0.2">
      <c r="T467" s="5"/>
      <c r="U467" s="5"/>
      <c r="V467" s="5"/>
    </row>
    <row r="468" spans="20:22" ht="20.100000000000001" customHeight="1" x14ac:dyDescent="0.2">
      <c r="T468" s="5"/>
      <c r="U468" s="5"/>
      <c r="V468" s="5"/>
    </row>
    <row r="469" spans="20:22" ht="20.100000000000001" customHeight="1" x14ac:dyDescent="0.2">
      <c r="T469" s="5"/>
      <c r="U469" s="5"/>
      <c r="V469" s="5"/>
    </row>
    <row r="470" spans="20:22" ht="20.100000000000001" customHeight="1" x14ac:dyDescent="0.2">
      <c r="T470" s="5"/>
      <c r="U470" s="5"/>
      <c r="V470" s="5"/>
    </row>
    <row r="471" spans="20:22" ht="20.100000000000001" customHeight="1" x14ac:dyDescent="0.2">
      <c r="T471" s="5"/>
      <c r="U471" s="5"/>
      <c r="V471" s="5"/>
    </row>
    <row r="472" spans="20:22" ht="20.100000000000001" customHeight="1" x14ac:dyDescent="0.2">
      <c r="T472" s="5"/>
      <c r="U472" s="5"/>
      <c r="V472" s="5"/>
    </row>
    <row r="473" spans="20:22" ht="20.100000000000001" customHeight="1" x14ac:dyDescent="0.2">
      <c r="T473" s="5"/>
      <c r="U473" s="5"/>
      <c r="V473" s="5"/>
    </row>
    <row r="474" spans="20:22" ht="20.100000000000001" customHeight="1" x14ac:dyDescent="0.2">
      <c r="T474" s="5"/>
      <c r="U474" s="5"/>
      <c r="V474" s="5"/>
    </row>
    <row r="475" spans="20:22" ht="20.100000000000001" customHeight="1" x14ac:dyDescent="0.2">
      <c r="T475" s="5"/>
      <c r="U475" s="5"/>
      <c r="V475" s="5"/>
    </row>
    <row r="476" spans="20:22" ht="20.100000000000001" customHeight="1" x14ac:dyDescent="0.2">
      <c r="T476" s="5"/>
      <c r="U476" s="5"/>
      <c r="V476" s="5"/>
    </row>
    <row r="477" spans="20:22" ht="20.100000000000001" customHeight="1" x14ac:dyDescent="0.2">
      <c r="T477" s="5"/>
      <c r="U477" s="5"/>
      <c r="V477" s="5"/>
    </row>
    <row r="478" spans="20:22" ht="20.100000000000001" customHeight="1" x14ac:dyDescent="0.2">
      <c r="T478" s="5"/>
      <c r="U478" s="5"/>
      <c r="V478" s="5"/>
    </row>
    <row r="479" spans="20:22" ht="20.100000000000001" customHeight="1" x14ac:dyDescent="0.2">
      <c r="T479" s="5"/>
      <c r="U479" s="5"/>
      <c r="V479" s="5"/>
    </row>
    <row r="480" spans="20:22" ht="20.100000000000001" customHeight="1" x14ac:dyDescent="0.2">
      <c r="T480" s="5"/>
      <c r="U480" s="5"/>
      <c r="V480" s="5"/>
    </row>
    <row r="481" spans="20:22" ht="20.100000000000001" customHeight="1" x14ac:dyDescent="0.2">
      <c r="T481" s="5"/>
      <c r="U481" s="5"/>
      <c r="V481" s="5"/>
    </row>
    <row r="482" spans="20:22" ht="20.100000000000001" customHeight="1" x14ac:dyDescent="0.2">
      <c r="T482" s="5"/>
      <c r="U482" s="5"/>
      <c r="V482" s="5"/>
    </row>
    <row r="483" spans="20:22" ht="20.100000000000001" customHeight="1" x14ac:dyDescent="0.2">
      <c r="T483" s="5"/>
      <c r="U483" s="5"/>
      <c r="V483" s="5"/>
    </row>
    <row r="484" spans="20:22" ht="20.100000000000001" customHeight="1" x14ac:dyDescent="0.2">
      <c r="T484" s="5"/>
      <c r="U484" s="5"/>
      <c r="V484" s="5"/>
    </row>
    <row r="485" spans="20:22" ht="20.100000000000001" customHeight="1" x14ac:dyDescent="0.2">
      <c r="T485" s="5"/>
      <c r="U485" s="5"/>
      <c r="V485" s="5"/>
    </row>
    <row r="486" spans="20:22" ht="20.100000000000001" customHeight="1" x14ac:dyDescent="0.2">
      <c r="T486" s="5"/>
      <c r="U486" s="5"/>
      <c r="V486" s="5"/>
    </row>
    <row r="487" spans="20:22" ht="20.100000000000001" customHeight="1" x14ac:dyDescent="0.2">
      <c r="T487" s="5"/>
      <c r="U487" s="5"/>
      <c r="V487" s="5"/>
    </row>
    <row r="488" spans="20:22" ht="20.100000000000001" customHeight="1" x14ac:dyDescent="0.2">
      <c r="T488" s="5"/>
      <c r="U488" s="5"/>
      <c r="V488" s="5"/>
    </row>
    <row r="489" spans="20:22" ht="20.100000000000001" customHeight="1" x14ac:dyDescent="0.2">
      <c r="T489" s="5"/>
      <c r="U489" s="5"/>
      <c r="V489" s="5"/>
    </row>
    <row r="490" spans="20:22" ht="20.100000000000001" customHeight="1" x14ac:dyDescent="0.2">
      <c r="T490" s="5"/>
      <c r="U490" s="5"/>
      <c r="V490" s="5"/>
    </row>
    <row r="491" spans="20:22" ht="20.100000000000001" customHeight="1" x14ac:dyDescent="0.2">
      <c r="T491" s="5"/>
      <c r="U491" s="5"/>
      <c r="V491" s="5"/>
    </row>
    <row r="492" spans="20:22" ht="20.100000000000001" customHeight="1" x14ac:dyDescent="0.2">
      <c r="T492" s="5"/>
      <c r="U492" s="5"/>
      <c r="V492" s="5"/>
    </row>
    <row r="493" spans="20:22" ht="20.100000000000001" customHeight="1" x14ac:dyDescent="0.2">
      <c r="T493" s="5"/>
      <c r="U493" s="5"/>
      <c r="V493" s="5"/>
    </row>
    <row r="494" spans="20:22" ht="20.100000000000001" customHeight="1" x14ac:dyDescent="0.2">
      <c r="T494" s="5"/>
      <c r="U494" s="5"/>
      <c r="V494" s="5"/>
    </row>
    <row r="495" spans="20:22" ht="20.100000000000001" customHeight="1" x14ac:dyDescent="0.2">
      <c r="T495" s="5"/>
      <c r="U495" s="5"/>
      <c r="V495" s="5"/>
    </row>
    <row r="496" spans="20:22" ht="20.100000000000001" customHeight="1" x14ac:dyDescent="0.2">
      <c r="T496" s="5"/>
      <c r="U496" s="5"/>
      <c r="V496" s="5"/>
    </row>
    <row r="497" spans="20:22" ht="20.100000000000001" customHeight="1" x14ac:dyDescent="0.2">
      <c r="T497" s="5"/>
      <c r="U497" s="5"/>
      <c r="V497" s="5"/>
    </row>
    <row r="498" spans="20:22" ht="20.100000000000001" customHeight="1" x14ac:dyDescent="0.2">
      <c r="T498" s="5"/>
      <c r="U498" s="5"/>
      <c r="V498" s="5"/>
    </row>
    <row r="499" spans="20:22" ht="20.100000000000001" customHeight="1" x14ac:dyDescent="0.2">
      <c r="T499" s="5"/>
      <c r="U499" s="5"/>
      <c r="V499" s="5"/>
    </row>
    <row r="500" spans="20:22" ht="20.100000000000001" customHeight="1" x14ac:dyDescent="0.2">
      <c r="T500" s="5"/>
      <c r="U500" s="5"/>
      <c r="V500" s="5"/>
    </row>
    <row r="501" spans="20:22" ht="20.100000000000001" customHeight="1" x14ac:dyDescent="0.2">
      <c r="T501" s="5"/>
      <c r="U501" s="5"/>
      <c r="V501" s="5"/>
    </row>
    <row r="502" spans="20:22" ht="20.100000000000001" customHeight="1" x14ac:dyDescent="0.2">
      <c r="T502" s="5"/>
      <c r="U502" s="5"/>
      <c r="V502" s="5"/>
    </row>
    <row r="503" spans="20:22" ht="20.100000000000001" customHeight="1" x14ac:dyDescent="0.2">
      <c r="T503" s="5"/>
      <c r="U503" s="5"/>
      <c r="V503" s="5"/>
    </row>
    <row r="504" spans="20:22" ht="20.100000000000001" customHeight="1" x14ac:dyDescent="0.2">
      <c r="T504" s="5"/>
      <c r="U504" s="5"/>
      <c r="V504" s="5"/>
    </row>
    <row r="505" spans="20:22" ht="20.100000000000001" customHeight="1" x14ac:dyDescent="0.2">
      <c r="T505" s="5"/>
      <c r="U505" s="5"/>
      <c r="V505" s="5"/>
    </row>
    <row r="506" spans="20:22" ht="20.100000000000001" customHeight="1" x14ac:dyDescent="0.2">
      <c r="T506" s="5"/>
      <c r="U506" s="5"/>
      <c r="V506" s="5"/>
    </row>
    <row r="507" spans="20:22" ht="20.100000000000001" customHeight="1" x14ac:dyDescent="0.2">
      <c r="T507" s="5"/>
      <c r="U507" s="5"/>
      <c r="V507" s="5"/>
    </row>
    <row r="508" spans="20:22" ht="20.100000000000001" customHeight="1" x14ac:dyDescent="0.2">
      <c r="T508" s="5"/>
      <c r="U508" s="5"/>
      <c r="V508" s="5"/>
    </row>
    <row r="509" spans="20:22" ht="20.100000000000001" customHeight="1" x14ac:dyDescent="0.2">
      <c r="T509" s="5"/>
      <c r="U509" s="5"/>
      <c r="V509" s="5"/>
    </row>
    <row r="510" spans="20:22" ht="20.100000000000001" customHeight="1" x14ac:dyDescent="0.2">
      <c r="T510" s="5"/>
      <c r="U510" s="5"/>
      <c r="V510" s="5"/>
    </row>
    <row r="511" spans="20:22" ht="20.100000000000001" customHeight="1" x14ac:dyDescent="0.2">
      <c r="T511" s="5"/>
      <c r="U511" s="5"/>
      <c r="V511" s="5"/>
    </row>
    <row r="512" spans="20:22" ht="20.100000000000001" customHeight="1" x14ac:dyDescent="0.2">
      <c r="T512" s="5"/>
      <c r="U512" s="5"/>
      <c r="V512" s="5"/>
    </row>
    <row r="513" spans="20:22" ht="20.100000000000001" customHeight="1" x14ac:dyDescent="0.2">
      <c r="T513" s="5"/>
      <c r="U513" s="5"/>
      <c r="V513" s="5"/>
    </row>
    <row r="514" spans="20:22" ht="20.100000000000001" customHeight="1" x14ac:dyDescent="0.2">
      <c r="T514" s="5"/>
      <c r="U514" s="5"/>
      <c r="V514" s="5"/>
    </row>
    <row r="515" spans="20:22" ht="20.100000000000001" customHeight="1" x14ac:dyDescent="0.2">
      <c r="T515" s="5"/>
      <c r="U515" s="5"/>
      <c r="V515" s="5"/>
    </row>
    <row r="516" spans="20:22" ht="20.100000000000001" customHeight="1" x14ac:dyDescent="0.2">
      <c r="T516" s="5"/>
      <c r="U516" s="5"/>
      <c r="V516" s="5"/>
    </row>
    <row r="517" spans="20:22" ht="20.100000000000001" customHeight="1" x14ac:dyDescent="0.2">
      <c r="T517" s="5"/>
      <c r="U517" s="5"/>
      <c r="V517" s="5"/>
    </row>
    <row r="518" spans="20:22" ht="20.100000000000001" customHeight="1" x14ac:dyDescent="0.2">
      <c r="T518" s="5"/>
      <c r="U518" s="5"/>
      <c r="V518" s="5"/>
    </row>
    <row r="519" spans="20:22" ht="20.100000000000001" customHeight="1" x14ac:dyDescent="0.2">
      <c r="T519" s="5"/>
      <c r="U519" s="5"/>
      <c r="V519" s="5"/>
    </row>
    <row r="520" spans="20:22" ht="20.100000000000001" customHeight="1" x14ac:dyDescent="0.2">
      <c r="T520" s="5"/>
      <c r="U520" s="5"/>
      <c r="V520" s="5"/>
    </row>
    <row r="521" spans="20:22" ht="20.100000000000001" customHeight="1" x14ac:dyDescent="0.2">
      <c r="T521" s="5"/>
      <c r="U521" s="5"/>
      <c r="V521" s="5"/>
    </row>
    <row r="522" spans="20:22" ht="20.100000000000001" customHeight="1" x14ac:dyDescent="0.2">
      <c r="T522" s="5"/>
      <c r="U522" s="5"/>
      <c r="V522" s="5"/>
    </row>
    <row r="523" spans="20:22" ht="20.100000000000001" customHeight="1" x14ac:dyDescent="0.2">
      <c r="T523" s="5"/>
      <c r="U523" s="5"/>
      <c r="V523" s="5"/>
    </row>
    <row r="524" spans="20:22" ht="20.100000000000001" customHeight="1" x14ac:dyDescent="0.2">
      <c r="T524" s="5"/>
      <c r="U524" s="5"/>
      <c r="V524" s="5"/>
    </row>
    <row r="525" spans="20:22" ht="20.100000000000001" customHeight="1" x14ac:dyDescent="0.2">
      <c r="T525" s="5"/>
      <c r="U525" s="5"/>
      <c r="V525" s="5"/>
    </row>
    <row r="526" spans="20:22" ht="20.100000000000001" customHeight="1" x14ac:dyDescent="0.2">
      <c r="T526" s="5"/>
      <c r="U526" s="5"/>
      <c r="V526" s="5"/>
    </row>
    <row r="527" spans="20:22" ht="20.100000000000001" customHeight="1" x14ac:dyDescent="0.2">
      <c r="T527" s="5"/>
      <c r="U527" s="5"/>
      <c r="V527" s="5"/>
    </row>
    <row r="528" spans="20:22" ht="20.100000000000001" customHeight="1" x14ac:dyDescent="0.2">
      <c r="T528" s="5"/>
      <c r="U528" s="5"/>
      <c r="V528" s="5"/>
    </row>
    <row r="529" spans="20:22" ht="20.100000000000001" customHeight="1" x14ac:dyDescent="0.2">
      <c r="T529" s="5"/>
      <c r="U529" s="5"/>
      <c r="V529" s="5"/>
    </row>
    <row r="530" spans="20:22" ht="20.100000000000001" customHeight="1" x14ac:dyDescent="0.2">
      <c r="T530" s="5"/>
      <c r="U530" s="5"/>
      <c r="V530" s="5"/>
    </row>
    <row r="531" spans="20:22" ht="20.100000000000001" customHeight="1" x14ac:dyDescent="0.2">
      <c r="T531" s="5"/>
      <c r="U531" s="5"/>
      <c r="V531" s="5"/>
    </row>
    <row r="532" spans="20:22" ht="20.100000000000001" customHeight="1" x14ac:dyDescent="0.2">
      <c r="T532" s="5"/>
      <c r="U532" s="5"/>
      <c r="V532" s="5"/>
    </row>
    <row r="533" spans="20:22" ht="20.100000000000001" customHeight="1" x14ac:dyDescent="0.2">
      <c r="T533" s="5"/>
      <c r="U533" s="5"/>
      <c r="V533" s="5"/>
    </row>
    <row r="534" spans="20:22" ht="20.100000000000001" customHeight="1" x14ac:dyDescent="0.2">
      <c r="T534" s="5"/>
      <c r="U534" s="5"/>
      <c r="V534" s="5"/>
    </row>
    <row r="535" spans="20:22" ht="20.100000000000001" customHeight="1" x14ac:dyDescent="0.2">
      <c r="T535" s="5"/>
      <c r="U535" s="5"/>
      <c r="V535" s="5"/>
    </row>
    <row r="536" spans="20:22" ht="20.100000000000001" customHeight="1" x14ac:dyDescent="0.2">
      <c r="T536" s="5"/>
      <c r="U536" s="5"/>
      <c r="V536" s="5"/>
    </row>
    <row r="537" spans="20:22" ht="20.100000000000001" customHeight="1" x14ac:dyDescent="0.2">
      <c r="T537" s="5"/>
      <c r="U537" s="5"/>
      <c r="V537" s="5"/>
    </row>
    <row r="538" spans="20:22" ht="20.100000000000001" customHeight="1" x14ac:dyDescent="0.2">
      <c r="T538" s="5"/>
      <c r="U538" s="5"/>
      <c r="V538" s="5"/>
    </row>
    <row r="539" spans="20:22" ht="20.100000000000001" customHeight="1" x14ac:dyDescent="0.2">
      <c r="T539" s="5"/>
      <c r="U539" s="5"/>
      <c r="V539" s="5"/>
    </row>
    <row r="540" spans="20:22" ht="20.100000000000001" customHeight="1" x14ac:dyDescent="0.2">
      <c r="T540" s="5"/>
      <c r="U540" s="5"/>
      <c r="V540" s="5"/>
    </row>
    <row r="541" spans="20:22" ht="20.100000000000001" customHeight="1" x14ac:dyDescent="0.2">
      <c r="T541" s="5"/>
      <c r="U541" s="5"/>
      <c r="V541" s="5"/>
    </row>
    <row r="542" spans="20:22" ht="20.100000000000001" customHeight="1" x14ac:dyDescent="0.2">
      <c r="T542" s="5"/>
      <c r="U542" s="5"/>
      <c r="V542" s="5"/>
    </row>
    <row r="543" spans="20:22" ht="20.100000000000001" customHeight="1" x14ac:dyDescent="0.2">
      <c r="T543" s="5"/>
      <c r="U543" s="5"/>
      <c r="V543" s="5"/>
    </row>
    <row r="544" spans="20:22" ht="20.100000000000001" customHeight="1" x14ac:dyDescent="0.2">
      <c r="T544" s="5"/>
      <c r="U544" s="5"/>
      <c r="V544" s="5"/>
    </row>
    <row r="545" spans="20:22" ht="20.100000000000001" customHeight="1" x14ac:dyDescent="0.2">
      <c r="T545" s="5"/>
      <c r="U545" s="5"/>
      <c r="V545" s="5"/>
    </row>
    <row r="546" spans="20:22" ht="20.100000000000001" customHeight="1" x14ac:dyDescent="0.2">
      <c r="T546" s="5"/>
      <c r="U546" s="5"/>
      <c r="V546" s="5"/>
    </row>
    <row r="547" spans="20:22" ht="20.100000000000001" customHeight="1" x14ac:dyDescent="0.2">
      <c r="T547" s="5"/>
      <c r="U547" s="5"/>
      <c r="V547" s="5"/>
    </row>
    <row r="548" spans="20:22" ht="20.100000000000001" customHeight="1" x14ac:dyDescent="0.2">
      <c r="T548" s="5"/>
      <c r="U548" s="5"/>
      <c r="V548" s="5"/>
    </row>
    <row r="549" spans="20:22" ht="20.100000000000001" customHeight="1" x14ac:dyDescent="0.2">
      <c r="T549" s="5"/>
      <c r="U549" s="5"/>
      <c r="V549" s="5"/>
    </row>
    <row r="550" spans="20:22" ht="20.100000000000001" customHeight="1" x14ac:dyDescent="0.2">
      <c r="T550" s="5"/>
      <c r="U550" s="5"/>
      <c r="V550" s="5"/>
    </row>
    <row r="551" spans="20:22" ht="20.100000000000001" customHeight="1" x14ac:dyDescent="0.2">
      <c r="T551" s="5"/>
      <c r="U551" s="5"/>
      <c r="V551" s="5"/>
    </row>
    <row r="552" spans="20:22" ht="20.100000000000001" customHeight="1" x14ac:dyDescent="0.2">
      <c r="T552" s="5"/>
      <c r="U552" s="5"/>
      <c r="V552" s="5"/>
    </row>
    <row r="553" spans="20:22" ht="20.100000000000001" customHeight="1" x14ac:dyDescent="0.2">
      <c r="T553" s="5"/>
      <c r="U553" s="5"/>
      <c r="V553" s="5"/>
    </row>
    <row r="554" spans="20:22" ht="20.100000000000001" customHeight="1" x14ac:dyDescent="0.2">
      <c r="T554" s="5"/>
      <c r="U554" s="5"/>
      <c r="V554" s="5"/>
    </row>
    <row r="555" spans="20:22" ht="20.100000000000001" customHeight="1" x14ac:dyDescent="0.2">
      <c r="T555" s="5"/>
      <c r="U555" s="5"/>
      <c r="V555" s="5"/>
    </row>
    <row r="556" spans="20:22" ht="20.100000000000001" customHeight="1" x14ac:dyDescent="0.2">
      <c r="T556" s="5"/>
      <c r="U556" s="5"/>
      <c r="V556" s="5"/>
    </row>
    <row r="557" spans="20:22" ht="20.100000000000001" customHeight="1" x14ac:dyDescent="0.2">
      <c r="T557" s="5"/>
      <c r="U557" s="5"/>
      <c r="V557" s="5"/>
    </row>
    <row r="558" spans="20:22" ht="20.100000000000001" customHeight="1" x14ac:dyDescent="0.2">
      <c r="T558" s="5"/>
      <c r="U558" s="5"/>
      <c r="V558" s="5"/>
    </row>
    <row r="559" spans="20:22" ht="20.100000000000001" customHeight="1" x14ac:dyDescent="0.2">
      <c r="T559" s="5"/>
      <c r="U559" s="5"/>
      <c r="V559" s="5"/>
    </row>
    <row r="560" spans="20:22" ht="20.100000000000001" customHeight="1" x14ac:dyDescent="0.2">
      <c r="T560" s="5"/>
      <c r="U560" s="5"/>
      <c r="V560" s="5"/>
    </row>
    <row r="561" spans="20:22" ht="20.100000000000001" customHeight="1" x14ac:dyDescent="0.2">
      <c r="T561" s="5"/>
      <c r="U561" s="5"/>
      <c r="V561" s="5"/>
    </row>
    <row r="562" spans="20:22" ht="20.100000000000001" customHeight="1" x14ac:dyDescent="0.2">
      <c r="T562" s="5"/>
      <c r="U562" s="5"/>
      <c r="V562" s="5"/>
    </row>
    <row r="563" spans="20:22" ht="20.100000000000001" customHeight="1" x14ac:dyDescent="0.2">
      <c r="T563" s="5"/>
      <c r="U563" s="5"/>
      <c r="V563" s="5"/>
    </row>
    <row r="564" spans="20:22" ht="20.100000000000001" customHeight="1" x14ac:dyDescent="0.2">
      <c r="T564" s="5"/>
      <c r="U564" s="5"/>
      <c r="V564" s="5"/>
    </row>
    <row r="565" spans="20:22" ht="20.100000000000001" customHeight="1" x14ac:dyDescent="0.2">
      <c r="T565" s="5"/>
      <c r="U565" s="5"/>
      <c r="V565" s="5"/>
    </row>
    <row r="566" spans="20:22" ht="20.100000000000001" customHeight="1" x14ac:dyDescent="0.2">
      <c r="T566" s="5"/>
      <c r="U566" s="5"/>
      <c r="V566" s="5"/>
    </row>
    <row r="567" spans="20:22" ht="20.100000000000001" customHeight="1" x14ac:dyDescent="0.2">
      <c r="T567" s="5"/>
      <c r="U567" s="5"/>
      <c r="V567" s="5"/>
    </row>
    <row r="568" spans="20:22" ht="20.100000000000001" customHeight="1" x14ac:dyDescent="0.2">
      <c r="T568" s="5"/>
      <c r="U568" s="5"/>
      <c r="V568" s="5"/>
    </row>
    <row r="569" spans="20:22" ht="20.100000000000001" customHeight="1" x14ac:dyDescent="0.2">
      <c r="T569" s="5"/>
      <c r="U569" s="5"/>
      <c r="V569" s="5"/>
    </row>
    <row r="570" spans="20:22" ht="20.100000000000001" customHeight="1" x14ac:dyDescent="0.2">
      <c r="T570" s="5"/>
      <c r="U570" s="5"/>
      <c r="V570" s="5"/>
    </row>
    <row r="571" spans="20:22" ht="20.100000000000001" customHeight="1" x14ac:dyDescent="0.2">
      <c r="T571" s="5"/>
      <c r="U571" s="5"/>
      <c r="V571" s="5"/>
    </row>
    <row r="572" spans="20:22" ht="20.100000000000001" customHeight="1" x14ac:dyDescent="0.2">
      <c r="T572" s="5"/>
      <c r="U572" s="5"/>
      <c r="V572" s="5"/>
    </row>
    <row r="573" spans="20:22" ht="20.100000000000001" customHeight="1" x14ac:dyDescent="0.2">
      <c r="T573" s="5"/>
      <c r="U573" s="5"/>
      <c r="V573" s="5"/>
    </row>
    <row r="574" spans="20:22" ht="9.9499999999999993" customHeight="1" x14ac:dyDescent="0.2">
      <c r="T574" s="5"/>
      <c r="U574" s="5"/>
      <c r="V574" s="5"/>
    </row>
    <row r="575" spans="20:22" ht="9.9499999999999993" customHeight="1" x14ac:dyDescent="0.2">
      <c r="T575" s="5"/>
      <c r="U575" s="5"/>
      <c r="V575" s="5"/>
    </row>
    <row r="576" spans="20:22" ht="9.9499999999999993" customHeight="1" x14ac:dyDescent="0.2">
      <c r="T576" s="5"/>
      <c r="U576" s="5"/>
      <c r="V576" s="5"/>
    </row>
    <row r="577" spans="20:22" ht="9.9499999999999993" customHeight="1" x14ac:dyDescent="0.2">
      <c r="T577" s="5"/>
      <c r="U577" s="5"/>
      <c r="V577" s="5"/>
    </row>
    <row r="578" spans="20:22" ht="9.9499999999999993" customHeight="1" x14ac:dyDescent="0.2">
      <c r="T578" s="5"/>
      <c r="U578" s="5"/>
      <c r="V578" s="5"/>
    </row>
    <row r="579" spans="20:22" ht="9.9499999999999993" customHeight="1" x14ac:dyDescent="0.2">
      <c r="T579" s="5"/>
      <c r="U579" s="5"/>
      <c r="V579" s="5"/>
    </row>
    <row r="580" spans="20:22" ht="9.9499999999999993" customHeight="1" x14ac:dyDescent="0.2">
      <c r="T580" s="5"/>
      <c r="U580" s="5"/>
      <c r="V580" s="5"/>
    </row>
    <row r="581" spans="20:22" ht="9.9499999999999993" customHeight="1" x14ac:dyDescent="0.2">
      <c r="T581" s="5"/>
      <c r="U581" s="5"/>
      <c r="V581" s="5"/>
    </row>
    <row r="582" spans="20:22" ht="9.9499999999999993" customHeight="1" x14ac:dyDescent="0.2">
      <c r="T582" s="5"/>
      <c r="U582" s="5"/>
      <c r="V582" s="5"/>
    </row>
    <row r="583" spans="20:22" ht="9.9499999999999993" customHeight="1" x14ac:dyDescent="0.2">
      <c r="T583" s="5"/>
      <c r="U583" s="5"/>
      <c r="V583" s="5"/>
    </row>
    <row r="584" spans="20:22" ht="9.9499999999999993" customHeight="1" x14ac:dyDescent="0.2">
      <c r="T584" s="5"/>
      <c r="U584" s="5"/>
      <c r="V584" s="5"/>
    </row>
    <row r="585" spans="20:22" ht="9.9499999999999993" customHeight="1" x14ac:dyDescent="0.2">
      <c r="T585" s="5"/>
      <c r="U585" s="5"/>
      <c r="V585" s="5"/>
    </row>
    <row r="586" spans="20:22" ht="9.9499999999999993" customHeight="1" x14ac:dyDescent="0.2">
      <c r="T586" s="5"/>
      <c r="U586" s="5"/>
      <c r="V586" s="5"/>
    </row>
    <row r="587" spans="20:22" ht="9.9499999999999993" customHeight="1" x14ac:dyDescent="0.2">
      <c r="T587" s="5"/>
      <c r="U587" s="5"/>
      <c r="V587" s="5"/>
    </row>
    <row r="588" spans="20:22" ht="9.9499999999999993" customHeight="1" x14ac:dyDescent="0.2">
      <c r="T588" s="5"/>
      <c r="U588" s="5"/>
      <c r="V588" s="5"/>
    </row>
    <row r="589" spans="20:22" ht="9.9499999999999993" customHeight="1" x14ac:dyDescent="0.2">
      <c r="T589" s="5"/>
      <c r="U589" s="5"/>
      <c r="V589" s="5"/>
    </row>
    <row r="590" spans="20:22" ht="9.9499999999999993" customHeight="1" x14ac:dyDescent="0.2">
      <c r="T590" s="5"/>
      <c r="U590" s="5"/>
      <c r="V590" s="5"/>
    </row>
    <row r="591" spans="20:22" ht="9.9499999999999993" customHeight="1" x14ac:dyDescent="0.2">
      <c r="T591" s="5"/>
      <c r="U591" s="5"/>
      <c r="V591" s="5"/>
    </row>
    <row r="592" spans="20:22" ht="9.9499999999999993" customHeight="1" x14ac:dyDescent="0.2">
      <c r="T592" s="5"/>
      <c r="U592" s="5"/>
      <c r="V592" s="5"/>
    </row>
    <row r="593" spans="20:22" ht="9.9499999999999993" customHeight="1" x14ac:dyDescent="0.2">
      <c r="T593" s="5"/>
      <c r="U593" s="5"/>
      <c r="V593" s="5"/>
    </row>
    <row r="594" spans="20:22" ht="9.9499999999999993" customHeight="1" x14ac:dyDescent="0.2">
      <c r="T594" s="5"/>
      <c r="U594" s="5"/>
      <c r="V594" s="5"/>
    </row>
    <row r="595" spans="20:22" ht="9.9499999999999993" customHeight="1" x14ac:dyDescent="0.2">
      <c r="T595" s="5"/>
      <c r="U595" s="5"/>
      <c r="V595" s="5"/>
    </row>
    <row r="596" spans="20:22" ht="9.9499999999999993" customHeight="1" x14ac:dyDescent="0.2">
      <c r="T596" s="5"/>
      <c r="U596" s="5"/>
      <c r="V596" s="5"/>
    </row>
    <row r="597" spans="20:22" ht="9.9499999999999993" customHeight="1" x14ac:dyDescent="0.2">
      <c r="T597" s="5"/>
      <c r="U597" s="5"/>
      <c r="V597" s="5"/>
    </row>
    <row r="598" spans="20:22" ht="9.9499999999999993" customHeight="1" x14ac:dyDescent="0.2">
      <c r="T598" s="5"/>
      <c r="U598" s="5"/>
      <c r="V598" s="5"/>
    </row>
    <row r="599" spans="20:22" ht="9.9499999999999993" customHeight="1" x14ac:dyDescent="0.2">
      <c r="T599" s="5"/>
      <c r="U599" s="5"/>
      <c r="V599" s="5"/>
    </row>
    <row r="600" spans="20:22" ht="9.9499999999999993" customHeight="1" x14ac:dyDescent="0.2">
      <c r="T600" s="5"/>
      <c r="U600" s="5"/>
      <c r="V600" s="5"/>
    </row>
    <row r="601" spans="20:22" ht="9.9499999999999993" customHeight="1" x14ac:dyDescent="0.2">
      <c r="T601" s="5"/>
      <c r="U601" s="5"/>
      <c r="V601" s="5"/>
    </row>
    <row r="602" spans="20:22" ht="9.9499999999999993" customHeight="1" x14ac:dyDescent="0.2">
      <c r="T602" s="5"/>
      <c r="U602" s="5"/>
      <c r="V602" s="5"/>
    </row>
    <row r="603" spans="20:22" ht="9.9499999999999993" customHeight="1" x14ac:dyDescent="0.2">
      <c r="T603" s="5"/>
      <c r="U603" s="5"/>
      <c r="V603" s="5"/>
    </row>
    <row r="604" spans="20:22" ht="9.9499999999999993" customHeight="1" x14ac:dyDescent="0.2">
      <c r="T604" s="5"/>
      <c r="U604" s="5"/>
      <c r="V604" s="5"/>
    </row>
    <row r="605" spans="20:22" ht="9.9499999999999993" customHeight="1" x14ac:dyDescent="0.2">
      <c r="T605" s="5"/>
      <c r="U605" s="5"/>
      <c r="V605" s="5"/>
    </row>
    <row r="606" spans="20:22" ht="9.9499999999999993" customHeight="1" x14ac:dyDescent="0.2">
      <c r="T606" s="5"/>
      <c r="U606" s="5"/>
      <c r="V606" s="5"/>
    </row>
    <row r="607" spans="20:22" ht="9.9499999999999993" customHeight="1" x14ac:dyDescent="0.2">
      <c r="T607" s="5"/>
      <c r="U607" s="5"/>
      <c r="V607" s="5"/>
    </row>
    <row r="608" spans="20:22" ht="9.9499999999999993" customHeight="1" x14ac:dyDescent="0.2">
      <c r="T608" s="5"/>
      <c r="U608" s="5"/>
      <c r="V608" s="5"/>
    </row>
    <row r="609" spans="19:22" ht="9.9499999999999993" customHeight="1" x14ac:dyDescent="0.2">
      <c r="T609" s="5"/>
      <c r="U609" s="5"/>
      <c r="V609" s="5"/>
    </row>
    <row r="610" spans="19:22" ht="9.9499999999999993" customHeight="1" x14ac:dyDescent="0.2">
      <c r="T610" s="5"/>
      <c r="U610" s="5"/>
      <c r="V610" s="5"/>
    </row>
    <row r="611" spans="19:22" ht="9.9499999999999993" customHeight="1" x14ac:dyDescent="0.2">
      <c r="T611" s="5"/>
      <c r="U611" s="5"/>
      <c r="V611" s="5"/>
    </row>
    <row r="612" spans="19:22" ht="9.9499999999999993" customHeight="1" x14ac:dyDescent="0.2">
      <c r="T612" s="5"/>
      <c r="U612" s="5"/>
      <c r="V612" s="5"/>
    </row>
    <row r="613" spans="19:22" ht="9.9499999999999993" customHeight="1" x14ac:dyDescent="0.2">
      <c r="T613" s="5"/>
      <c r="U613" s="5"/>
      <c r="V613" s="5"/>
    </row>
    <row r="614" spans="19:22" ht="9.9499999999999993" customHeight="1" x14ac:dyDescent="0.2">
      <c r="T614" s="5"/>
      <c r="U614" s="5"/>
      <c r="V614" s="5"/>
    </row>
    <row r="615" spans="19:22" ht="9.9499999999999993" customHeight="1" x14ac:dyDescent="0.2">
      <c r="T615" s="5"/>
      <c r="U615" s="5"/>
      <c r="V615" s="5"/>
    </row>
    <row r="616" spans="19:22" ht="9.9499999999999993" customHeight="1" x14ac:dyDescent="0.2">
      <c r="T616" s="5"/>
      <c r="U616" s="5"/>
      <c r="V616" s="5"/>
    </row>
    <row r="617" spans="19:22" ht="9.9499999999999993" customHeight="1" x14ac:dyDescent="0.2">
      <c r="T617" s="5"/>
      <c r="U617" s="5"/>
      <c r="V617" s="5"/>
    </row>
    <row r="618" spans="19:22" ht="9.9499999999999993" customHeight="1" x14ac:dyDescent="0.2">
      <c r="T618" s="5"/>
      <c r="U618" s="5"/>
      <c r="V618" s="5"/>
    </row>
    <row r="619" spans="19:22" ht="9.9499999999999993" customHeight="1" x14ac:dyDescent="0.2">
      <c r="T619" s="5"/>
      <c r="U619" s="5"/>
      <c r="V619" s="5"/>
    </row>
    <row r="620" spans="19:22" ht="9.9499999999999993" customHeight="1" x14ac:dyDescent="0.2">
      <c r="T620" s="5"/>
      <c r="U620" s="5"/>
      <c r="V620" s="5"/>
    </row>
    <row r="621" spans="19:22" ht="9.9499999999999993" customHeight="1" x14ac:dyDescent="0.2">
      <c r="T621" s="5"/>
      <c r="U621" s="5"/>
      <c r="V621" s="5"/>
    </row>
    <row r="622" spans="19:22" ht="9.9499999999999993" customHeight="1" x14ac:dyDescent="0.2">
      <c r="S622" s="5"/>
      <c r="T622" s="5"/>
      <c r="U622" s="5"/>
      <c r="V622" s="5"/>
    </row>
    <row r="623" spans="19:22" ht="9.9499999999999993" customHeight="1" x14ac:dyDescent="0.2">
      <c r="S623" s="5"/>
      <c r="T623" s="5"/>
      <c r="U623" s="5"/>
      <c r="V623" s="5"/>
    </row>
    <row r="624" spans="19:22" ht="9.9499999999999993" customHeight="1" x14ac:dyDescent="0.2">
      <c r="S624" s="5"/>
      <c r="T624" s="5"/>
      <c r="U624" s="5"/>
      <c r="V624" s="5"/>
    </row>
    <row r="625" spans="19:22" ht="9.9499999999999993" customHeight="1" x14ac:dyDescent="0.2">
      <c r="S625" s="5"/>
      <c r="T625" s="5"/>
      <c r="U625" s="5"/>
      <c r="V625" s="5"/>
    </row>
    <row r="626" spans="19:22" ht="9.9499999999999993" customHeight="1" x14ac:dyDescent="0.2">
      <c r="S626" s="5"/>
      <c r="T626" s="5"/>
      <c r="U626" s="5"/>
      <c r="V626" s="5"/>
    </row>
    <row r="627" spans="19:22" ht="9.9499999999999993" customHeight="1" x14ac:dyDescent="0.2">
      <c r="S627" s="5"/>
      <c r="T627" s="5"/>
      <c r="U627" s="5"/>
      <c r="V627" s="5"/>
    </row>
    <row r="628" spans="19:22" ht="9.9499999999999993" customHeight="1" x14ac:dyDescent="0.2">
      <c r="S628" s="5"/>
      <c r="T628" s="5"/>
      <c r="U628" s="5"/>
      <c r="V628" s="5"/>
    </row>
    <row r="629" spans="19:22" ht="9.9499999999999993" customHeight="1" x14ac:dyDescent="0.2">
      <c r="S629" s="5"/>
      <c r="T629" s="5"/>
      <c r="U629" s="5"/>
      <c r="V629" s="5"/>
    </row>
    <row r="630" spans="19:22" ht="9.9499999999999993" customHeight="1" x14ac:dyDescent="0.2">
      <c r="S630" s="5"/>
      <c r="T630" s="5"/>
      <c r="U630" s="5"/>
      <c r="V630" s="5"/>
    </row>
    <row r="631" spans="19:22" ht="9.9499999999999993" customHeight="1" x14ac:dyDescent="0.2">
      <c r="S631" s="5"/>
      <c r="T631" s="5"/>
      <c r="U631" s="5"/>
      <c r="V631" s="5"/>
    </row>
    <row r="632" spans="19:22" ht="9.9499999999999993" customHeight="1" x14ac:dyDescent="0.2">
      <c r="S632" s="5"/>
      <c r="T632" s="5"/>
      <c r="U632" s="5"/>
      <c r="V632" s="5"/>
    </row>
    <row r="633" spans="19:22" ht="9.9499999999999993" customHeight="1" x14ac:dyDescent="0.2">
      <c r="S633" s="5"/>
      <c r="T633" s="5"/>
      <c r="U633" s="5"/>
      <c r="V633" s="5"/>
    </row>
    <row r="634" spans="19:22" ht="9.9499999999999993" customHeight="1" x14ac:dyDescent="0.2">
      <c r="S634" s="5"/>
      <c r="T634" s="5"/>
      <c r="U634" s="5"/>
      <c r="V634" s="5"/>
    </row>
    <row r="635" spans="19:22" ht="9.9499999999999993" customHeight="1" x14ac:dyDescent="0.2">
      <c r="S635" s="5"/>
      <c r="T635" s="5"/>
      <c r="U635" s="5"/>
      <c r="V635" s="5"/>
    </row>
    <row r="636" spans="19:22" ht="9.9499999999999993" customHeight="1" x14ac:dyDescent="0.2">
      <c r="S636" s="5"/>
      <c r="T636" s="5"/>
      <c r="U636" s="5"/>
      <c r="V636" s="5"/>
    </row>
    <row r="637" spans="19:22" ht="9.9499999999999993" customHeight="1" x14ac:dyDescent="0.2">
      <c r="S637" s="5"/>
      <c r="T637" s="5"/>
      <c r="U637" s="5"/>
      <c r="V637" s="5"/>
    </row>
    <row r="638" spans="19:22" ht="9.9499999999999993" customHeight="1" x14ac:dyDescent="0.2">
      <c r="S638" s="5"/>
      <c r="T638" s="5"/>
      <c r="U638" s="5"/>
      <c r="V638" s="5"/>
    </row>
    <row r="639" spans="19:22" ht="9.9499999999999993" customHeight="1" x14ac:dyDescent="0.2">
      <c r="S639" s="5"/>
      <c r="T639" s="5"/>
      <c r="U639" s="5"/>
      <c r="V639" s="5"/>
    </row>
    <row r="640" spans="19:22" ht="9.9499999999999993" customHeight="1" x14ac:dyDescent="0.2">
      <c r="S640" s="5"/>
      <c r="T640" s="5"/>
      <c r="U640" s="5"/>
      <c r="V640" s="5"/>
    </row>
    <row r="641" spans="19:22" ht="9.9499999999999993" customHeight="1" x14ac:dyDescent="0.2">
      <c r="S641" s="5"/>
      <c r="T641" s="5"/>
      <c r="U641" s="5"/>
      <c r="V641" s="5"/>
    </row>
    <row r="642" spans="19:22" ht="9.9499999999999993" customHeight="1" x14ac:dyDescent="0.2">
      <c r="S642" s="5"/>
      <c r="T642" s="5"/>
      <c r="U642" s="5"/>
      <c r="V642" s="5"/>
    </row>
    <row r="643" spans="19:22" ht="9.9499999999999993" customHeight="1" x14ac:dyDescent="0.2">
      <c r="S643" s="5"/>
      <c r="T643" s="5"/>
      <c r="U643" s="5"/>
      <c r="V643" s="5"/>
    </row>
    <row r="644" spans="19:22" ht="9.9499999999999993" customHeight="1" x14ac:dyDescent="0.2">
      <c r="S644" s="5"/>
      <c r="T644" s="5"/>
      <c r="U644" s="5"/>
      <c r="V644" s="5"/>
    </row>
    <row r="645" spans="19:22" ht="9.9499999999999993" customHeight="1" x14ac:dyDescent="0.2">
      <c r="S645" s="5"/>
      <c r="T645" s="5"/>
      <c r="U645" s="5"/>
      <c r="V645" s="5"/>
    </row>
    <row r="646" spans="19:22" ht="9.9499999999999993" customHeight="1" x14ac:dyDescent="0.2">
      <c r="S646" s="5"/>
      <c r="T646" s="5"/>
      <c r="U646" s="5"/>
      <c r="V646" s="5"/>
    </row>
    <row r="647" spans="19:22" ht="9.9499999999999993" customHeight="1" x14ac:dyDescent="0.2">
      <c r="S647" s="5"/>
      <c r="T647" s="5"/>
      <c r="U647" s="5"/>
      <c r="V647" s="5"/>
    </row>
    <row r="648" spans="19:22" ht="9.9499999999999993" customHeight="1" x14ac:dyDescent="0.2">
      <c r="S648" s="5"/>
      <c r="T648" s="5"/>
      <c r="U648" s="5"/>
      <c r="V648" s="5"/>
    </row>
    <row r="649" spans="19:22" ht="9.9499999999999993" customHeight="1" x14ac:dyDescent="0.2">
      <c r="S649" s="5"/>
      <c r="T649" s="5"/>
      <c r="U649" s="5"/>
      <c r="V649" s="5"/>
    </row>
    <row r="650" spans="19:22" ht="9.9499999999999993" customHeight="1" x14ac:dyDescent="0.2">
      <c r="S650" s="5"/>
      <c r="T650" s="5"/>
      <c r="U650" s="5"/>
      <c r="V650" s="5"/>
    </row>
    <row r="651" spans="19:22" ht="9.9499999999999993" customHeight="1" x14ac:dyDescent="0.2">
      <c r="S651" s="5"/>
      <c r="T651" s="5"/>
      <c r="U651" s="5"/>
      <c r="V651" s="5"/>
    </row>
    <row r="652" spans="19:22" ht="9.9499999999999993" customHeight="1" x14ac:dyDescent="0.2">
      <c r="S652" s="5"/>
      <c r="T652" s="5"/>
      <c r="U652" s="5"/>
      <c r="V652" s="5"/>
    </row>
    <row r="653" spans="19:22" ht="9.9499999999999993" customHeight="1" x14ac:dyDescent="0.2">
      <c r="S653" s="5"/>
      <c r="T653" s="5"/>
      <c r="U653" s="5"/>
      <c r="V653" s="5"/>
    </row>
    <row r="654" spans="19:22" ht="9.9499999999999993" customHeight="1" x14ac:dyDescent="0.2">
      <c r="S654" s="5"/>
      <c r="T654" s="5"/>
      <c r="U654" s="5"/>
      <c r="V654" s="5"/>
    </row>
    <row r="655" spans="19:22" ht="9.9499999999999993" customHeight="1" x14ac:dyDescent="0.2">
      <c r="S655" s="5"/>
      <c r="T655" s="5"/>
      <c r="U655" s="5"/>
      <c r="V655" s="5"/>
    </row>
    <row r="656" spans="19:22" ht="9.9499999999999993" customHeight="1" x14ac:dyDescent="0.2">
      <c r="S656" s="5"/>
      <c r="T656" s="5"/>
      <c r="U656" s="5"/>
      <c r="V656" s="5"/>
    </row>
    <row r="657" spans="19:22" ht="9.9499999999999993" customHeight="1" x14ac:dyDescent="0.2">
      <c r="S657" s="5"/>
      <c r="T657" s="5"/>
      <c r="U657" s="5"/>
      <c r="V657" s="5"/>
    </row>
    <row r="658" spans="19:22" ht="9.9499999999999993" customHeight="1" x14ac:dyDescent="0.2">
      <c r="S658" s="5"/>
      <c r="T658" s="5"/>
      <c r="U658" s="5"/>
      <c r="V658" s="5"/>
    </row>
    <row r="659" spans="19:22" ht="9.9499999999999993" customHeight="1" x14ac:dyDescent="0.2">
      <c r="S659" s="5"/>
      <c r="T659" s="5"/>
      <c r="U659" s="5"/>
      <c r="V659" s="5"/>
    </row>
    <row r="660" spans="19:22" ht="9.9499999999999993" customHeight="1" x14ac:dyDescent="0.2">
      <c r="S660" s="5"/>
      <c r="T660" s="5"/>
      <c r="U660" s="5"/>
      <c r="V660" s="5"/>
    </row>
    <row r="661" spans="19:22" ht="9.9499999999999993" customHeight="1" x14ac:dyDescent="0.2">
      <c r="S661" s="5"/>
      <c r="T661" s="5"/>
      <c r="U661" s="5"/>
      <c r="V661" s="5"/>
    </row>
    <row r="662" spans="19:22" ht="9.9499999999999993" customHeight="1" x14ac:dyDescent="0.2">
      <c r="S662" s="5"/>
      <c r="T662" s="5"/>
      <c r="U662" s="5"/>
      <c r="V662" s="5"/>
    </row>
    <row r="663" spans="19:22" ht="9.9499999999999993" customHeight="1" x14ac:dyDescent="0.2">
      <c r="S663" s="5"/>
      <c r="T663" s="5"/>
      <c r="U663" s="5"/>
      <c r="V663" s="5"/>
    </row>
    <row r="664" spans="19:22" ht="9.9499999999999993" customHeight="1" x14ac:dyDescent="0.2">
      <c r="S664" s="5"/>
      <c r="T664" s="5"/>
      <c r="U664" s="5"/>
      <c r="V664" s="5"/>
    </row>
    <row r="665" spans="19:22" ht="9.9499999999999993" customHeight="1" x14ac:dyDescent="0.2">
      <c r="S665" s="5"/>
      <c r="T665" s="5"/>
      <c r="U665" s="5"/>
      <c r="V665" s="5"/>
    </row>
    <row r="666" spans="19:22" ht="9.9499999999999993" customHeight="1" x14ac:dyDescent="0.2">
      <c r="S666" s="5"/>
      <c r="T666" s="5"/>
      <c r="U666" s="5"/>
      <c r="V666" s="5"/>
    </row>
    <row r="667" spans="19:22" ht="9.9499999999999993" customHeight="1" x14ac:dyDescent="0.2">
      <c r="S667" s="5"/>
      <c r="T667" s="5"/>
      <c r="U667" s="5"/>
      <c r="V667" s="5"/>
    </row>
    <row r="668" spans="19:22" ht="9.9499999999999993" customHeight="1" x14ac:dyDescent="0.2">
      <c r="S668" s="5"/>
      <c r="T668" s="5"/>
      <c r="U668" s="5"/>
      <c r="V668" s="5"/>
    </row>
    <row r="669" spans="19:22" ht="9.9499999999999993" customHeight="1" x14ac:dyDescent="0.2">
      <c r="S669" s="5"/>
      <c r="T669" s="5"/>
      <c r="U669" s="5"/>
      <c r="V669" s="5"/>
    </row>
    <row r="670" spans="19:22" ht="9.9499999999999993" customHeight="1" x14ac:dyDescent="0.2">
      <c r="S670" s="5"/>
      <c r="T670" s="5"/>
      <c r="U670" s="5"/>
      <c r="V670" s="5"/>
    </row>
    <row r="671" spans="19:22" ht="9.9499999999999993" customHeight="1" x14ac:dyDescent="0.2">
      <c r="S671" s="5"/>
      <c r="T671" s="5"/>
      <c r="U671" s="5"/>
      <c r="V671" s="5"/>
    </row>
    <row r="672" spans="19:22" ht="9.9499999999999993" customHeight="1" x14ac:dyDescent="0.2">
      <c r="S672" s="5"/>
      <c r="T672" s="5"/>
      <c r="U672" s="5"/>
      <c r="V672" s="5"/>
    </row>
    <row r="673" spans="19:22" ht="9.9499999999999993" customHeight="1" x14ac:dyDescent="0.2">
      <c r="S673" s="5"/>
      <c r="T673" s="5"/>
      <c r="U673" s="5"/>
      <c r="V673" s="5"/>
    </row>
    <row r="674" spans="19:22" ht="9.9499999999999993" customHeight="1" x14ac:dyDescent="0.2">
      <c r="S674" s="5"/>
      <c r="T674" s="5"/>
      <c r="U674" s="5"/>
      <c r="V674" s="5"/>
    </row>
    <row r="675" spans="19:22" ht="9.9499999999999993" customHeight="1" x14ac:dyDescent="0.2">
      <c r="S675" s="5"/>
      <c r="T675" s="5"/>
      <c r="U675" s="5"/>
      <c r="V675" s="5"/>
    </row>
    <row r="676" spans="19:22" ht="9.9499999999999993" customHeight="1" x14ac:dyDescent="0.2">
      <c r="S676" s="5"/>
      <c r="T676" s="5"/>
      <c r="U676" s="5"/>
      <c r="V676" s="5"/>
    </row>
    <row r="677" spans="19:22" ht="9.9499999999999993" customHeight="1" x14ac:dyDescent="0.2">
      <c r="S677" s="5"/>
      <c r="T677" s="5"/>
      <c r="U677" s="5"/>
      <c r="V677" s="5"/>
    </row>
    <row r="678" spans="19:22" ht="9.9499999999999993" customHeight="1" x14ac:dyDescent="0.2">
      <c r="S678" s="5"/>
      <c r="T678" s="5"/>
      <c r="U678" s="5"/>
      <c r="V678" s="5"/>
    </row>
    <row r="679" spans="19:22" ht="9.9499999999999993" customHeight="1" x14ac:dyDescent="0.2">
      <c r="S679" s="5"/>
      <c r="T679" s="5"/>
      <c r="U679" s="5"/>
      <c r="V679" s="5"/>
    </row>
    <row r="680" spans="19:22" ht="9.9499999999999993" customHeight="1" x14ac:dyDescent="0.2">
      <c r="S680" s="5"/>
      <c r="T680" s="5"/>
      <c r="U680" s="5"/>
      <c r="V680" s="5"/>
    </row>
    <row r="681" spans="19:22" ht="9.9499999999999993" customHeight="1" x14ac:dyDescent="0.2">
      <c r="S681" s="5"/>
      <c r="T681" s="5"/>
      <c r="U681" s="5"/>
      <c r="V681" s="5"/>
    </row>
    <row r="682" spans="19:22" ht="9.9499999999999993" customHeight="1" x14ac:dyDescent="0.2">
      <c r="S682" s="5"/>
      <c r="T682" s="5"/>
      <c r="U682" s="5"/>
      <c r="V682" s="5"/>
    </row>
    <row r="683" spans="19:22" ht="9.9499999999999993" customHeight="1" x14ac:dyDescent="0.2">
      <c r="S683" s="5"/>
      <c r="T683" s="5"/>
      <c r="U683" s="5"/>
      <c r="V683" s="5"/>
    </row>
    <row r="684" spans="19:22" ht="9.9499999999999993" customHeight="1" x14ac:dyDescent="0.2">
      <c r="S684" s="5"/>
      <c r="T684" s="5"/>
      <c r="U684" s="5"/>
      <c r="V684" s="5"/>
    </row>
    <row r="685" spans="19:22" ht="9.9499999999999993" customHeight="1" x14ac:dyDescent="0.2">
      <c r="S685" s="5"/>
      <c r="T685" s="5"/>
      <c r="U685" s="5"/>
      <c r="V685" s="5"/>
    </row>
    <row r="686" spans="19:22" ht="9.9499999999999993" customHeight="1" x14ac:dyDescent="0.2">
      <c r="S686" s="5"/>
      <c r="T686" s="5"/>
      <c r="U686" s="5"/>
      <c r="V686" s="5"/>
    </row>
    <row r="687" spans="19:22" ht="9.9499999999999993" customHeight="1" x14ac:dyDescent="0.2">
      <c r="S687" s="5"/>
      <c r="T687" s="5"/>
      <c r="U687" s="5"/>
      <c r="V687" s="5"/>
    </row>
    <row r="688" spans="19:22" ht="9.9499999999999993" customHeight="1" x14ac:dyDescent="0.2">
      <c r="S688" s="5"/>
      <c r="T688" s="5"/>
      <c r="U688" s="5"/>
      <c r="V688" s="5"/>
    </row>
    <row r="689" spans="19:22" ht="9.9499999999999993" customHeight="1" x14ac:dyDescent="0.2">
      <c r="S689" s="5"/>
      <c r="T689" s="5"/>
      <c r="U689" s="5"/>
      <c r="V689" s="5"/>
    </row>
    <row r="690" spans="19:22" ht="9.9499999999999993" customHeight="1" x14ac:dyDescent="0.2">
      <c r="S690" s="5"/>
      <c r="T690" s="5"/>
      <c r="U690" s="5"/>
      <c r="V690" s="5"/>
    </row>
    <row r="691" spans="19:22" ht="9.9499999999999993" customHeight="1" x14ac:dyDescent="0.2">
      <c r="S691" s="5"/>
      <c r="T691" s="5"/>
      <c r="U691" s="5"/>
      <c r="V691" s="5"/>
    </row>
    <row r="692" spans="19:22" ht="9.9499999999999993" customHeight="1" x14ac:dyDescent="0.2">
      <c r="S692" s="5"/>
      <c r="T692" s="5"/>
      <c r="U692" s="5"/>
      <c r="V692" s="5"/>
    </row>
    <row r="693" spans="19:22" ht="9.9499999999999993" customHeight="1" x14ac:dyDescent="0.2">
      <c r="S693" s="5"/>
      <c r="T693" s="5"/>
      <c r="U693" s="5"/>
      <c r="V693" s="5"/>
    </row>
    <row r="694" spans="19:22" ht="9.9499999999999993" customHeight="1" x14ac:dyDescent="0.2">
      <c r="S694" s="5"/>
      <c r="T694" s="5"/>
      <c r="U694" s="5"/>
      <c r="V694" s="5"/>
    </row>
    <row r="695" spans="19:22" ht="9.9499999999999993" customHeight="1" x14ac:dyDescent="0.2">
      <c r="S695" s="5"/>
      <c r="T695" s="5"/>
      <c r="U695" s="5"/>
      <c r="V695" s="5"/>
    </row>
    <row r="696" spans="19:22" ht="9.9499999999999993" customHeight="1" x14ac:dyDescent="0.2">
      <c r="S696" s="5"/>
      <c r="T696" s="5"/>
      <c r="U696" s="5"/>
      <c r="V696" s="5"/>
    </row>
    <row r="697" spans="19:22" ht="9.9499999999999993" customHeight="1" x14ac:dyDescent="0.2">
      <c r="S697" s="5"/>
      <c r="T697" s="5"/>
      <c r="U697" s="5"/>
      <c r="V697" s="5"/>
    </row>
    <row r="698" spans="19:22" ht="9.9499999999999993" customHeight="1" x14ac:dyDescent="0.2">
      <c r="S698" s="5"/>
      <c r="T698" s="5"/>
      <c r="U698" s="5"/>
      <c r="V698" s="5"/>
    </row>
    <row r="699" spans="19:22" ht="9.9499999999999993" customHeight="1" x14ac:dyDescent="0.2">
      <c r="S699" s="5"/>
      <c r="T699" s="5"/>
      <c r="U699" s="5"/>
      <c r="V699" s="5"/>
    </row>
    <row r="700" spans="19:22" ht="9.9499999999999993" customHeight="1" x14ac:dyDescent="0.2">
      <c r="S700" s="5"/>
      <c r="T700" s="5"/>
      <c r="U700" s="5"/>
      <c r="V700" s="5"/>
    </row>
    <row r="701" spans="19:22" ht="9.9499999999999993" customHeight="1" x14ac:dyDescent="0.2">
      <c r="S701" s="5"/>
      <c r="T701" s="5"/>
      <c r="U701" s="5"/>
      <c r="V701" s="5"/>
    </row>
    <row r="702" spans="19:22" ht="9.9499999999999993" customHeight="1" x14ac:dyDescent="0.2">
      <c r="S702" s="5"/>
      <c r="T702" s="5"/>
      <c r="U702" s="5"/>
      <c r="V702" s="5"/>
    </row>
    <row r="703" spans="19:22" ht="9.9499999999999993" customHeight="1" x14ac:dyDescent="0.2">
      <c r="S703" s="5"/>
      <c r="T703" s="5"/>
      <c r="U703" s="5"/>
      <c r="V703" s="5"/>
    </row>
    <row r="704" spans="19:22" ht="9.9499999999999993" customHeight="1" x14ac:dyDescent="0.2">
      <c r="S704" s="5"/>
      <c r="T704" s="5"/>
      <c r="U704" s="5"/>
      <c r="V704" s="5"/>
    </row>
    <row r="705" spans="19:22" ht="9.9499999999999993" customHeight="1" x14ac:dyDescent="0.2">
      <c r="S705" s="5"/>
      <c r="T705" s="5"/>
      <c r="U705" s="5"/>
      <c r="V705" s="5"/>
    </row>
    <row r="706" spans="19:22" ht="9.9499999999999993" customHeight="1" x14ac:dyDescent="0.2">
      <c r="S706" s="5"/>
      <c r="T706" s="5"/>
      <c r="U706" s="5"/>
      <c r="V706" s="5"/>
    </row>
    <row r="707" spans="19:22" ht="9.9499999999999993" customHeight="1" x14ac:dyDescent="0.2">
      <c r="S707" s="5"/>
      <c r="T707" s="5"/>
      <c r="U707" s="5"/>
      <c r="V707" s="5"/>
    </row>
    <row r="708" spans="19:22" ht="9.9499999999999993" customHeight="1" x14ac:dyDescent="0.2">
      <c r="S708" s="5"/>
      <c r="T708" s="5"/>
      <c r="U708" s="5"/>
      <c r="V708" s="5"/>
    </row>
    <row r="709" spans="19:22" ht="9.9499999999999993" customHeight="1" x14ac:dyDescent="0.2">
      <c r="S709" s="5"/>
      <c r="T709" s="5"/>
      <c r="U709" s="5"/>
      <c r="V709" s="5"/>
    </row>
    <row r="710" spans="19:22" ht="9.9499999999999993" customHeight="1" x14ac:dyDescent="0.2">
      <c r="S710" s="5"/>
      <c r="T710" s="5"/>
      <c r="U710" s="5"/>
      <c r="V710" s="5"/>
    </row>
    <row r="711" spans="19:22" ht="9.9499999999999993" customHeight="1" x14ac:dyDescent="0.2">
      <c r="S711" s="5"/>
      <c r="T711" s="5"/>
      <c r="U711" s="5"/>
      <c r="V711" s="5"/>
    </row>
    <row r="712" spans="19:22" ht="9.9499999999999993" customHeight="1" x14ac:dyDescent="0.2">
      <c r="S712" s="5"/>
      <c r="T712" s="5"/>
      <c r="U712" s="5"/>
      <c r="V712" s="5"/>
    </row>
    <row r="713" spans="19:22" ht="9.9499999999999993" customHeight="1" x14ac:dyDescent="0.2">
      <c r="S713" s="5"/>
      <c r="T713" s="5"/>
      <c r="U713" s="5"/>
      <c r="V713" s="5"/>
    </row>
    <row r="714" spans="19:22" ht="9.9499999999999993" customHeight="1" x14ac:dyDescent="0.2">
      <c r="S714" s="5"/>
      <c r="T714" s="5"/>
      <c r="U714" s="5"/>
      <c r="V714" s="5"/>
    </row>
    <row r="715" spans="19:22" ht="9.9499999999999993" customHeight="1" x14ac:dyDescent="0.2">
      <c r="S715" s="5"/>
      <c r="T715" s="5"/>
      <c r="U715" s="5"/>
      <c r="V715" s="5"/>
    </row>
    <row r="716" spans="19:22" ht="9.9499999999999993" customHeight="1" x14ac:dyDescent="0.2">
      <c r="S716" s="5"/>
      <c r="T716" s="5"/>
      <c r="U716" s="5"/>
      <c r="V716" s="5"/>
    </row>
    <row r="717" spans="19:22" ht="9.9499999999999993" customHeight="1" x14ac:dyDescent="0.2">
      <c r="S717" s="5"/>
      <c r="T717" s="5"/>
      <c r="U717" s="5"/>
      <c r="V717" s="5"/>
    </row>
    <row r="718" spans="19:22" ht="9.9499999999999993" customHeight="1" x14ac:dyDescent="0.2">
      <c r="S718" s="5"/>
      <c r="T718" s="5"/>
      <c r="U718" s="5"/>
      <c r="V718" s="5"/>
    </row>
    <row r="719" spans="19:22" ht="9.9499999999999993" customHeight="1" x14ac:dyDescent="0.2">
      <c r="S719" s="5"/>
      <c r="T719" s="5"/>
      <c r="U719" s="5"/>
      <c r="V719" s="5"/>
    </row>
    <row r="720" spans="19:22" ht="9.9499999999999993" customHeight="1" x14ac:dyDescent="0.2">
      <c r="S720" s="5"/>
      <c r="T720" s="5"/>
      <c r="U720" s="5"/>
      <c r="V720" s="5"/>
    </row>
    <row r="721" spans="19:22" ht="9.9499999999999993" customHeight="1" x14ac:dyDescent="0.2">
      <c r="S721" s="5"/>
      <c r="T721" s="5"/>
      <c r="U721" s="5"/>
      <c r="V721" s="5"/>
    </row>
    <row r="722" spans="19:22" ht="9.9499999999999993" customHeight="1" x14ac:dyDescent="0.2">
      <c r="S722" s="5"/>
      <c r="T722" s="5"/>
      <c r="U722" s="5"/>
      <c r="V722" s="5"/>
    </row>
    <row r="723" spans="19:22" ht="9.9499999999999993" customHeight="1" x14ac:dyDescent="0.2">
      <c r="S723" s="5"/>
      <c r="T723" s="5"/>
      <c r="U723" s="5"/>
      <c r="V723" s="5"/>
    </row>
    <row r="724" spans="19:22" ht="9.9499999999999993" customHeight="1" x14ac:dyDescent="0.2">
      <c r="S724" s="5"/>
      <c r="T724" s="5"/>
      <c r="U724" s="5"/>
      <c r="V724" s="5"/>
    </row>
    <row r="725" spans="19:22" ht="9.9499999999999993" customHeight="1" x14ac:dyDescent="0.2">
      <c r="S725" s="5"/>
      <c r="T725" s="5"/>
      <c r="U725" s="5"/>
      <c r="V725" s="5"/>
    </row>
    <row r="726" spans="19:22" ht="9.9499999999999993" customHeight="1" x14ac:dyDescent="0.2">
      <c r="S726" s="5"/>
      <c r="T726" s="5"/>
      <c r="U726" s="5"/>
      <c r="V726" s="5"/>
    </row>
    <row r="727" spans="19:22" ht="9.9499999999999993" customHeight="1" x14ac:dyDescent="0.2">
      <c r="S727" s="5"/>
      <c r="T727" s="5"/>
      <c r="U727" s="5"/>
      <c r="V727" s="5"/>
    </row>
    <row r="728" spans="19:22" ht="9.9499999999999993" customHeight="1" x14ac:dyDescent="0.2">
      <c r="S728" s="5"/>
      <c r="T728" s="5"/>
      <c r="U728" s="5"/>
      <c r="V728" s="5"/>
    </row>
    <row r="729" spans="19:22" ht="9.9499999999999993" customHeight="1" x14ac:dyDescent="0.2">
      <c r="S729" s="5"/>
      <c r="T729" s="5"/>
      <c r="U729" s="5"/>
      <c r="V729" s="5"/>
    </row>
    <row r="730" spans="19:22" ht="9.9499999999999993" customHeight="1" x14ac:dyDescent="0.2">
      <c r="S730" s="5"/>
      <c r="T730" s="5"/>
      <c r="U730" s="5"/>
      <c r="V730" s="5"/>
    </row>
    <row r="731" spans="19:22" ht="9.9499999999999993" customHeight="1" x14ac:dyDescent="0.2">
      <c r="S731" s="5"/>
      <c r="T731" s="5"/>
      <c r="U731" s="5"/>
      <c r="V731" s="5"/>
    </row>
    <row r="732" spans="19:22" ht="9.9499999999999993" customHeight="1" x14ac:dyDescent="0.2">
      <c r="S732" s="5"/>
      <c r="T732" s="5"/>
      <c r="U732" s="5"/>
      <c r="V732" s="5"/>
    </row>
    <row r="733" spans="19:22" ht="9.9499999999999993" customHeight="1" x14ac:dyDescent="0.2">
      <c r="S733" s="5"/>
      <c r="T733" s="5"/>
      <c r="U733" s="5"/>
      <c r="V733" s="5"/>
    </row>
    <row r="734" spans="19:22" ht="9.9499999999999993" customHeight="1" x14ac:dyDescent="0.2">
      <c r="S734" s="5"/>
      <c r="T734" s="5"/>
      <c r="U734" s="5"/>
      <c r="V734" s="5"/>
    </row>
    <row r="735" spans="19:22" ht="9.9499999999999993" customHeight="1" x14ac:dyDescent="0.2">
      <c r="S735" s="5"/>
      <c r="T735" s="5"/>
      <c r="U735" s="5"/>
      <c r="V735" s="5"/>
    </row>
    <row r="736" spans="19:22" ht="9.9499999999999993" customHeight="1" x14ac:dyDescent="0.2">
      <c r="S736" s="5"/>
      <c r="T736" s="5"/>
      <c r="U736" s="5"/>
      <c r="V736" s="5"/>
    </row>
    <row r="737" spans="19:22" ht="9.9499999999999993" customHeight="1" x14ac:dyDescent="0.2">
      <c r="S737" s="5"/>
      <c r="T737" s="5"/>
      <c r="U737" s="5"/>
      <c r="V737" s="5"/>
    </row>
    <row r="738" spans="19:22" ht="9.9499999999999993" customHeight="1" x14ac:dyDescent="0.2">
      <c r="S738" s="5"/>
      <c r="T738" s="5"/>
      <c r="U738" s="5"/>
      <c r="V738" s="5"/>
    </row>
    <row r="739" spans="19:22" ht="9.9499999999999993" customHeight="1" x14ac:dyDescent="0.2">
      <c r="S739" s="5"/>
      <c r="T739" s="5"/>
      <c r="U739" s="5"/>
      <c r="V739" s="5"/>
    </row>
    <row r="740" spans="19:22" ht="9.9499999999999993" customHeight="1" x14ac:dyDescent="0.2">
      <c r="S740" s="5"/>
      <c r="T740" s="5"/>
      <c r="U740" s="5"/>
      <c r="V740" s="5"/>
    </row>
    <row r="741" spans="19:22" ht="9.9499999999999993" customHeight="1" x14ac:dyDescent="0.2">
      <c r="S741" s="5"/>
      <c r="T741" s="5"/>
      <c r="U741" s="5"/>
      <c r="V741" s="5"/>
    </row>
    <row r="742" spans="19:22" ht="9.9499999999999993" customHeight="1" x14ac:dyDescent="0.2">
      <c r="S742" s="5"/>
      <c r="T742" s="5"/>
      <c r="U742" s="5"/>
      <c r="V742" s="5"/>
    </row>
    <row r="743" spans="19:22" ht="9.9499999999999993" customHeight="1" x14ac:dyDescent="0.2">
      <c r="S743" s="5"/>
      <c r="T743" s="5"/>
      <c r="U743" s="5"/>
      <c r="V743" s="5"/>
    </row>
    <row r="744" spans="19:22" ht="9.9499999999999993" customHeight="1" x14ac:dyDescent="0.2">
      <c r="S744" s="5"/>
      <c r="T744" s="5"/>
      <c r="U744" s="5"/>
      <c r="V744" s="5"/>
    </row>
    <row r="745" spans="19:22" ht="9.9499999999999993" customHeight="1" x14ac:dyDescent="0.2">
      <c r="S745" s="5"/>
      <c r="T745" s="5"/>
      <c r="U745" s="5"/>
      <c r="V745" s="5"/>
    </row>
    <row r="746" spans="19:22" ht="9.9499999999999993" customHeight="1" x14ac:dyDescent="0.2">
      <c r="S746" s="5"/>
      <c r="T746" s="5"/>
      <c r="U746" s="5"/>
      <c r="V746" s="5"/>
    </row>
    <row r="747" spans="19:22" ht="9.9499999999999993" customHeight="1" x14ac:dyDescent="0.2">
      <c r="S747" s="5"/>
      <c r="T747" s="5"/>
      <c r="U747" s="5"/>
      <c r="V747" s="5"/>
    </row>
    <row r="748" spans="19:22" ht="9.9499999999999993" customHeight="1" x14ac:dyDescent="0.2">
      <c r="S748" s="5"/>
      <c r="T748" s="5"/>
      <c r="U748" s="5"/>
      <c r="V748" s="5"/>
    </row>
    <row r="749" spans="19:22" ht="9.9499999999999993" customHeight="1" x14ac:dyDescent="0.2">
      <c r="S749" s="5"/>
      <c r="T749" s="5"/>
      <c r="U749" s="5"/>
      <c r="V749" s="5"/>
    </row>
    <row r="750" spans="19:22" x14ac:dyDescent="0.2">
      <c r="S750" s="5"/>
      <c r="T750" s="5"/>
      <c r="U750" s="5"/>
      <c r="V750" s="5"/>
    </row>
    <row r="751" spans="19:22" x14ac:dyDescent="0.2">
      <c r="S751" s="5"/>
      <c r="T751" s="5"/>
      <c r="U751" s="5"/>
      <c r="V751" s="5"/>
    </row>
    <row r="752" spans="19:22" x14ac:dyDescent="0.2">
      <c r="S752" s="5"/>
      <c r="T752" s="5"/>
      <c r="U752" s="5"/>
      <c r="V752" s="5"/>
    </row>
    <row r="753" spans="19:22" x14ac:dyDescent="0.2">
      <c r="S753" s="5"/>
      <c r="T753" s="5"/>
      <c r="U753" s="5"/>
      <c r="V753" s="5"/>
    </row>
    <row r="754" spans="19:22" x14ac:dyDescent="0.2">
      <c r="S754" s="5"/>
      <c r="T754" s="5"/>
      <c r="U754" s="5"/>
      <c r="V754" s="5"/>
    </row>
    <row r="755" spans="19:22" x14ac:dyDescent="0.2">
      <c r="S755" s="5"/>
      <c r="T755" s="5"/>
      <c r="U755" s="5"/>
      <c r="V755" s="5"/>
    </row>
    <row r="756" spans="19:22" x14ac:dyDescent="0.2">
      <c r="S756" s="5"/>
      <c r="T756" s="5"/>
      <c r="U756" s="5"/>
      <c r="V756" s="5"/>
    </row>
    <row r="757" spans="19:22" x14ac:dyDescent="0.2">
      <c r="S757" s="5"/>
      <c r="T757" s="5"/>
      <c r="U757" s="5"/>
      <c r="V757" s="5"/>
    </row>
    <row r="758" spans="19:22" x14ac:dyDescent="0.2">
      <c r="S758" s="5"/>
      <c r="T758" s="5"/>
      <c r="U758" s="5"/>
      <c r="V758" s="5"/>
    </row>
    <row r="759" spans="19:22" x14ac:dyDescent="0.2">
      <c r="S759" s="5"/>
      <c r="T759" s="5"/>
      <c r="U759" s="5"/>
      <c r="V759" s="5"/>
    </row>
    <row r="760" spans="19:22" x14ac:dyDescent="0.2">
      <c r="S760" s="5"/>
      <c r="T760" s="5"/>
      <c r="U760" s="5"/>
      <c r="V760" s="5"/>
    </row>
  </sheetData>
  <sheetProtection sheet="1" formatColumns="0" formatRows="0" insertColumns="0" insertRows="0" deleteColumns="0" deleteRows="0"/>
  <customSheetViews>
    <customSheetView guid="{E0C0245D-FBCF-4834-AB9D-3B40074BF26E}" showPageBreaks="1" showRuler="0">
      <pageMargins left="0.75" right="0.75" top="1" bottom="1" header="0.5" footer="0.5"/>
      <pageSetup orientation="portrait" r:id="rId1"/>
      <headerFooter alignWithMargins="0"/>
    </customSheetView>
  </customSheetViews>
  <mergeCells count="196">
    <mergeCell ref="A369:E369"/>
    <mergeCell ref="A368:E368"/>
    <mergeCell ref="A367:E367"/>
    <mergeCell ref="A366:E366"/>
    <mergeCell ref="A49:E49"/>
    <mergeCell ref="A50:E50"/>
    <mergeCell ref="A57:R57"/>
    <mergeCell ref="A114:R114"/>
    <mergeCell ref="A115:R115"/>
    <mergeCell ref="A263:A265"/>
    <mergeCell ref="A266:A268"/>
    <mergeCell ref="A194:A196"/>
    <mergeCell ref="B175:B178"/>
    <mergeCell ref="A191:A193"/>
    <mergeCell ref="A104:E104"/>
    <mergeCell ref="A105:E105"/>
    <mergeCell ref="A298:E298"/>
    <mergeCell ref="B179:B181"/>
    <mergeCell ref="B182:B184"/>
    <mergeCell ref="B185:B187"/>
    <mergeCell ref="B188:B190"/>
    <mergeCell ref="A173:R173"/>
    <mergeCell ref="A174:R174"/>
    <mergeCell ref="A175:A178"/>
    <mergeCell ref="A1:R1"/>
    <mergeCell ref="A2:R2"/>
    <mergeCell ref="D3:D7"/>
    <mergeCell ref="E3:E7"/>
    <mergeCell ref="A3:A7"/>
    <mergeCell ref="R3:R7"/>
    <mergeCell ref="B332:B334"/>
    <mergeCell ref="B335:B337"/>
    <mergeCell ref="B338:B340"/>
    <mergeCell ref="C338:C340"/>
    <mergeCell ref="A269:A271"/>
    <mergeCell ref="A272:A274"/>
    <mergeCell ref="A275:A277"/>
    <mergeCell ref="A278:A280"/>
    <mergeCell ref="A281:A283"/>
    <mergeCell ref="A293:A295"/>
    <mergeCell ref="D313:D316"/>
    <mergeCell ref="E313:E316"/>
    <mergeCell ref="R313:R316"/>
    <mergeCell ref="A296:E296"/>
    <mergeCell ref="A300:E300"/>
    <mergeCell ref="A301:E301"/>
    <mergeCell ref="A297:E297"/>
    <mergeCell ref="A299:E299"/>
    <mergeCell ref="B3:B7"/>
    <mergeCell ref="A372:E372"/>
    <mergeCell ref="A228:E228"/>
    <mergeCell ref="A229:E229"/>
    <mergeCell ref="A362:A364"/>
    <mergeCell ref="A365:E365"/>
    <mergeCell ref="A370:E370"/>
    <mergeCell ref="A371:E371"/>
    <mergeCell ref="A341:A343"/>
    <mergeCell ref="A344:A346"/>
    <mergeCell ref="A317:A319"/>
    <mergeCell ref="A320:A322"/>
    <mergeCell ref="A323:A325"/>
    <mergeCell ref="A326:A328"/>
    <mergeCell ref="A347:A349"/>
    <mergeCell ref="A350:A352"/>
    <mergeCell ref="A329:A331"/>
    <mergeCell ref="A332:A334"/>
    <mergeCell ref="A335:A337"/>
    <mergeCell ref="A338:A340"/>
    <mergeCell ref="A302:E302"/>
    <mergeCell ref="A311:R311"/>
    <mergeCell ref="A312:R312"/>
    <mergeCell ref="A313:A316"/>
    <mergeCell ref="D175:D178"/>
    <mergeCell ref="E175:E178"/>
    <mergeCell ref="R175:R178"/>
    <mergeCell ref="A179:A181"/>
    <mergeCell ref="A182:A184"/>
    <mergeCell ref="A185:A187"/>
    <mergeCell ref="A188:A190"/>
    <mergeCell ref="C175:C178"/>
    <mergeCell ref="C179:C181"/>
    <mergeCell ref="C182:C184"/>
    <mergeCell ref="C185:C187"/>
    <mergeCell ref="C188:C190"/>
    <mergeCell ref="B275:B277"/>
    <mergeCell ref="B191:B193"/>
    <mergeCell ref="B194:B196"/>
    <mergeCell ref="B197:B199"/>
    <mergeCell ref="B200:B202"/>
    <mergeCell ref="B203:B205"/>
    <mergeCell ref="B206:B208"/>
    <mergeCell ref="B209:B211"/>
    <mergeCell ref="B212:B214"/>
    <mergeCell ref="B224:B226"/>
    <mergeCell ref="A243:R243"/>
    <mergeCell ref="A244:A247"/>
    <mergeCell ref="D244:D247"/>
    <mergeCell ref="E244:E247"/>
    <mergeCell ref="R244:R247"/>
    <mergeCell ref="A248:A250"/>
    <mergeCell ref="A224:A226"/>
    <mergeCell ref="A227:E227"/>
    <mergeCell ref="A230:E230"/>
    <mergeCell ref="A231:E231"/>
    <mergeCell ref="A251:A253"/>
    <mergeCell ref="A254:A256"/>
    <mergeCell ref="A257:A259"/>
    <mergeCell ref="A260:A262"/>
    <mergeCell ref="A163:E163"/>
    <mergeCell ref="B341:B343"/>
    <mergeCell ref="B344:B346"/>
    <mergeCell ref="B347:B349"/>
    <mergeCell ref="B350:B352"/>
    <mergeCell ref="B362:B364"/>
    <mergeCell ref="C3:C7"/>
    <mergeCell ref="B278:B280"/>
    <mergeCell ref="B281:B283"/>
    <mergeCell ref="B293:B295"/>
    <mergeCell ref="B313:B316"/>
    <mergeCell ref="B317:B319"/>
    <mergeCell ref="B320:B322"/>
    <mergeCell ref="B323:B325"/>
    <mergeCell ref="B326:B328"/>
    <mergeCell ref="B329:B331"/>
    <mergeCell ref="B251:B253"/>
    <mergeCell ref="B254:B256"/>
    <mergeCell ref="B257:B259"/>
    <mergeCell ref="B260:B262"/>
    <mergeCell ref="B263:B265"/>
    <mergeCell ref="B266:B268"/>
    <mergeCell ref="B269:B271"/>
    <mergeCell ref="B272:B274"/>
    <mergeCell ref="C191:C193"/>
    <mergeCell ref="C194:C196"/>
    <mergeCell ref="C197:C199"/>
    <mergeCell ref="C200:C202"/>
    <mergeCell ref="C203:C205"/>
    <mergeCell ref="C206:C208"/>
    <mergeCell ref="C209:C211"/>
    <mergeCell ref="C212:C214"/>
    <mergeCell ref="C251:C253"/>
    <mergeCell ref="C254:C256"/>
    <mergeCell ref="A232:E232"/>
    <mergeCell ref="A242:R242"/>
    <mergeCell ref="B244:B247"/>
    <mergeCell ref="B248:B250"/>
    <mergeCell ref="C224:C226"/>
    <mergeCell ref="C244:C247"/>
    <mergeCell ref="C248:C250"/>
    <mergeCell ref="A197:A199"/>
    <mergeCell ref="A200:A202"/>
    <mergeCell ref="A203:A205"/>
    <mergeCell ref="A206:A208"/>
    <mergeCell ref="A209:A211"/>
    <mergeCell ref="A212:A214"/>
    <mergeCell ref="C257:C259"/>
    <mergeCell ref="C260:C262"/>
    <mergeCell ref="C263:C265"/>
    <mergeCell ref="C266:C268"/>
    <mergeCell ref="C269:C271"/>
    <mergeCell ref="C272:C274"/>
    <mergeCell ref="C275:C277"/>
    <mergeCell ref="C332:C334"/>
    <mergeCell ref="C335:C337"/>
    <mergeCell ref="C341:C343"/>
    <mergeCell ref="C344:C346"/>
    <mergeCell ref="C347:C349"/>
    <mergeCell ref="C350:C352"/>
    <mergeCell ref="C362:C364"/>
    <mergeCell ref="C278:C280"/>
    <mergeCell ref="C281:C283"/>
    <mergeCell ref="C293:C295"/>
    <mergeCell ref="C313:C316"/>
    <mergeCell ref="C317:C319"/>
    <mergeCell ref="C320:C322"/>
    <mergeCell ref="C323:C325"/>
    <mergeCell ref="C326:C328"/>
    <mergeCell ref="C329:C331"/>
    <mergeCell ref="A162:E162"/>
    <mergeCell ref="A59:A63"/>
    <mergeCell ref="B59:B63"/>
    <mergeCell ref="C59:C63"/>
    <mergeCell ref="D59:D63"/>
    <mergeCell ref="E59:E63"/>
    <mergeCell ref="R59:R63"/>
    <mergeCell ref="A103:E103"/>
    <mergeCell ref="A106:E106"/>
    <mergeCell ref="A58:R58"/>
    <mergeCell ref="A116:A120"/>
    <mergeCell ref="B116:B120"/>
    <mergeCell ref="C116:C120"/>
    <mergeCell ref="D116:D120"/>
    <mergeCell ref="E116:E120"/>
    <mergeCell ref="R116:R120"/>
    <mergeCell ref="A160:E160"/>
    <mergeCell ref="A161:E161"/>
  </mergeCells>
  <phoneticPr fontId="0" type="noConversion"/>
  <conditionalFormatting sqref="F8:Q49 F64:Q105 F121:Q162">
    <cfRule type="expression" dxfId="274" priority="109">
      <formula>OR(F$7="Each",F$7="Sqft")=TRUE</formula>
    </cfRule>
  </conditionalFormatting>
  <conditionalFormatting sqref="D8:D48 D64:D102 D121:D159">
    <cfRule type="expression" dxfId="273" priority="65">
      <formula>$D$3="MILE POST"</formula>
    </cfRule>
  </conditionalFormatting>
  <conditionalFormatting sqref="F5:Q5">
    <cfRule type="expression" dxfId="272" priority="620">
      <formula>$P$39=TRUE</formula>
    </cfRule>
  </conditionalFormatting>
  <conditionalFormatting sqref="F4:Q4">
    <cfRule type="expression" dxfId="271" priority="59">
      <formula>$P$39=TRUE</formula>
    </cfRule>
  </conditionalFormatting>
  <conditionalFormatting sqref="F50:P50">
    <cfRule type="expression" dxfId="270" priority="796">
      <formula>AND(F50=0,F$5&gt;0,SUM(F8:F48)&gt;0)</formula>
    </cfRule>
    <cfRule type="expression" dxfId="269" priority="797">
      <formula>AND(F50&gt;0,F50&lt;F49)=TRUE</formula>
    </cfRule>
  </conditionalFormatting>
  <conditionalFormatting sqref="F61:Q61">
    <cfRule type="expression" dxfId="268" priority="33">
      <formula>$P$39=TRUE</formula>
    </cfRule>
  </conditionalFormatting>
  <conditionalFormatting sqref="F60:Q60">
    <cfRule type="expression" dxfId="267" priority="27">
      <formula>$P$39=TRUE</formula>
    </cfRule>
  </conditionalFormatting>
  <conditionalFormatting sqref="F103:Q105">
    <cfRule type="expression" dxfId="266" priority="1042">
      <formula>OR(F$63="Each",F$63="Sqft")=TRUE</formula>
    </cfRule>
  </conditionalFormatting>
  <conditionalFormatting sqref="F118:Q118">
    <cfRule type="expression" dxfId="265" priority="19">
      <formula>$P$39=TRUE</formula>
    </cfRule>
  </conditionalFormatting>
  <conditionalFormatting sqref="F117:Q117">
    <cfRule type="expression" dxfId="264" priority="13">
      <formula>$P$39=TRUE</formula>
    </cfRule>
  </conditionalFormatting>
  <conditionalFormatting sqref="A2:R163">
    <cfRule type="expression" dxfId="263" priority="2">
      <formula>$T$53=TRUE</formula>
    </cfRule>
  </conditionalFormatting>
  <conditionalFormatting sqref="F160:Q163">
    <cfRule type="expression" dxfId="262" priority="21">
      <formula>OR(F$7="Each",F$7="Sqft")=TRUE</formula>
    </cfRule>
  </conditionalFormatting>
  <conditionalFormatting sqref="F106:P106 F163:P163">
    <cfRule type="expression" dxfId="261" priority="1065">
      <formula>AND(F106=0,F$5&gt;0,SUM(F66:F104)&gt;0)</formula>
    </cfRule>
    <cfRule type="expression" dxfId="260" priority="1066">
      <formula>AND(F106&gt;0,F106&lt;F105)=TRUE</formula>
    </cfRule>
  </conditionalFormatting>
  <conditionalFormatting sqref="Q50">
    <cfRule type="expression" dxfId="259" priority="10">
      <formula>AND(Q50&gt;0,Q50&lt;Q49)=TRUE</formula>
    </cfRule>
  </conditionalFormatting>
  <conditionalFormatting sqref="Q50">
    <cfRule type="expression" dxfId="258" priority="7">
      <formula>AND(Q50="",Q49&lt;&gt;"")=TRUE</formula>
    </cfRule>
  </conditionalFormatting>
  <conditionalFormatting sqref="Q106">
    <cfRule type="expression" dxfId="257" priority="6">
      <formula>AND(Q106&gt;0,Q106&lt;Q105)=TRUE</formula>
    </cfRule>
  </conditionalFormatting>
  <conditionalFormatting sqref="Q106">
    <cfRule type="expression" dxfId="256" priority="5">
      <formula>AND(Q106="",Q105&lt;&gt;"")=TRUE</formula>
    </cfRule>
  </conditionalFormatting>
  <conditionalFormatting sqref="Q163">
    <cfRule type="expression" dxfId="255" priority="4">
      <formula>AND(Q163&gt;0,Q163&lt;Q162)=TRUE</formula>
    </cfRule>
  </conditionalFormatting>
  <conditionalFormatting sqref="Q163">
    <cfRule type="expression" dxfId="254" priority="3">
      <formula>AND(Q163="",Q162&lt;&gt;"")=TRUE</formula>
    </cfRule>
  </conditionalFormatting>
  <conditionalFormatting sqref="D3:D7">
    <cfRule type="expression" dxfId="253" priority="1">
      <formula>$D$3=""</formula>
    </cfRule>
  </conditionalFormatting>
  <dataValidations count="4">
    <dataValidation type="list" allowBlank="1" showInputMessage="1" showErrorMessage="1" sqref="D3:D7" xr:uid="{00000000-0002-0000-0400-000000000000}">
      <formula1>$T$3:$T$5</formula1>
    </dataValidation>
    <dataValidation type="list" allowBlank="1" showInputMessage="1" showErrorMessage="1" sqref="F4:Q4 F60:Q60 F117:Q117" xr:uid="{00000000-0002-0000-0400-000001000000}">
      <formula1>$T$7:$T$8</formula1>
    </dataValidation>
    <dataValidation type="list" allowBlank="1" showInputMessage="1" showErrorMessage="1" sqref="F3:Q3 F59:Q59 F116:Q116" xr:uid="{00000000-0002-0000-0400-000002000000}">
      <formula1>$T$13:$T$20</formula1>
    </dataValidation>
    <dataValidation type="list" allowBlank="1" showInputMessage="1" showErrorMessage="1" sqref="E8:E48 E64:E102 E121:E159" xr:uid="{83772758-9A8D-4B86-AC46-F64A7EB63464}">
      <formula1>$U$7:$U$8</formula1>
    </dataValidation>
  </dataValidations>
  <pageMargins left="0.75" right="0.75" top="1" bottom="1" header="0.5" footer="0.5"/>
  <pageSetup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print="0" autoFill="0" autoLine="0" autoPict="0">
                <anchor moveWithCells="1">
                  <from>
                    <xdr:col>13</xdr:col>
                    <xdr:colOff>314325</xdr:colOff>
                    <xdr:row>52</xdr:row>
                    <xdr:rowOff>85725</xdr:rowOff>
                  </from>
                  <to>
                    <xdr:col>15</xdr:col>
                    <xdr:colOff>523875</xdr:colOff>
                    <xdr:row>53</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99FF99"/>
  </sheetPr>
  <dimension ref="A1:T267"/>
  <sheetViews>
    <sheetView showGridLines="0" zoomScale="85" zoomScaleNormal="85" workbookViewId="0">
      <selection activeCell="H9" sqref="H9"/>
    </sheetView>
  </sheetViews>
  <sheetFormatPr defaultColWidth="9.140625" defaultRowHeight="12.75" x14ac:dyDescent="0.2"/>
  <cols>
    <col min="1" max="1" width="4.140625" style="26" customWidth="1"/>
    <col min="2" max="2" width="5.5703125" style="26" customWidth="1"/>
    <col min="3" max="3" width="20.5703125" style="26" customWidth="1"/>
    <col min="4" max="4" width="9.5703125" style="26" customWidth="1"/>
    <col min="5" max="5" width="3" style="26" customWidth="1"/>
    <col min="6" max="6" width="9.5703125" style="26" customWidth="1"/>
    <col min="7" max="7" width="3.5703125" style="26" customWidth="1"/>
    <col min="8" max="8" width="11.5703125" style="5" customWidth="1"/>
    <col min="9" max="10" width="11.5703125" style="26" customWidth="1"/>
    <col min="11" max="11" width="13" style="26" customWidth="1"/>
    <col min="12" max="17" width="11.5703125" style="26" customWidth="1"/>
    <col min="18" max="18" width="35.5703125" style="26" customWidth="1"/>
    <col min="19" max="19" width="9.140625" style="26"/>
    <col min="20" max="20" width="9.140625" style="26" hidden="1" customWidth="1"/>
    <col min="21" max="21" width="0" style="26" hidden="1" customWidth="1"/>
    <col min="22" max="16384" width="9.140625" style="26"/>
  </cols>
  <sheetData>
    <row r="1" spans="1:20" ht="19.5" customHeight="1" x14ac:dyDescent="0.3">
      <c r="A1" s="28"/>
      <c r="B1" s="28"/>
      <c r="C1" s="28"/>
      <c r="D1" s="598" t="s">
        <v>3</v>
      </c>
      <c r="E1" s="598"/>
      <c r="F1" s="598"/>
      <c r="G1" s="598"/>
      <c r="H1" s="598"/>
      <c r="I1" s="598"/>
      <c r="J1" s="598"/>
      <c r="K1" s="598"/>
      <c r="L1" s="598"/>
      <c r="M1" s="598"/>
      <c r="N1" s="598"/>
      <c r="O1" s="598"/>
      <c r="P1" s="598"/>
      <c r="Q1" s="598"/>
      <c r="R1" s="598"/>
      <c r="S1" s="5"/>
      <c r="T1" s="5"/>
    </row>
    <row r="2" spans="1:20" ht="39" customHeight="1" thickBot="1" x14ac:dyDescent="0.25">
      <c r="A2" s="600" t="s">
        <v>69</v>
      </c>
      <c r="B2" s="600"/>
      <c r="C2" s="600"/>
      <c r="D2" s="600"/>
      <c r="E2" s="600"/>
      <c r="F2" s="600"/>
      <c r="G2" s="600"/>
      <c r="H2" s="600"/>
      <c r="I2" s="600"/>
      <c r="J2" s="600"/>
      <c r="K2" s="600"/>
      <c r="L2" s="600"/>
      <c r="M2" s="600"/>
      <c r="N2" s="600"/>
      <c r="O2" s="600"/>
      <c r="P2" s="600"/>
      <c r="Q2" s="600"/>
      <c r="R2" s="600"/>
      <c r="S2" s="5"/>
      <c r="T2" s="5"/>
    </row>
    <row r="3" spans="1:20" ht="13.5" thickBot="1" x14ac:dyDescent="0.25">
      <c r="A3" s="759" t="s">
        <v>12</v>
      </c>
      <c r="B3" s="770" t="s">
        <v>92</v>
      </c>
      <c r="C3" s="769" t="s">
        <v>99</v>
      </c>
      <c r="D3" s="762" t="s">
        <v>1</v>
      </c>
      <c r="E3" s="745"/>
      <c r="F3" s="926"/>
      <c r="G3" s="768" t="s">
        <v>9</v>
      </c>
      <c r="H3" s="54"/>
      <c r="I3" s="54"/>
      <c r="J3" s="54"/>
      <c r="K3" s="54"/>
      <c r="L3" s="54"/>
      <c r="M3" s="405"/>
      <c r="N3" s="929" t="s">
        <v>70</v>
      </c>
      <c r="O3" s="930"/>
      <c r="P3" s="930"/>
      <c r="Q3" s="931"/>
      <c r="R3" s="817" t="s">
        <v>5</v>
      </c>
      <c r="S3" s="5"/>
      <c r="T3" s="65" t="s">
        <v>1</v>
      </c>
    </row>
    <row r="4" spans="1:20" x14ac:dyDescent="0.2">
      <c r="A4" s="813"/>
      <c r="B4" s="815"/>
      <c r="C4" s="811"/>
      <c r="D4" s="820"/>
      <c r="E4" s="821"/>
      <c r="F4" s="927"/>
      <c r="G4" s="847"/>
      <c r="H4" s="176" t="s">
        <v>85</v>
      </c>
      <c r="I4" s="176" t="s">
        <v>85</v>
      </c>
      <c r="J4" s="176" t="s">
        <v>85</v>
      </c>
      <c r="K4" s="176" t="s">
        <v>85</v>
      </c>
      <c r="L4" s="176" t="s">
        <v>85</v>
      </c>
      <c r="M4" s="386" t="s">
        <v>85</v>
      </c>
      <c r="N4" s="932" t="s">
        <v>71</v>
      </c>
      <c r="O4" s="933"/>
      <c r="P4" s="932" t="s">
        <v>72</v>
      </c>
      <c r="Q4" s="933"/>
      <c r="R4" s="818"/>
      <c r="S4" s="5"/>
      <c r="T4" s="65" t="s">
        <v>78</v>
      </c>
    </row>
    <row r="5" spans="1:20" ht="12.75" customHeight="1" x14ac:dyDescent="0.2">
      <c r="A5" s="813"/>
      <c r="B5" s="815"/>
      <c r="C5" s="811"/>
      <c r="D5" s="820"/>
      <c r="E5" s="821"/>
      <c r="F5" s="927"/>
      <c r="G5" s="847"/>
      <c r="H5" s="122" t="s">
        <v>0</v>
      </c>
      <c r="I5" s="122" t="s">
        <v>0</v>
      </c>
      <c r="J5" s="122" t="s">
        <v>0</v>
      </c>
      <c r="K5" s="122" t="s">
        <v>0</v>
      </c>
      <c r="L5" s="122" t="s">
        <v>0</v>
      </c>
      <c r="M5" s="387" t="s">
        <v>0</v>
      </c>
      <c r="N5" s="393" t="s">
        <v>85</v>
      </c>
      <c r="O5" s="394" t="s">
        <v>85</v>
      </c>
      <c r="P5" s="393" t="s">
        <v>85</v>
      </c>
      <c r="Q5" s="394" t="s">
        <v>85</v>
      </c>
      <c r="R5" s="818"/>
      <c r="S5" s="5"/>
      <c r="T5" s="5"/>
    </row>
    <row r="6" spans="1:20" ht="12.75" customHeight="1" x14ac:dyDescent="0.2">
      <c r="A6" s="813"/>
      <c r="B6" s="815"/>
      <c r="C6" s="811"/>
      <c r="D6" s="820"/>
      <c r="E6" s="821"/>
      <c r="F6" s="927"/>
      <c r="G6" s="847"/>
      <c r="H6" s="122">
        <v>203021200</v>
      </c>
      <c r="I6" s="123">
        <v>203021400</v>
      </c>
      <c r="J6" s="122">
        <v>617014000</v>
      </c>
      <c r="K6" s="122">
        <v>618020000</v>
      </c>
      <c r="L6" s="122">
        <v>617081000</v>
      </c>
      <c r="M6" s="387">
        <v>617014100</v>
      </c>
      <c r="N6" s="395">
        <v>617020100</v>
      </c>
      <c r="O6" s="396">
        <v>617020600</v>
      </c>
      <c r="P6" s="395">
        <v>617020510</v>
      </c>
      <c r="Q6" s="396">
        <v>617021400</v>
      </c>
      <c r="R6" s="818"/>
      <c r="S6" s="5"/>
      <c r="T6" s="5"/>
    </row>
    <row r="7" spans="1:20" ht="50.1" customHeight="1" x14ac:dyDescent="0.2">
      <c r="A7" s="813"/>
      <c r="B7" s="815"/>
      <c r="C7" s="811"/>
      <c r="D7" s="820"/>
      <c r="E7" s="821"/>
      <c r="F7" s="927"/>
      <c r="G7" s="847"/>
      <c r="H7" s="585" t="str">
        <f>IF(H6&gt;0,(VLOOKUP(LEFT(H6,5)&amp;"-"&amp;RIGHT(H6,4),'[2]FP14 Pay Items'!$A$2:$E$6000,4,FALSE)),"")</f>
        <v>REMOVAL OF GUARDRAIL</v>
      </c>
      <c r="I7" s="585" t="str">
        <f>IF(I6&gt;0,(VLOOKUP(LEFT(I6,5)&amp;"-"&amp;RIGHT(I6,4),'[2]FP14 Pay Items'!$A$2:$E$6000,4,FALSE)),"")</f>
        <v>REMOVAL OF GUARDRAIL, TIMBER</v>
      </c>
      <c r="J7" s="585" t="str">
        <f>IF(J6&gt;0,(VLOOKUP(LEFT(J6,5)&amp;"-"&amp;RIGHT(J6,4),'[2]FP14 Pay Items'!$A$2:$E$6000,4,FALSE)),"")</f>
        <v>GUARDRAIL SYSTEM SBTB</v>
      </c>
      <c r="K7" s="585" t="str">
        <f>IF(K6&gt;0,(VLOOKUP(LEFT(K6,5)&amp;"-"&amp;RIGHT(K6,4),'[2]FP14 Pay Items'!$A$2:$E$6000,4,FALSE)),"")</f>
        <v>CONCRETE GUARDWALL</v>
      </c>
      <c r="L7" s="585" t="str">
        <f>IF(L6&gt;0,(VLOOKUP(LEFT(L6,5)&amp;"-"&amp;RIGHT(L6,4),'[2]FP14 Pay Items'!$A$2:$E$6000,4,FALSE)),"")</f>
        <v>REMOVE AND RESET, GUARDRAIL</v>
      </c>
      <c r="M7" s="586" t="str">
        <f>IF(M6&gt;0,(VLOOKUP(LEFT(M6,5)&amp;"-"&amp;RIGHT(M6,4),'[2]FP14 Pay Items'!$A$2:$E$6000,4,FALSE)),"")</f>
        <v>GUARDRAIL SYSTEM CRG, TYPE 2, CLASS A</v>
      </c>
      <c r="N7" s="587" t="str">
        <f>IF(N6&gt;0,(VLOOKUP(LEFT(N6,5)&amp;"-"&amp;RIGHT(N6,4),'[2]FP14 Pay Items'!$A$2:$E$6000,4,FALSE)),"")</f>
        <v>TERMINAL SECTION, TYPE SBT-BAT</v>
      </c>
      <c r="O7" s="588" t="str">
        <f>IF(O6&gt;0,(VLOOKUP(LEFT(O6,5)&amp;"-"&amp;RIGHT(O6,4),'[2]FP14 Pay Items'!$A$2:$E$6000,4,FALSE)),"")</f>
        <v>TERMINAL SECTION, TYPE FLARED</v>
      </c>
      <c r="P7" s="589" t="str">
        <f>IF(P6&gt;0,(VLOOKUP(LEFT(P6,5)&amp;"-"&amp;RIGHT(P6,4),'[2]FP14 Pay Items'!$A$2:$E$6000,4,FALSE)),"")</f>
        <v>TERMINAL SECTION, TYPE SBT-FAT</v>
      </c>
      <c r="Q7" s="588" t="str">
        <f>IF(Q6&gt;0,(VLOOKUP(LEFT(Q6,5)&amp;"-"&amp;RIGHT(Q6,4),'[2]FP14 Pay Items'!$A$2:$E$6000,4,FALSE)),"")</f>
        <v>TERMINAL SECTION, TYPE SBT TANGENT</v>
      </c>
      <c r="R7" s="818"/>
      <c r="S7" s="5"/>
      <c r="T7" s="5"/>
    </row>
    <row r="8" spans="1:20" ht="13.5" thickBot="1" x14ac:dyDescent="0.25">
      <c r="A8" s="814"/>
      <c r="B8" s="816"/>
      <c r="C8" s="812"/>
      <c r="D8" s="822"/>
      <c r="E8" s="823"/>
      <c r="F8" s="928"/>
      <c r="G8" s="920"/>
      <c r="H8" s="86" t="str">
        <f>IF(H6&gt;0,(VLOOKUP(LEFT(H6,5)&amp;"-"&amp;RIGHT(H6,4),'[2]FP14 Pay Items'!$A$2:$E$4705,5,TRUE)),"")</f>
        <v>LNFT</v>
      </c>
      <c r="I8" s="86" t="str">
        <f>IF(I6&gt;0,(VLOOKUP(LEFT(I6,5)&amp;"-"&amp;RIGHT(I6,4),'[2]FP14 Pay Items'!$A$2:$E$4705,5,TRUE)),"")</f>
        <v>LNFT</v>
      </c>
      <c r="J8" s="86" t="str">
        <f>IF(J6&gt;0,(VLOOKUP(LEFT(J6,5)&amp;"-"&amp;RIGHT(J6,4),'[2]FP14 Pay Items'!$A$2:$E$4705,5,TRUE)),"")</f>
        <v>LNFT</v>
      </c>
      <c r="K8" s="86" t="str">
        <f>IF(K6&gt;0,(VLOOKUP(LEFT(K6,5)&amp;"-"&amp;RIGHT(K6,4),'[2]FP14 Pay Items'!$A$2:$E$4705,5,TRUE)),"")</f>
        <v>LNFT</v>
      </c>
      <c r="L8" s="86" t="str">
        <f>IF(L6&gt;0,(VLOOKUP(LEFT(L6,5)&amp;"-"&amp;RIGHT(L6,4),'[2]FP14 Pay Items'!$A$2:$E$4705,5,TRUE)),"")</f>
        <v>LNFT</v>
      </c>
      <c r="M8" s="388" t="str">
        <f>IF(M6&gt;0,(VLOOKUP(LEFT(M6,5)&amp;"-"&amp;RIGHT(M6,4),'[2]FP14 Pay Items'!$A$2:$E$4705,5,TRUE)),"")</f>
        <v>LNFT</v>
      </c>
      <c r="N8" s="397" t="str">
        <f>IF(N6&gt;0,(VLOOKUP(LEFT(N6,5)&amp;"-"&amp;RIGHT(N6,4),'[2]FP14 Pay Items'!$A$2:$E$4705,5,TRUE)),"")</f>
        <v>EACH</v>
      </c>
      <c r="O8" s="398" t="str">
        <f>IF(O6&gt;0,(VLOOKUP(LEFT(O6,5)&amp;"-"&amp;RIGHT(O6,4),'[2]FP14 Pay Items'!$A$2:$E$4705,5,TRUE)),"")</f>
        <v>EACH</v>
      </c>
      <c r="P8" s="390" t="str">
        <f>IF(P6&gt;0,(VLOOKUP(LEFT(P6,5)&amp;"-"&amp;RIGHT(P6,4),'[2]FP14 Pay Items'!$A$2:$E$4705,5,TRUE)),"")</f>
        <v>EACH</v>
      </c>
      <c r="Q8" s="398" t="str">
        <f>IF(Q6&gt;0,(VLOOKUP(LEFT(Q6,5)&amp;"-"&amp;RIGHT(Q6,4),'[2]FP14 Pay Items'!$A$2:$E$4705,5,TRUE)),"")</f>
        <v>EACH</v>
      </c>
      <c r="R8" s="819"/>
      <c r="S8" s="5"/>
      <c r="T8" s="5"/>
    </row>
    <row r="9" spans="1:20" ht="12.6" customHeight="1" thickTop="1" x14ac:dyDescent="0.2">
      <c r="A9" s="250"/>
      <c r="B9" s="260"/>
      <c r="C9" s="294" t="str">
        <f t="shared" ref="C9:C43" si="0">IFERROR(VLOOKUP($B9,Project_Info,2,FALSE),"")</f>
        <v/>
      </c>
      <c r="D9" s="55"/>
      <c r="E9" s="99" t="str">
        <f t="shared" ref="E9:E43" si="1">IF(F9&gt;0,"to","")</f>
        <v/>
      </c>
      <c r="F9" s="56"/>
      <c r="G9" s="56"/>
      <c r="H9" s="158"/>
      <c r="I9" s="158"/>
      <c r="J9" s="158"/>
      <c r="K9" s="158"/>
      <c r="L9" s="158"/>
      <c r="M9" s="389"/>
      <c r="N9" s="399"/>
      <c r="O9" s="400"/>
      <c r="P9" s="391"/>
      <c r="Q9" s="400"/>
      <c r="R9" s="402"/>
      <c r="S9" s="5"/>
      <c r="T9" s="5"/>
    </row>
    <row r="10" spans="1:20" ht="12.6" customHeight="1" x14ac:dyDescent="0.2">
      <c r="A10" s="251"/>
      <c r="B10" s="261"/>
      <c r="C10" s="295" t="str">
        <f t="shared" si="0"/>
        <v/>
      </c>
      <c r="D10" s="48"/>
      <c r="E10" s="100" t="str">
        <f t="shared" si="1"/>
        <v/>
      </c>
      <c r="F10" s="49"/>
      <c r="G10" s="49"/>
      <c r="H10" s="158"/>
      <c r="I10" s="158"/>
      <c r="J10" s="158"/>
      <c r="K10" s="158"/>
      <c r="L10" s="158"/>
      <c r="M10" s="389"/>
      <c r="N10" s="399"/>
      <c r="O10" s="400"/>
      <c r="P10" s="391"/>
      <c r="Q10" s="400"/>
      <c r="R10" s="403"/>
      <c r="S10" s="5"/>
      <c r="T10" s="5"/>
    </row>
    <row r="11" spans="1:20" ht="12.6" customHeight="1" x14ac:dyDescent="0.2">
      <c r="A11" s="251"/>
      <c r="B11" s="261"/>
      <c r="C11" s="295" t="str">
        <f t="shared" si="0"/>
        <v/>
      </c>
      <c r="D11" s="48"/>
      <c r="E11" s="100" t="str">
        <f t="shared" si="1"/>
        <v/>
      </c>
      <c r="F11" s="49"/>
      <c r="G11" s="49"/>
      <c r="H11" s="158"/>
      <c r="I11" s="158"/>
      <c r="J11" s="158"/>
      <c r="K11" s="158"/>
      <c r="L11" s="158"/>
      <c r="M11" s="389"/>
      <c r="N11" s="399"/>
      <c r="O11" s="400"/>
      <c r="P11" s="391"/>
      <c r="Q11" s="400"/>
      <c r="R11" s="403"/>
      <c r="S11" s="5"/>
      <c r="T11" s="137" t="s">
        <v>85</v>
      </c>
    </row>
    <row r="12" spans="1:20" ht="12.6" customHeight="1" x14ac:dyDescent="0.2">
      <c r="A12" s="251"/>
      <c r="B12" s="261"/>
      <c r="C12" s="295" t="str">
        <f t="shared" si="0"/>
        <v/>
      </c>
      <c r="D12" s="48"/>
      <c r="E12" s="100" t="str">
        <f t="shared" si="1"/>
        <v/>
      </c>
      <c r="F12" s="49"/>
      <c r="G12" s="49"/>
      <c r="H12" s="158"/>
      <c r="I12" s="158"/>
      <c r="J12" s="158"/>
      <c r="K12" s="158"/>
      <c r="L12" s="158"/>
      <c r="M12" s="389"/>
      <c r="N12" s="399"/>
      <c r="O12" s="400"/>
      <c r="P12" s="391"/>
      <c r="Q12" s="400"/>
      <c r="R12" s="403"/>
      <c r="S12" s="5"/>
      <c r="T12" s="137" t="s">
        <v>86</v>
      </c>
    </row>
    <row r="13" spans="1:20" ht="12.6" customHeight="1" x14ac:dyDescent="0.2">
      <c r="A13" s="251"/>
      <c r="B13" s="261"/>
      <c r="C13" s="295" t="str">
        <f t="shared" si="0"/>
        <v/>
      </c>
      <c r="D13" s="48"/>
      <c r="E13" s="100" t="str">
        <f t="shared" si="1"/>
        <v/>
      </c>
      <c r="F13" s="49"/>
      <c r="G13" s="49"/>
      <c r="H13" s="158"/>
      <c r="I13" s="158"/>
      <c r="J13" s="158"/>
      <c r="K13" s="158"/>
      <c r="L13" s="158"/>
      <c r="M13" s="389"/>
      <c r="N13" s="399"/>
      <c r="O13" s="400"/>
      <c r="P13" s="391"/>
      <c r="Q13" s="400"/>
      <c r="R13" s="403"/>
      <c r="S13" s="5"/>
      <c r="T13" s="137" t="s">
        <v>87</v>
      </c>
    </row>
    <row r="14" spans="1:20" ht="12.6" customHeight="1" x14ac:dyDescent="0.2">
      <c r="A14" s="251"/>
      <c r="B14" s="261"/>
      <c r="C14" s="295" t="str">
        <f t="shared" si="0"/>
        <v/>
      </c>
      <c r="D14" s="48"/>
      <c r="E14" s="100" t="str">
        <f t="shared" si="1"/>
        <v/>
      </c>
      <c r="F14" s="49"/>
      <c r="G14" s="49"/>
      <c r="H14" s="158"/>
      <c r="I14" s="158"/>
      <c r="J14" s="158"/>
      <c r="K14" s="158"/>
      <c r="L14" s="158"/>
      <c r="M14" s="389"/>
      <c r="N14" s="399"/>
      <c r="O14" s="400"/>
      <c r="P14" s="391"/>
      <c r="Q14" s="400"/>
      <c r="R14" s="403"/>
      <c r="S14" s="5"/>
      <c r="T14" s="137" t="s">
        <v>88</v>
      </c>
    </row>
    <row r="15" spans="1:20" ht="12.6" customHeight="1" x14ac:dyDescent="0.2">
      <c r="A15" s="251"/>
      <c r="B15" s="261"/>
      <c r="C15" s="295" t="str">
        <f t="shared" si="0"/>
        <v/>
      </c>
      <c r="D15" s="48"/>
      <c r="E15" s="100" t="str">
        <f t="shared" si="1"/>
        <v/>
      </c>
      <c r="F15" s="49"/>
      <c r="G15" s="49"/>
      <c r="H15" s="158"/>
      <c r="I15" s="158"/>
      <c r="J15" s="158"/>
      <c r="K15" s="158"/>
      <c r="L15" s="158"/>
      <c r="M15" s="389"/>
      <c r="N15" s="399"/>
      <c r="O15" s="400"/>
      <c r="P15" s="391"/>
      <c r="Q15" s="400"/>
      <c r="R15" s="403"/>
      <c r="S15" s="5"/>
      <c r="T15" s="137" t="s">
        <v>89</v>
      </c>
    </row>
    <row r="16" spans="1:20" ht="12.6" customHeight="1" x14ac:dyDescent="0.2">
      <c r="A16" s="251"/>
      <c r="B16" s="261"/>
      <c r="C16" s="295" t="str">
        <f t="shared" si="0"/>
        <v/>
      </c>
      <c r="D16" s="48"/>
      <c r="E16" s="100" t="str">
        <f t="shared" si="1"/>
        <v/>
      </c>
      <c r="F16" s="49"/>
      <c r="G16" s="49"/>
      <c r="H16" s="158"/>
      <c r="I16" s="158"/>
      <c r="J16" s="158"/>
      <c r="K16" s="158"/>
      <c r="L16" s="158"/>
      <c r="M16" s="389"/>
      <c r="N16" s="399"/>
      <c r="O16" s="400"/>
      <c r="P16" s="391"/>
      <c r="Q16" s="400"/>
      <c r="R16" s="403"/>
      <c r="S16" s="5"/>
      <c r="T16" s="137" t="s">
        <v>90</v>
      </c>
    </row>
    <row r="17" spans="1:20" ht="12.6" customHeight="1" x14ac:dyDescent="0.2">
      <c r="A17" s="251"/>
      <c r="B17" s="261"/>
      <c r="C17" s="295" t="str">
        <f t="shared" si="0"/>
        <v/>
      </c>
      <c r="D17" s="48"/>
      <c r="E17" s="100" t="str">
        <f t="shared" si="1"/>
        <v/>
      </c>
      <c r="F17" s="49"/>
      <c r="G17" s="49"/>
      <c r="H17" s="158"/>
      <c r="I17" s="158"/>
      <c r="J17" s="158"/>
      <c r="K17" s="158"/>
      <c r="L17" s="158"/>
      <c r="M17" s="389"/>
      <c r="N17" s="399"/>
      <c r="O17" s="400"/>
      <c r="P17" s="391"/>
      <c r="Q17" s="400"/>
      <c r="R17" s="403"/>
      <c r="S17" s="5"/>
      <c r="T17" s="137" t="s">
        <v>91</v>
      </c>
    </row>
    <row r="18" spans="1:20" ht="12.6" customHeight="1" x14ac:dyDescent="0.2">
      <c r="A18" s="251"/>
      <c r="B18" s="261"/>
      <c r="C18" s="295" t="str">
        <f t="shared" si="0"/>
        <v/>
      </c>
      <c r="D18" s="48"/>
      <c r="E18" s="100" t="str">
        <f t="shared" si="1"/>
        <v/>
      </c>
      <c r="F18" s="49"/>
      <c r="G18" s="49"/>
      <c r="H18" s="158"/>
      <c r="I18" s="158"/>
      <c r="J18" s="158"/>
      <c r="K18" s="158"/>
      <c r="L18" s="158"/>
      <c r="M18" s="389"/>
      <c r="N18" s="399"/>
      <c r="O18" s="400"/>
      <c r="P18" s="391"/>
      <c r="Q18" s="400"/>
      <c r="R18" s="403"/>
      <c r="S18" s="5"/>
      <c r="T18" s="5"/>
    </row>
    <row r="19" spans="1:20" ht="12.6" customHeight="1" x14ac:dyDescent="0.2">
      <c r="A19" s="251"/>
      <c r="B19" s="261"/>
      <c r="C19" s="295" t="str">
        <f t="shared" si="0"/>
        <v/>
      </c>
      <c r="D19" s="48"/>
      <c r="E19" s="100" t="str">
        <f t="shared" si="1"/>
        <v/>
      </c>
      <c r="F19" s="49"/>
      <c r="G19" s="49"/>
      <c r="H19" s="158"/>
      <c r="I19" s="158"/>
      <c r="J19" s="158"/>
      <c r="K19" s="158"/>
      <c r="L19" s="158"/>
      <c r="M19" s="389"/>
      <c r="N19" s="399"/>
      <c r="O19" s="401"/>
      <c r="P19" s="392"/>
      <c r="Q19" s="401"/>
      <c r="R19" s="403"/>
      <c r="S19" s="5"/>
      <c r="T19" s="5"/>
    </row>
    <row r="20" spans="1:20" ht="12.6" customHeight="1" x14ac:dyDescent="0.2">
      <c r="A20" s="251"/>
      <c r="B20" s="261"/>
      <c r="C20" s="295" t="str">
        <f t="shared" si="0"/>
        <v/>
      </c>
      <c r="D20" s="48"/>
      <c r="E20" s="100" t="str">
        <f t="shared" si="1"/>
        <v/>
      </c>
      <c r="F20" s="49"/>
      <c r="G20" s="49"/>
      <c r="H20" s="158"/>
      <c r="I20" s="158"/>
      <c r="J20" s="158"/>
      <c r="K20" s="158"/>
      <c r="L20" s="158"/>
      <c r="M20" s="389"/>
      <c r="N20" s="399"/>
      <c r="O20" s="401"/>
      <c r="P20" s="392"/>
      <c r="Q20" s="401"/>
      <c r="R20" s="403"/>
      <c r="S20" s="5"/>
      <c r="T20" s="5"/>
    </row>
    <row r="21" spans="1:20" ht="12.6" customHeight="1" x14ac:dyDescent="0.2">
      <c r="A21" s="251"/>
      <c r="B21" s="261"/>
      <c r="C21" s="295" t="str">
        <f t="shared" si="0"/>
        <v/>
      </c>
      <c r="D21" s="48"/>
      <c r="E21" s="100" t="str">
        <f t="shared" ref="E21:E33" si="2">IF(F21&gt;0,"to","")</f>
        <v/>
      </c>
      <c r="F21" s="49"/>
      <c r="G21" s="49"/>
      <c r="H21" s="158"/>
      <c r="I21" s="158"/>
      <c r="J21" s="158"/>
      <c r="K21" s="158"/>
      <c r="L21" s="158"/>
      <c r="M21" s="389"/>
      <c r="N21" s="399"/>
      <c r="O21" s="401"/>
      <c r="P21" s="392"/>
      <c r="Q21" s="401"/>
      <c r="R21" s="403"/>
      <c r="S21" s="5"/>
      <c r="T21" s="5"/>
    </row>
    <row r="22" spans="1:20" ht="12.6" customHeight="1" x14ac:dyDescent="0.2">
      <c r="A22" s="251"/>
      <c r="B22" s="261"/>
      <c r="C22" s="295" t="str">
        <f t="shared" si="0"/>
        <v/>
      </c>
      <c r="D22" s="48"/>
      <c r="E22" s="100" t="str">
        <f t="shared" si="2"/>
        <v/>
      </c>
      <c r="F22" s="49"/>
      <c r="G22" s="49"/>
      <c r="H22" s="158"/>
      <c r="I22" s="158"/>
      <c r="J22" s="158"/>
      <c r="K22" s="158"/>
      <c r="L22" s="158"/>
      <c r="M22" s="389"/>
      <c r="N22" s="399"/>
      <c r="O22" s="401"/>
      <c r="P22" s="392"/>
      <c r="Q22" s="401"/>
      <c r="R22" s="403"/>
      <c r="S22" s="5"/>
      <c r="T22" s="5"/>
    </row>
    <row r="23" spans="1:20" ht="12.6" customHeight="1" x14ac:dyDescent="0.2">
      <c r="A23" s="251"/>
      <c r="B23" s="261"/>
      <c r="C23" s="295" t="str">
        <f t="shared" si="0"/>
        <v/>
      </c>
      <c r="D23" s="48"/>
      <c r="E23" s="100" t="str">
        <f t="shared" si="2"/>
        <v/>
      </c>
      <c r="F23" s="49"/>
      <c r="G23" s="49"/>
      <c r="H23" s="158"/>
      <c r="I23" s="158"/>
      <c r="J23" s="158"/>
      <c r="K23" s="158"/>
      <c r="L23" s="158"/>
      <c r="M23" s="389"/>
      <c r="N23" s="399"/>
      <c r="O23" s="401"/>
      <c r="P23" s="392"/>
      <c r="Q23" s="401"/>
      <c r="R23" s="403"/>
      <c r="S23" s="5"/>
      <c r="T23" s="5"/>
    </row>
    <row r="24" spans="1:20" ht="12.6" customHeight="1" x14ac:dyDescent="0.2">
      <c r="A24" s="251"/>
      <c r="B24" s="261"/>
      <c r="C24" s="295" t="str">
        <f t="shared" si="0"/>
        <v/>
      </c>
      <c r="D24" s="48"/>
      <c r="E24" s="100" t="str">
        <f t="shared" ref="E24:E26" si="3">IF(F24&gt;0,"to","")</f>
        <v/>
      </c>
      <c r="F24" s="49"/>
      <c r="G24" s="49"/>
      <c r="H24" s="158"/>
      <c r="I24" s="158"/>
      <c r="J24" s="158"/>
      <c r="K24" s="158"/>
      <c r="L24" s="158"/>
      <c r="M24" s="389"/>
      <c r="N24" s="399"/>
      <c r="O24" s="401"/>
      <c r="P24" s="392"/>
      <c r="Q24" s="401"/>
      <c r="R24" s="403"/>
      <c r="S24" s="5"/>
      <c r="T24" s="5"/>
    </row>
    <row r="25" spans="1:20" ht="12.6" customHeight="1" x14ac:dyDescent="0.2">
      <c r="A25" s="251"/>
      <c r="B25" s="261"/>
      <c r="C25" s="295" t="str">
        <f t="shared" si="0"/>
        <v/>
      </c>
      <c r="D25" s="48"/>
      <c r="E25" s="100" t="str">
        <f t="shared" si="3"/>
        <v/>
      </c>
      <c r="F25" s="49"/>
      <c r="G25" s="49"/>
      <c r="H25" s="158"/>
      <c r="I25" s="158"/>
      <c r="J25" s="158"/>
      <c r="K25" s="158"/>
      <c r="L25" s="158"/>
      <c r="M25" s="389"/>
      <c r="N25" s="399"/>
      <c r="O25" s="401"/>
      <c r="P25" s="392"/>
      <c r="Q25" s="401"/>
      <c r="R25" s="403"/>
      <c r="S25" s="5"/>
      <c r="T25" s="5"/>
    </row>
    <row r="26" spans="1:20" ht="12.6" customHeight="1" x14ac:dyDescent="0.2">
      <c r="A26" s="251"/>
      <c r="B26" s="261"/>
      <c r="C26" s="295" t="str">
        <f t="shared" si="0"/>
        <v/>
      </c>
      <c r="D26" s="48"/>
      <c r="E26" s="100" t="str">
        <f t="shared" si="3"/>
        <v/>
      </c>
      <c r="F26" s="49"/>
      <c r="G26" s="49"/>
      <c r="H26" s="158"/>
      <c r="I26" s="158"/>
      <c r="J26" s="158"/>
      <c r="K26" s="158"/>
      <c r="L26" s="158"/>
      <c r="M26" s="389"/>
      <c r="N26" s="399"/>
      <c r="O26" s="401"/>
      <c r="P26" s="392"/>
      <c r="Q26" s="401"/>
      <c r="R26" s="403"/>
      <c r="S26" s="5"/>
      <c r="T26" s="5"/>
    </row>
    <row r="27" spans="1:20" ht="12.6" customHeight="1" x14ac:dyDescent="0.2">
      <c r="A27" s="251"/>
      <c r="B27" s="261"/>
      <c r="C27" s="295" t="str">
        <f t="shared" si="0"/>
        <v/>
      </c>
      <c r="D27" s="48"/>
      <c r="E27" s="100" t="str">
        <f t="shared" si="2"/>
        <v/>
      </c>
      <c r="F27" s="49"/>
      <c r="G27" s="49"/>
      <c r="H27" s="158"/>
      <c r="I27" s="158"/>
      <c r="J27" s="158"/>
      <c r="K27" s="158"/>
      <c r="L27" s="158"/>
      <c r="M27" s="389"/>
      <c r="N27" s="399"/>
      <c r="O27" s="401"/>
      <c r="P27" s="392"/>
      <c r="Q27" s="401"/>
      <c r="R27" s="403"/>
      <c r="S27" s="5"/>
      <c r="T27" s="5"/>
    </row>
    <row r="28" spans="1:20" ht="12.6" customHeight="1" x14ac:dyDescent="0.2">
      <c r="A28" s="251"/>
      <c r="B28" s="261"/>
      <c r="C28" s="295" t="str">
        <f t="shared" si="0"/>
        <v/>
      </c>
      <c r="D28" s="48"/>
      <c r="E28" s="100" t="str">
        <f t="shared" si="2"/>
        <v/>
      </c>
      <c r="F28" s="49"/>
      <c r="G28" s="49"/>
      <c r="H28" s="158"/>
      <c r="I28" s="158"/>
      <c r="J28" s="158"/>
      <c r="K28" s="158"/>
      <c r="L28" s="158"/>
      <c r="M28" s="389"/>
      <c r="N28" s="399"/>
      <c r="O28" s="401"/>
      <c r="P28" s="392"/>
      <c r="Q28" s="401"/>
      <c r="R28" s="403"/>
      <c r="S28" s="5"/>
      <c r="T28" s="5"/>
    </row>
    <row r="29" spans="1:20" ht="12.6" customHeight="1" x14ac:dyDescent="0.2">
      <c r="A29" s="251"/>
      <c r="B29" s="261"/>
      <c r="C29" s="295" t="str">
        <f t="shared" si="0"/>
        <v/>
      </c>
      <c r="D29" s="48"/>
      <c r="E29" s="100" t="str">
        <f t="shared" si="2"/>
        <v/>
      </c>
      <c r="F29" s="49"/>
      <c r="G29" s="49"/>
      <c r="H29" s="158"/>
      <c r="I29" s="158"/>
      <c r="J29" s="158"/>
      <c r="K29" s="158"/>
      <c r="L29" s="158"/>
      <c r="M29" s="389"/>
      <c r="N29" s="399"/>
      <c r="O29" s="401"/>
      <c r="P29" s="392"/>
      <c r="Q29" s="401"/>
      <c r="R29" s="403"/>
      <c r="S29" s="5"/>
      <c r="T29" s="5"/>
    </row>
    <row r="30" spans="1:20" ht="12.6" customHeight="1" x14ac:dyDescent="0.2">
      <c r="A30" s="251"/>
      <c r="B30" s="261"/>
      <c r="C30" s="295" t="str">
        <f t="shared" si="0"/>
        <v/>
      </c>
      <c r="D30" s="48"/>
      <c r="E30" s="100" t="str">
        <f t="shared" si="2"/>
        <v/>
      </c>
      <c r="F30" s="49"/>
      <c r="G30" s="49"/>
      <c r="H30" s="158"/>
      <c r="I30" s="158"/>
      <c r="J30" s="158"/>
      <c r="K30" s="158"/>
      <c r="L30" s="158"/>
      <c r="M30" s="389"/>
      <c r="N30" s="399"/>
      <c r="O30" s="401"/>
      <c r="P30" s="392"/>
      <c r="Q30" s="401"/>
      <c r="R30" s="403"/>
      <c r="S30" s="5"/>
      <c r="T30" s="5"/>
    </row>
    <row r="31" spans="1:20" ht="12.6" customHeight="1" x14ac:dyDescent="0.2">
      <c r="A31" s="251"/>
      <c r="B31" s="261"/>
      <c r="C31" s="295" t="str">
        <f t="shared" si="0"/>
        <v/>
      </c>
      <c r="D31" s="48"/>
      <c r="E31" s="100" t="str">
        <f t="shared" si="2"/>
        <v/>
      </c>
      <c r="F31" s="49"/>
      <c r="G31" s="49"/>
      <c r="H31" s="158"/>
      <c r="I31" s="158"/>
      <c r="J31" s="158"/>
      <c r="K31" s="158"/>
      <c r="L31" s="158"/>
      <c r="M31" s="389"/>
      <c r="N31" s="399"/>
      <c r="O31" s="401"/>
      <c r="P31" s="392"/>
      <c r="Q31" s="401"/>
      <c r="R31" s="403"/>
      <c r="S31" s="5"/>
      <c r="T31" s="5"/>
    </row>
    <row r="32" spans="1:20" ht="12.6" customHeight="1" x14ac:dyDescent="0.2">
      <c r="A32" s="251"/>
      <c r="B32" s="261"/>
      <c r="C32" s="295" t="str">
        <f t="shared" si="0"/>
        <v/>
      </c>
      <c r="D32" s="48"/>
      <c r="E32" s="100" t="str">
        <f t="shared" si="2"/>
        <v/>
      </c>
      <c r="F32" s="49"/>
      <c r="G32" s="49"/>
      <c r="H32" s="158"/>
      <c r="I32" s="158"/>
      <c r="J32" s="158"/>
      <c r="K32" s="158"/>
      <c r="L32" s="158"/>
      <c r="M32" s="389"/>
      <c r="N32" s="399"/>
      <c r="O32" s="401"/>
      <c r="P32" s="392"/>
      <c r="Q32" s="401"/>
      <c r="R32" s="403"/>
      <c r="S32" s="5"/>
      <c r="T32" s="5"/>
    </row>
    <row r="33" spans="1:20" ht="12.6" customHeight="1" x14ac:dyDescent="0.2">
      <c r="A33" s="251"/>
      <c r="B33" s="261"/>
      <c r="C33" s="295" t="str">
        <f t="shared" si="0"/>
        <v/>
      </c>
      <c r="D33" s="48"/>
      <c r="E33" s="100" t="str">
        <f t="shared" si="2"/>
        <v/>
      </c>
      <c r="F33" s="49"/>
      <c r="G33" s="49"/>
      <c r="H33" s="158"/>
      <c r="I33" s="158"/>
      <c r="J33" s="158"/>
      <c r="K33" s="158"/>
      <c r="L33" s="158"/>
      <c r="M33" s="389"/>
      <c r="N33" s="399"/>
      <c r="O33" s="401"/>
      <c r="P33" s="392"/>
      <c r="Q33" s="401"/>
      <c r="R33" s="403"/>
      <c r="S33" s="5"/>
      <c r="T33" s="5"/>
    </row>
    <row r="34" spans="1:20" ht="12.6" customHeight="1" x14ac:dyDescent="0.2">
      <c r="A34" s="251"/>
      <c r="B34" s="261"/>
      <c r="C34" s="295" t="str">
        <f t="shared" si="0"/>
        <v/>
      </c>
      <c r="D34" s="48"/>
      <c r="E34" s="100" t="str">
        <f t="shared" si="1"/>
        <v/>
      </c>
      <c r="F34" s="49"/>
      <c r="G34" s="49"/>
      <c r="H34" s="158"/>
      <c r="I34" s="158"/>
      <c r="J34" s="158"/>
      <c r="K34" s="158"/>
      <c r="L34" s="158"/>
      <c r="M34" s="389"/>
      <c r="N34" s="399"/>
      <c r="O34" s="401"/>
      <c r="P34" s="392"/>
      <c r="Q34" s="401"/>
      <c r="R34" s="403"/>
      <c r="S34" s="5"/>
      <c r="T34" s="5"/>
    </row>
    <row r="35" spans="1:20" ht="12.6" customHeight="1" x14ac:dyDescent="0.2">
      <c r="A35" s="251"/>
      <c r="B35" s="261"/>
      <c r="C35" s="295" t="str">
        <f t="shared" si="0"/>
        <v/>
      </c>
      <c r="D35" s="48"/>
      <c r="E35" s="100" t="str">
        <f t="shared" si="1"/>
        <v/>
      </c>
      <c r="F35" s="49"/>
      <c r="G35" s="49"/>
      <c r="H35" s="158"/>
      <c r="I35" s="158"/>
      <c r="J35" s="158"/>
      <c r="K35" s="158"/>
      <c r="L35" s="158"/>
      <c r="M35" s="389"/>
      <c r="N35" s="399"/>
      <c r="O35" s="401"/>
      <c r="P35" s="392"/>
      <c r="Q35" s="401"/>
      <c r="R35" s="403"/>
      <c r="S35" s="5"/>
      <c r="T35" s="5"/>
    </row>
    <row r="36" spans="1:20" ht="12.6" customHeight="1" x14ac:dyDescent="0.2">
      <c r="A36" s="251"/>
      <c r="B36" s="261"/>
      <c r="C36" s="295" t="str">
        <f t="shared" si="0"/>
        <v/>
      </c>
      <c r="D36" s="48"/>
      <c r="E36" s="100" t="str">
        <f t="shared" si="1"/>
        <v/>
      </c>
      <c r="F36" s="49"/>
      <c r="G36" s="49"/>
      <c r="H36" s="158"/>
      <c r="I36" s="158"/>
      <c r="J36" s="158"/>
      <c r="K36" s="158"/>
      <c r="L36" s="158"/>
      <c r="M36" s="389"/>
      <c r="N36" s="399"/>
      <c r="O36" s="400"/>
      <c r="P36" s="391"/>
      <c r="Q36" s="400"/>
      <c r="R36" s="403"/>
      <c r="S36" s="5"/>
      <c r="T36" s="5"/>
    </row>
    <row r="37" spans="1:20" ht="12.6" customHeight="1" x14ac:dyDescent="0.2">
      <c r="A37" s="251"/>
      <c r="B37" s="261"/>
      <c r="C37" s="295" t="str">
        <f t="shared" si="0"/>
        <v/>
      </c>
      <c r="D37" s="48"/>
      <c r="E37" s="100" t="str">
        <f t="shared" si="1"/>
        <v/>
      </c>
      <c r="F37" s="49"/>
      <c r="G37" s="49"/>
      <c r="H37" s="158"/>
      <c r="I37" s="158"/>
      <c r="J37" s="158"/>
      <c r="K37" s="158"/>
      <c r="L37" s="158"/>
      <c r="M37" s="389"/>
      <c r="N37" s="399"/>
      <c r="O37" s="400"/>
      <c r="P37" s="391"/>
      <c r="Q37" s="400"/>
      <c r="R37" s="403"/>
      <c r="S37" s="5"/>
      <c r="T37" s="5"/>
    </row>
    <row r="38" spans="1:20" ht="12.6" customHeight="1" x14ac:dyDescent="0.2">
      <c r="A38" s="251"/>
      <c r="B38" s="261"/>
      <c r="C38" s="295" t="str">
        <f t="shared" si="0"/>
        <v/>
      </c>
      <c r="D38" s="48"/>
      <c r="E38" s="100" t="str">
        <f t="shared" si="1"/>
        <v/>
      </c>
      <c r="F38" s="49"/>
      <c r="G38" s="49"/>
      <c r="H38" s="158"/>
      <c r="I38" s="158"/>
      <c r="J38" s="158"/>
      <c r="K38" s="158"/>
      <c r="L38" s="158"/>
      <c r="M38" s="389"/>
      <c r="N38" s="399"/>
      <c r="O38" s="400"/>
      <c r="P38" s="391"/>
      <c r="Q38" s="400"/>
      <c r="R38" s="403"/>
      <c r="S38" s="5"/>
      <c r="T38" s="5"/>
    </row>
    <row r="39" spans="1:20" ht="12.6" customHeight="1" x14ac:dyDescent="0.2">
      <c r="A39" s="251"/>
      <c r="B39" s="261"/>
      <c r="C39" s="295" t="str">
        <f t="shared" si="0"/>
        <v/>
      </c>
      <c r="D39" s="48"/>
      <c r="E39" s="100" t="str">
        <f t="shared" si="1"/>
        <v/>
      </c>
      <c r="F39" s="49"/>
      <c r="G39" s="49"/>
      <c r="H39" s="158"/>
      <c r="I39" s="158"/>
      <c r="J39" s="158"/>
      <c r="K39" s="158"/>
      <c r="L39" s="158"/>
      <c r="M39" s="389"/>
      <c r="N39" s="399"/>
      <c r="O39" s="400"/>
      <c r="P39" s="391"/>
      <c r="Q39" s="400"/>
      <c r="R39" s="403"/>
      <c r="S39" s="5"/>
      <c r="T39" s="5"/>
    </row>
    <row r="40" spans="1:20" ht="12.6" customHeight="1" x14ac:dyDescent="0.2">
      <c r="A40" s="251"/>
      <c r="B40" s="261"/>
      <c r="C40" s="295" t="str">
        <f t="shared" si="0"/>
        <v/>
      </c>
      <c r="D40" s="48"/>
      <c r="E40" s="100" t="str">
        <f t="shared" si="1"/>
        <v/>
      </c>
      <c r="F40" s="49"/>
      <c r="G40" s="49"/>
      <c r="H40" s="158"/>
      <c r="I40" s="158"/>
      <c r="J40" s="158"/>
      <c r="K40" s="158"/>
      <c r="L40" s="158"/>
      <c r="M40" s="389"/>
      <c r="N40" s="399"/>
      <c r="O40" s="400"/>
      <c r="P40" s="391"/>
      <c r="Q40" s="400"/>
      <c r="R40" s="403"/>
      <c r="S40" s="5"/>
      <c r="T40" s="5"/>
    </row>
    <row r="41" spans="1:20" ht="12.6" customHeight="1" x14ac:dyDescent="0.2">
      <c r="A41" s="251"/>
      <c r="B41" s="261"/>
      <c r="C41" s="295" t="str">
        <f t="shared" si="0"/>
        <v/>
      </c>
      <c r="D41" s="48"/>
      <c r="E41" s="100" t="str">
        <f t="shared" si="1"/>
        <v/>
      </c>
      <c r="F41" s="49"/>
      <c r="G41" s="49"/>
      <c r="H41" s="158"/>
      <c r="I41" s="158"/>
      <c r="J41" s="158"/>
      <c r="K41" s="158"/>
      <c r="L41" s="158"/>
      <c r="M41" s="389"/>
      <c r="N41" s="399"/>
      <c r="O41" s="400"/>
      <c r="P41" s="391"/>
      <c r="Q41" s="400"/>
      <c r="R41" s="403"/>
      <c r="S41" s="5"/>
      <c r="T41" s="5"/>
    </row>
    <row r="42" spans="1:20" ht="12.6" customHeight="1" x14ac:dyDescent="0.2">
      <c r="A42" s="251"/>
      <c r="B42" s="261"/>
      <c r="C42" s="295" t="str">
        <f t="shared" si="0"/>
        <v/>
      </c>
      <c r="D42" s="48"/>
      <c r="E42" s="100" t="str">
        <f t="shared" si="1"/>
        <v/>
      </c>
      <c r="F42" s="49"/>
      <c r="G42" s="49"/>
      <c r="H42" s="158"/>
      <c r="I42" s="158"/>
      <c r="J42" s="158"/>
      <c r="K42" s="158"/>
      <c r="L42" s="158"/>
      <c r="M42" s="389"/>
      <c r="N42" s="399"/>
      <c r="O42" s="400"/>
      <c r="P42" s="391"/>
      <c r="Q42" s="400"/>
      <c r="R42" s="403"/>
      <c r="S42" s="5"/>
      <c r="T42" s="5"/>
    </row>
    <row r="43" spans="1:20" ht="12.6" customHeight="1" thickBot="1" x14ac:dyDescent="0.25">
      <c r="A43" s="252"/>
      <c r="B43" s="262"/>
      <c r="C43" s="296" t="str">
        <f t="shared" si="0"/>
        <v/>
      </c>
      <c r="D43" s="52"/>
      <c r="E43" s="101" t="str">
        <f t="shared" si="1"/>
        <v/>
      </c>
      <c r="F43" s="53"/>
      <c r="G43" s="53"/>
      <c r="H43" s="158"/>
      <c r="I43" s="158"/>
      <c r="J43" s="158"/>
      <c r="K43" s="158"/>
      <c r="L43" s="158"/>
      <c r="M43" s="389"/>
      <c r="N43" s="399"/>
      <c r="O43" s="400"/>
      <c r="P43" s="391"/>
      <c r="Q43" s="400"/>
      <c r="R43" s="404"/>
      <c r="S43" s="5"/>
      <c r="T43" s="5"/>
    </row>
    <row r="44" spans="1:20" ht="12.6" customHeight="1" thickTop="1" x14ac:dyDescent="0.2">
      <c r="A44" s="827" t="s">
        <v>41</v>
      </c>
      <c r="B44" s="828"/>
      <c r="C44" s="828"/>
      <c r="D44" s="828"/>
      <c r="E44" s="828"/>
      <c r="F44" s="828"/>
      <c r="G44" s="845"/>
      <c r="H44" s="107" t="str">
        <f>IF(SUM(H9:H43)&gt;0,SUM(H9:H43),"")</f>
        <v/>
      </c>
      <c r="I44" s="107" t="str">
        <f t="shared" ref="I44:Q44" si="4">IF(SUM(I9:I43)&gt;0,SUM(I9:I43),"")</f>
        <v/>
      </c>
      <c r="J44" s="107" t="str">
        <f t="shared" si="4"/>
        <v/>
      </c>
      <c r="K44" s="107" t="str">
        <f t="shared" ref="K44:L44" si="5">IF(SUM(K9:K43)&gt;0,SUM(K9:K43),"")</f>
        <v/>
      </c>
      <c r="L44" s="107" t="str">
        <f t="shared" si="5"/>
        <v/>
      </c>
      <c r="M44" s="406" t="str">
        <f t="shared" si="4"/>
        <v/>
      </c>
      <c r="N44" s="409" t="str">
        <f t="shared" si="4"/>
        <v/>
      </c>
      <c r="O44" s="108" t="str">
        <f t="shared" si="4"/>
        <v/>
      </c>
      <c r="P44" s="159" t="str">
        <f t="shared" si="4"/>
        <v/>
      </c>
      <c r="Q44" s="108" t="str">
        <f t="shared" si="4"/>
        <v/>
      </c>
      <c r="R44" s="798"/>
      <c r="S44" s="5"/>
      <c r="T44" s="5"/>
    </row>
    <row r="45" spans="1:20" ht="12.6" customHeight="1" thickBot="1" x14ac:dyDescent="0.25">
      <c r="A45" s="795" t="s">
        <v>42</v>
      </c>
      <c r="B45" s="796"/>
      <c r="C45" s="796"/>
      <c r="D45" s="796"/>
      <c r="E45" s="796"/>
      <c r="F45" s="796"/>
      <c r="G45" s="709"/>
      <c r="H45" s="129"/>
      <c r="I45" s="129"/>
      <c r="J45" s="129"/>
      <c r="K45" s="129"/>
      <c r="L45" s="129"/>
      <c r="M45" s="407"/>
      <c r="N45" s="410"/>
      <c r="O45" s="130"/>
      <c r="P45" s="408"/>
      <c r="Q45" s="130"/>
      <c r="R45" s="799"/>
      <c r="S45" s="5"/>
      <c r="T45" s="5"/>
    </row>
    <row r="46" spans="1:20" s="210" customFormat="1" ht="8.1" customHeight="1" x14ac:dyDescent="0.2">
      <c r="A46" s="323"/>
      <c r="B46" s="323"/>
      <c r="C46" s="323"/>
      <c r="D46" s="323"/>
      <c r="E46" s="323"/>
      <c r="F46" s="323"/>
      <c r="G46" s="323"/>
      <c r="H46" s="323"/>
      <c r="I46" s="209"/>
      <c r="J46" s="209"/>
      <c r="K46" s="209"/>
      <c r="L46" s="209"/>
      <c r="M46" s="209"/>
      <c r="N46" s="209"/>
      <c r="O46" s="209"/>
      <c r="P46" s="209"/>
      <c r="Q46" s="209"/>
      <c r="R46" s="323"/>
      <c r="S46" s="324"/>
      <c r="T46" s="324"/>
    </row>
    <row r="47" spans="1:20" x14ac:dyDescent="0.2">
      <c r="A47" s="323" t="s">
        <v>120</v>
      </c>
      <c r="C47" s="28"/>
      <c r="E47" s="28"/>
      <c r="F47" s="28"/>
      <c r="G47" s="28"/>
      <c r="H47" s="28"/>
      <c r="I47" s="29"/>
      <c r="J47" s="29"/>
      <c r="K47" s="29"/>
      <c r="L47" s="29"/>
      <c r="M47" s="29"/>
      <c r="N47" s="29"/>
      <c r="O47" s="29"/>
      <c r="P47" s="29"/>
      <c r="Q47" s="29"/>
      <c r="R47" s="28"/>
      <c r="S47" s="5"/>
      <c r="T47" s="5"/>
    </row>
    <row r="48" spans="1:20" x14ac:dyDescent="0.2">
      <c r="A48" s="29"/>
      <c r="B48" s="29"/>
      <c r="C48" s="29"/>
      <c r="D48" s="29"/>
      <c r="E48" s="29"/>
      <c r="F48" s="29"/>
      <c r="G48" s="29"/>
      <c r="H48" s="28"/>
      <c r="I48" s="29"/>
      <c r="J48" s="29"/>
      <c r="K48" s="29"/>
      <c r="L48" s="29"/>
      <c r="M48" s="29"/>
      <c r="N48" s="29"/>
      <c r="O48" s="29"/>
      <c r="P48" s="29"/>
      <c r="Q48" s="29"/>
      <c r="R48" s="28"/>
      <c r="S48" s="5"/>
      <c r="T48" s="5"/>
    </row>
    <row r="49" spans="1:20" x14ac:dyDescent="0.2">
      <c r="A49" s="29"/>
      <c r="B49" s="29"/>
      <c r="C49" s="29"/>
      <c r="D49" s="29"/>
      <c r="E49" s="29"/>
      <c r="F49" s="29"/>
      <c r="G49" s="29"/>
      <c r="H49" s="81" t="s">
        <v>46</v>
      </c>
      <c r="I49" s="7"/>
      <c r="J49" s="29"/>
      <c r="K49" s="29"/>
      <c r="L49" s="29"/>
      <c r="M49" s="29"/>
      <c r="N49" s="29"/>
      <c r="O49" s="29"/>
      <c r="P49" s="29"/>
      <c r="Q49" s="93"/>
      <c r="R49" s="97"/>
      <c r="S49" s="5"/>
      <c r="T49" s="5"/>
    </row>
    <row r="50" spans="1:20" x14ac:dyDescent="0.2">
      <c r="A50" s="29"/>
      <c r="B50" s="29"/>
      <c r="C50" s="29"/>
      <c r="D50" s="29"/>
      <c r="E50" s="29"/>
      <c r="F50" s="29"/>
      <c r="G50" s="29"/>
      <c r="H50" s="82"/>
      <c r="I50" s="8" t="s">
        <v>47</v>
      </c>
      <c r="J50" s="29"/>
      <c r="K50" s="29"/>
      <c r="L50" s="29"/>
      <c r="M50" s="29"/>
      <c r="N50" s="29"/>
      <c r="O50" s="29"/>
      <c r="P50" s="29"/>
      <c r="Q50" s="93"/>
      <c r="R50" s="97"/>
      <c r="S50" s="5"/>
      <c r="T50" s="98" t="b">
        <v>0</v>
      </c>
    </row>
    <row r="51" spans="1:20" x14ac:dyDescent="0.2">
      <c r="A51" s="29"/>
      <c r="B51" s="29"/>
      <c r="C51" s="29"/>
      <c r="D51" s="29"/>
      <c r="E51" s="29"/>
      <c r="F51" s="29"/>
      <c r="G51" s="29"/>
      <c r="H51" s="124"/>
      <c r="I51" s="8" t="s">
        <v>48</v>
      </c>
      <c r="J51" s="29"/>
      <c r="K51" s="29"/>
      <c r="L51" s="29"/>
      <c r="M51" s="29"/>
      <c r="N51" s="29"/>
      <c r="O51" s="29"/>
      <c r="P51" s="29"/>
      <c r="Q51" s="93"/>
      <c r="R51" s="97"/>
      <c r="S51" s="5"/>
      <c r="T51" s="5"/>
    </row>
    <row r="52" spans="1:20" x14ac:dyDescent="0.2">
      <c r="A52" s="29"/>
      <c r="B52" s="29"/>
      <c r="C52" s="29"/>
      <c r="D52" s="29"/>
      <c r="E52" s="29"/>
      <c r="F52" s="29"/>
      <c r="G52" s="29"/>
      <c r="H52" s="85"/>
      <c r="I52" s="8" t="s">
        <v>49</v>
      </c>
      <c r="J52" s="29"/>
      <c r="K52" s="29"/>
      <c r="L52" s="29"/>
      <c r="M52" s="29"/>
      <c r="N52" s="29"/>
      <c r="O52" s="29"/>
      <c r="P52" s="29"/>
      <c r="Q52" s="29"/>
      <c r="R52" s="28"/>
      <c r="S52" s="5"/>
      <c r="T52" s="5"/>
    </row>
    <row r="53" spans="1:20" x14ac:dyDescent="0.2">
      <c r="A53" s="29"/>
      <c r="B53" s="29"/>
      <c r="C53" s="29"/>
      <c r="D53" s="29"/>
      <c r="E53" s="29"/>
      <c r="F53" s="29"/>
      <c r="G53" s="29"/>
      <c r="H53" s="28"/>
      <c r="I53" s="29"/>
      <c r="J53" s="29"/>
      <c r="K53" s="29"/>
      <c r="L53" s="29"/>
      <c r="M53" s="29"/>
      <c r="N53" s="29"/>
      <c r="O53" s="29"/>
      <c r="P53" s="29"/>
      <c r="Q53" s="29"/>
      <c r="R53" s="28"/>
      <c r="S53" s="5"/>
      <c r="T53" s="5"/>
    </row>
    <row r="54" spans="1:20" x14ac:dyDescent="0.2">
      <c r="A54" s="29"/>
      <c r="B54" s="29"/>
      <c r="C54" s="29"/>
      <c r="D54" s="29"/>
      <c r="E54" s="29"/>
      <c r="F54" s="29"/>
      <c r="G54" s="29"/>
      <c r="H54" s="28"/>
      <c r="I54" s="29"/>
      <c r="J54" s="29"/>
      <c r="K54" s="29"/>
      <c r="L54" s="29"/>
      <c r="M54" s="29"/>
      <c r="N54" s="29"/>
      <c r="O54" s="29"/>
      <c r="P54" s="29"/>
      <c r="Q54" s="29"/>
      <c r="R54" s="29"/>
      <c r="S54" s="5"/>
      <c r="T54" s="5"/>
    </row>
    <row r="55" spans="1:20" ht="22.5" x14ac:dyDescent="0.3">
      <c r="A55" s="598" t="s">
        <v>6</v>
      </c>
      <c r="B55" s="598"/>
      <c r="C55" s="598"/>
      <c r="D55" s="599"/>
      <c r="E55" s="599"/>
      <c r="F55" s="599"/>
      <c r="G55" s="599"/>
      <c r="H55" s="599"/>
      <c r="I55" s="599"/>
      <c r="J55" s="599"/>
      <c r="K55" s="599"/>
      <c r="L55" s="599"/>
      <c r="M55" s="599"/>
      <c r="N55" s="599"/>
      <c r="O55" s="599"/>
      <c r="P55" s="599"/>
      <c r="Q55" s="599"/>
      <c r="R55" s="599"/>
      <c r="S55" s="5"/>
      <c r="T55" s="5"/>
    </row>
    <row r="56" spans="1:20" ht="39" customHeight="1" thickBot="1" x14ac:dyDescent="0.25">
      <c r="A56" s="600" t="s">
        <v>69</v>
      </c>
      <c r="B56" s="600"/>
      <c r="C56" s="600"/>
      <c r="D56" s="600"/>
      <c r="E56" s="600"/>
      <c r="F56" s="600"/>
      <c r="G56" s="600"/>
      <c r="H56" s="600"/>
      <c r="I56" s="600"/>
      <c r="J56" s="600"/>
      <c r="K56" s="600"/>
      <c r="L56" s="600"/>
      <c r="M56" s="600"/>
      <c r="N56" s="600"/>
      <c r="O56" s="600"/>
      <c r="P56" s="600"/>
      <c r="Q56" s="600"/>
      <c r="R56" s="600"/>
      <c r="S56" s="5"/>
      <c r="T56" s="5"/>
    </row>
    <row r="57" spans="1:20" ht="13.5" thickBot="1" x14ac:dyDescent="0.25">
      <c r="A57" s="759" t="s">
        <v>12</v>
      </c>
      <c r="B57" s="770" t="s">
        <v>92</v>
      </c>
      <c r="C57" s="769" t="s">
        <v>99</v>
      </c>
      <c r="D57" s="674" t="str">
        <f>D3</f>
        <v>STATION</v>
      </c>
      <c r="E57" s="806"/>
      <c r="F57" s="868"/>
      <c r="G57" s="768" t="s">
        <v>9</v>
      </c>
      <c r="H57" s="54"/>
      <c r="I57" s="54"/>
      <c r="J57" s="54"/>
      <c r="K57" s="54"/>
      <c r="L57" s="54"/>
      <c r="M57" s="405"/>
      <c r="N57" s="921" t="s">
        <v>70</v>
      </c>
      <c r="O57" s="922"/>
      <c r="P57" s="922"/>
      <c r="Q57" s="923"/>
      <c r="R57" s="817" t="s">
        <v>5</v>
      </c>
      <c r="S57" s="5"/>
      <c r="T57" s="65"/>
    </row>
    <row r="58" spans="1:20" x14ac:dyDescent="0.2">
      <c r="A58" s="813"/>
      <c r="B58" s="815"/>
      <c r="C58" s="811"/>
      <c r="D58" s="807"/>
      <c r="E58" s="808"/>
      <c r="F58" s="869"/>
      <c r="G58" s="847"/>
      <c r="H58" s="380" t="str">
        <f>IF(H$4="","",H$4)</f>
        <v>Schedule A</v>
      </c>
      <c r="I58" s="380" t="str">
        <f t="shared" ref="I58:M58" si="6">IF(I$4="","",I$4)</f>
        <v>Schedule A</v>
      </c>
      <c r="J58" s="380" t="str">
        <f t="shared" si="6"/>
        <v>Schedule A</v>
      </c>
      <c r="K58" s="380" t="str">
        <f t="shared" si="6"/>
        <v>Schedule A</v>
      </c>
      <c r="L58" s="380" t="str">
        <f t="shared" si="6"/>
        <v>Schedule A</v>
      </c>
      <c r="M58" s="411" t="str">
        <f t="shared" si="6"/>
        <v>Schedule A</v>
      </c>
      <c r="N58" s="924" t="s">
        <v>71</v>
      </c>
      <c r="O58" s="925"/>
      <c r="P58" s="924" t="s">
        <v>72</v>
      </c>
      <c r="Q58" s="925"/>
      <c r="R58" s="818"/>
      <c r="S58" s="5"/>
      <c r="T58" s="65"/>
    </row>
    <row r="59" spans="1:20" ht="12.75" customHeight="1" x14ac:dyDescent="0.2">
      <c r="A59" s="813"/>
      <c r="B59" s="815"/>
      <c r="C59" s="811"/>
      <c r="D59" s="807"/>
      <c r="E59" s="808"/>
      <c r="F59" s="869"/>
      <c r="G59" s="847"/>
      <c r="H59" s="131" t="str">
        <f>IF(H$5="","",H$5)</f>
        <v>Pay Item</v>
      </c>
      <c r="I59" s="131" t="str">
        <f t="shared" ref="I59:M59" si="7">IF(I$5="","",I$5)</f>
        <v>Pay Item</v>
      </c>
      <c r="J59" s="131" t="str">
        <f t="shared" si="7"/>
        <v>Pay Item</v>
      </c>
      <c r="K59" s="131" t="str">
        <f t="shared" si="7"/>
        <v>Pay Item</v>
      </c>
      <c r="L59" s="131" t="str">
        <f t="shared" si="7"/>
        <v>Pay Item</v>
      </c>
      <c r="M59" s="412" t="str">
        <f t="shared" si="7"/>
        <v>Pay Item</v>
      </c>
      <c r="N59" s="415" t="str">
        <f>IF(N$5="","",N$5)</f>
        <v>Schedule A</v>
      </c>
      <c r="O59" s="416" t="str">
        <f t="shared" ref="O59:Q59" si="8">IF(O$5="","",O$5)</f>
        <v>Schedule A</v>
      </c>
      <c r="P59" s="415" t="str">
        <f t="shared" si="8"/>
        <v>Schedule A</v>
      </c>
      <c r="Q59" s="416" t="str">
        <f t="shared" si="8"/>
        <v>Schedule A</v>
      </c>
      <c r="R59" s="818"/>
      <c r="S59" s="5"/>
      <c r="T59" s="5"/>
    </row>
    <row r="60" spans="1:20" ht="12.75" customHeight="1" x14ac:dyDescent="0.2">
      <c r="A60" s="813"/>
      <c r="B60" s="815"/>
      <c r="C60" s="811"/>
      <c r="D60" s="807"/>
      <c r="E60" s="808"/>
      <c r="F60" s="869"/>
      <c r="G60" s="847"/>
      <c r="H60" s="131">
        <f>IF(H$6="","",H$6)</f>
        <v>203021200</v>
      </c>
      <c r="I60" s="350">
        <f t="shared" ref="I60:Q60" si="9">IF(I$6="","",I$6)</f>
        <v>203021400</v>
      </c>
      <c r="J60" s="131">
        <f t="shared" si="9"/>
        <v>617014000</v>
      </c>
      <c r="K60" s="131">
        <f t="shared" si="9"/>
        <v>618020000</v>
      </c>
      <c r="L60" s="131">
        <f t="shared" si="9"/>
        <v>617081000</v>
      </c>
      <c r="M60" s="412">
        <f t="shared" si="9"/>
        <v>617014100</v>
      </c>
      <c r="N60" s="417">
        <f t="shared" si="9"/>
        <v>617020100</v>
      </c>
      <c r="O60" s="418">
        <f t="shared" si="9"/>
        <v>617020600</v>
      </c>
      <c r="P60" s="417">
        <f t="shared" si="9"/>
        <v>617020510</v>
      </c>
      <c r="Q60" s="418">
        <f t="shared" si="9"/>
        <v>617021400</v>
      </c>
      <c r="R60" s="818"/>
      <c r="S60" s="5"/>
      <c r="T60" s="5"/>
    </row>
    <row r="61" spans="1:20" ht="50.1" customHeight="1" x14ac:dyDescent="0.2">
      <c r="A61" s="813"/>
      <c r="B61" s="815"/>
      <c r="C61" s="811"/>
      <c r="D61" s="807"/>
      <c r="E61" s="808"/>
      <c r="F61" s="869"/>
      <c r="G61" s="847"/>
      <c r="H61" s="590" t="str">
        <f>IF(H$6&gt;0,(VLOOKUP(LEFT(H$6,5)&amp;"-"&amp;RIGHT(H$6,4),'[2]FP14 Pay Items'!$A$2:$E$6000,4,FALSE)),"")</f>
        <v>REMOVAL OF GUARDRAIL</v>
      </c>
      <c r="I61" s="590" t="str">
        <f>IF(I$6&gt;0,(VLOOKUP(LEFT(I$6,5)&amp;"-"&amp;RIGHT(I$6,4),'[2]FP14 Pay Items'!$A$2:$E$6000,4,FALSE)),"")</f>
        <v>REMOVAL OF GUARDRAIL, TIMBER</v>
      </c>
      <c r="J61" s="590" t="str">
        <f>IF(J$6&gt;0,(VLOOKUP(LEFT(J$6,5)&amp;"-"&amp;RIGHT(J$6,4),'[2]FP14 Pay Items'!$A$2:$E$6000,4,FALSE)),"")</f>
        <v>GUARDRAIL SYSTEM SBTB</v>
      </c>
      <c r="K61" s="590" t="str">
        <f>IF(K$6&gt;0,(VLOOKUP(LEFT(K$6,5)&amp;"-"&amp;RIGHT(K$6,4),'[2]FP14 Pay Items'!$A$2:$E$6000,4,FALSE)),"")</f>
        <v>CONCRETE GUARDWALL</v>
      </c>
      <c r="L61" s="590" t="str">
        <f>IF(L$6&gt;0,(VLOOKUP(LEFT(L$6,5)&amp;"-"&amp;RIGHT(L$6,4),'[2]FP14 Pay Items'!$A$2:$E$6000,4,FALSE)),"")</f>
        <v>REMOVE AND RESET, GUARDRAIL</v>
      </c>
      <c r="M61" s="586" t="str">
        <f>IF(M$6&gt;0,(VLOOKUP(LEFT(M$6,5)&amp;"-"&amp;RIGHT(M$6,4),'[2]FP14 Pay Items'!$A$2:$E$6000,4,FALSE)),"")</f>
        <v>GUARDRAIL SYSTEM CRG, TYPE 2, CLASS A</v>
      </c>
      <c r="N61" s="587" t="str">
        <f>IF(N$6&gt;0,(VLOOKUP(LEFT(N$6,5)&amp;"-"&amp;RIGHT(N$6,4),'[2]FP14 Pay Items'!$A$2:$E$6000,4,FALSE)),"")</f>
        <v>TERMINAL SECTION, TYPE SBT-BAT</v>
      </c>
      <c r="O61" s="588" t="str">
        <f>IF(O$6&gt;0,(VLOOKUP(LEFT(O$6,5)&amp;"-"&amp;RIGHT(O$6,4),'[2]FP14 Pay Items'!$A$2:$E$6000,4,FALSE)),"")</f>
        <v>TERMINAL SECTION, TYPE FLARED</v>
      </c>
      <c r="P61" s="587" t="str">
        <f>IF(P$6&gt;0,(VLOOKUP(LEFT(P$6,5)&amp;"-"&amp;RIGHT(P$6,4),'[2]FP14 Pay Items'!$A$2:$E$6000,4,FALSE)),"")</f>
        <v>TERMINAL SECTION, TYPE SBT-FAT</v>
      </c>
      <c r="Q61" s="588" t="str">
        <f>IF(Q$6&gt;0,(VLOOKUP(LEFT(Q$6,5)&amp;"-"&amp;RIGHT(Q$6,4),'[2]FP14 Pay Items'!$A$2:$E$6000,4,FALSE)),"")</f>
        <v>TERMINAL SECTION, TYPE SBT TANGENT</v>
      </c>
      <c r="R61" s="818"/>
      <c r="S61" s="5"/>
      <c r="T61" s="5"/>
    </row>
    <row r="62" spans="1:20" ht="13.5" thickBot="1" x14ac:dyDescent="0.25">
      <c r="A62" s="814"/>
      <c r="B62" s="816"/>
      <c r="C62" s="812"/>
      <c r="D62" s="809"/>
      <c r="E62" s="810"/>
      <c r="F62" s="870"/>
      <c r="G62" s="920"/>
      <c r="H62" s="86" t="str">
        <f>IF(H6&gt;0,(VLOOKUP(LEFT(H6,5)&amp;"-"&amp;RIGHT(H6,4),'[2]FP14 Pay Items'!$A$2:$E$4705,5,TRUE)),"")</f>
        <v>LNFT</v>
      </c>
      <c r="I62" s="86" t="str">
        <f>IF(I6&gt;0,(VLOOKUP(LEFT(I6,5)&amp;"-"&amp;RIGHT(I6,4),'[2]FP14 Pay Items'!$A$2:$E$4705,5,TRUE)),"")</f>
        <v>LNFT</v>
      </c>
      <c r="J62" s="86" t="str">
        <f>IF(J6&gt;0,(VLOOKUP(LEFT(J6,5)&amp;"-"&amp;RIGHT(J6,4),'[2]FP14 Pay Items'!$A$2:$E$4705,5,TRUE)),"")</f>
        <v>LNFT</v>
      </c>
      <c r="K62" s="86" t="str">
        <f>IF(K6&gt;0,(VLOOKUP(LEFT(K6,5)&amp;"-"&amp;RIGHT(K6,4),'[2]FP14 Pay Items'!$A$2:$E$4705,5,TRUE)),"")</f>
        <v>LNFT</v>
      </c>
      <c r="L62" s="86" t="str">
        <f>IF(L6&gt;0,(VLOOKUP(LEFT(L6,5)&amp;"-"&amp;RIGHT(L6,4),'[2]FP14 Pay Items'!$A$2:$E$4705,5,TRUE)),"")</f>
        <v>LNFT</v>
      </c>
      <c r="M62" s="388" t="str">
        <f>IF(M6&gt;0,(VLOOKUP(LEFT(M6,5)&amp;"-"&amp;RIGHT(M6,4),'[2]FP14 Pay Items'!$A$2:$E$4705,5,TRUE)),"")</f>
        <v>LNFT</v>
      </c>
      <c r="N62" s="397" t="str">
        <f>IF(N60&gt;0,(VLOOKUP(LEFT(N60,5)&amp;"-"&amp;RIGHT(N60,4),'[2]FP14 Pay Items'!$A$2:$E$4705,5,TRUE)),"")</f>
        <v>EACH</v>
      </c>
      <c r="O62" s="398" t="str">
        <f>IF(O60&gt;0,(VLOOKUP(LEFT(O60,5)&amp;"-"&amp;RIGHT(O60,4),'[2]FP14 Pay Items'!$A$2:$E$4705,5,TRUE)),"")</f>
        <v>EACH</v>
      </c>
      <c r="P62" s="397" t="str">
        <f>IF(P60&gt;0,(VLOOKUP(LEFT(P60,5)&amp;"-"&amp;RIGHT(P60,4),'[2]FP14 Pay Items'!$A$2:$E$4705,5,TRUE)),"")</f>
        <v>EACH</v>
      </c>
      <c r="Q62" s="398" t="str">
        <f>IF(Q60&gt;0,(VLOOKUP(LEFT(Q60,5)&amp;"-"&amp;RIGHT(Q60,4),'[2]FP14 Pay Items'!$A$2:$E$4705,5,TRUE)),"")</f>
        <v>EACH</v>
      </c>
      <c r="R62" s="819"/>
      <c r="S62" s="5"/>
      <c r="T62" s="5"/>
    </row>
    <row r="63" spans="1:20" ht="12.6" customHeight="1" thickTop="1" x14ac:dyDescent="0.2">
      <c r="A63" s="250"/>
      <c r="B63" s="260"/>
      <c r="C63" s="294" t="str">
        <f t="shared" ref="C63:C97" si="10">IFERROR(VLOOKUP($B63,Project_Info,2,FALSE),"")</f>
        <v/>
      </c>
      <c r="D63" s="55"/>
      <c r="E63" s="99" t="str">
        <f t="shared" ref="E63:E97" si="11">IF(F63&gt;0,"to","")</f>
        <v/>
      </c>
      <c r="F63" s="56"/>
      <c r="G63" s="56"/>
      <c r="H63" s="158"/>
      <c r="I63" s="158"/>
      <c r="J63" s="158"/>
      <c r="K63" s="158"/>
      <c r="L63" s="158"/>
      <c r="M63" s="389"/>
      <c r="N63" s="399"/>
      <c r="O63" s="400"/>
      <c r="P63" s="399"/>
      <c r="Q63" s="400"/>
      <c r="R63" s="402"/>
      <c r="S63" s="5"/>
      <c r="T63" s="5"/>
    </row>
    <row r="64" spans="1:20" ht="12.6" customHeight="1" x14ac:dyDescent="0.2">
      <c r="A64" s="251"/>
      <c r="B64" s="261"/>
      <c r="C64" s="295" t="str">
        <f t="shared" si="10"/>
        <v/>
      </c>
      <c r="D64" s="48"/>
      <c r="E64" s="100" t="str">
        <f t="shared" si="11"/>
        <v/>
      </c>
      <c r="F64" s="49"/>
      <c r="G64" s="49"/>
      <c r="H64" s="158"/>
      <c r="I64" s="158"/>
      <c r="J64" s="158"/>
      <c r="K64" s="158"/>
      <c r="L64" s="158"/>
      <c r="M64" s="389"/>
      <c r="N64" s="399"/>
      <c r="O64" s="400"/>
      <c r="P64" s="399"/>
      <c r="Q64" s="400"/>
      <c r="R64" s="403"/>
      <c r="S64" s="5"/>
      <c r="T64" s="5"/>
    </row>
    <row r="65" spans="1:20" ht="12.6" customHeight="1" x14ac:dyDescent="0.2">
      <c r="A65" s="251"/>
      <c r="B65" s="261"/>
      <c r="C65" s="295" t="str">
        <f t="shared" si="10"/>
        <v/>
      </c>
      <c r="D65" s="48"/>
      <c r="E65" s="100" t="str">
        <f t="shared" si="11"/>
        <v/>
      </c>
      <c r="F65" s="49"/>
      <c r="G65" s="49"/>
      <c r="H65" s="158"/>
      <c r="I65" s="158"/>
      <c r="J65" s="158"/>
      <c r="K65" s="158"/>
      <c r="L65" s="158"/>
      <c r="M65" s="389"/>
      <c r="N65" s="399"/>
      <c r="O65" s="400"/>
      <c r="P65" s="399"/>
      <c r="Q65" s="400"/>
      <c r="R65" s="403"/>
      <c r="S65" s="5"/>
      <c r="T65" s="137"/>
    </row>
    <row r="66" spans="1:20" ht="12.6" customHeight="1" x14ac:dyDescent="0.2">
      <c r="A66" s="251"/>
      <c r="B66" s="261"/>
      <c r="C66" s="295" t="str">
        <f t="shared" si="10"/>
        <v/>
      </c>
      <c r="D66" s="48"/>
      <c r="E66" s="100" t="str">
        <f t="shared" si="11"/>
        <v/>
      </c>
      <c r="F66" s="49"/>
      <c r="G66" s="49"/>
      <c r="H66" s="158"/>
      <c r="I66" s="158"/>
      <c r="J66" s="158"/>
      <c r="K66" s="158"/>
      <c r="L66" s="158"/>
      <c r="M66" s="389"/>
      <c r="N66" s="399"/>
      <c r="O66" s="400"/>
      <c r="P66" s="399"/>
      <c r="Q66" s="400"/>
      <c r="R66" s="403"/>
      <c r="S66" s="5"/>
      <c r="T66" s="137"/>
    </row>
    <row r="67" spans="1:20" ht="12.6" customHeight="1" x14ac:dyDescent="0.2">
      <c r="A67" s="251"/>
      <c r="B67" s="261"/>
      <c r="C67" s="295" t="str">
        <f t="shared" si="10"/>
        <v/>
      </c>
      <c r="D67" s="48"/>
      <c r="E67" s="100" t="str">
        <f t="shared" si="11"/>
        <v/>
      </c>
      <c r="F67" s="49"/>
      <c r="G67" s="49"/>
      <c r="H67" s="158"/>
      <c r="I67" s="158"/>
      <c r="J67" s="158"/>
      <c r="K67" s="158"/>
      <c r="L67" s="158"/>
      <c r="M67" s="389"/>
      <c r="N67" s="399"/>
      <c r="O67" s="400"/>
      <c r="P67" s="399"/>
      <c r="Q67" s="400"/>
      <c r="R67" s="403"/>
      <c r="S67" s="5"/>
      <c r="T67" s="137"/>
    </row>
    <row r="68" spans="1:20" ht="12.6" customHeight="1" x14ac:dyDescent="0.2">
      <c r="A68" s="251"/>
      <c r="B68" s="261"/>
      <c r="C68" s="295" t="str">
        <f t="shared" si="10"/>
        <v/>
      </c>
      <c r="D68" s="48"/>
      <c r="E68" s="100" t="str">
        <f t="shared" si="11"/>
        <v/>
      </c>
      <c r="F68" s="49"/>
      <c r="G68" s="49"/>
      <c r="H68" s="158"/>
      <c r="I68" s="158"/>
      <c r="J68" s="158"/>
      <c r="K68" s="158"/>
      <c r="L68" s="158"/>
      <c r="M68" s="389"/>
      <c r="N68" s="399"/>
      <c r="O68" s="400"/>
      <c r="P68" s="399"/>
      <c r="Q68" s="400"/>
      <c r="R68" s="403"/>
      <c r="S68" s="5"/>
      <c r="T68" s="137"/>
    </row>
    <row r="69" spans="1:20" ht="12.6" customHeight="1" x14ac:dyDescent="0.2">
      <c r="A69" s="251"/>
      <c r="B69" s="261"/>
      <c r="C69" s="295" t="str">
        <f t="shared" si="10"/>
        <v/>
      </c>
      <c r="D69" s="48"/>
      <c r="E69" s="100" t="str">
        <f t="shared" si="11"/>
        <v/>
      </c>
      <c r="F69" s="49"/>
      <c r="G69" s="49"/>
      <c r="H69" s="158"/>
      <c r="I69" s="158"/>
      <c r="J69" s="158"/>
      <c r="K69" s="158"/>
      <c r="L69" s="158"/>
      <c r="M69" s="389"/>
      <c r="N69" s="399"/>
      <c r="O69" s="400"/>
      <c r="P69" s="399"/>
      <c r="Q69" s="400"/>
      <c r="R69" s="403"/>
      <c r="S69" s="5"/>
      <c r="T69" s="137"/>
    </row>
    <row r="70" spans="1:20" ht="12.6" customHeight="1" x14ac:dyDescent="0.2">
      <c r="A70" s="251"/>
      <c r="B70" s="261"/>
      <c r="C70" s="295" t="str">
        <f t="shared" si="10"/>
        <v/>
      </c>
      <c r="D70" s="48"/>
      <c r="E70" s="100" t="str">
        <f t="shared" si="11"/>
        <v/>
      </c>
      <c r="F70" s="49"/>
      <c r="G70" s="49"/>
      <c r="H70" s="158"/>
      <c r="I70" s="158"/>
      <c r="J70" s="158"/>
      <c r="K70" s="158"/>
      <c r="L70" s="158"/>
      <c r="M70" s="389"/>
      <c r="N70" s="399"/>
      <c r="O70" s="400"/>
      <c r="P70" s="399"/>
      <c r="Q70" s="400"/>
      <c r="R70" s="403"/>
      <c r="S70" s="5"/>
      <c r="T70" s="137"/>
    </row>
    <row r="71" spans="1:20" ht="12.6" customHeight="1" x14ac:dyDescent="0.2">
      <c r="A71" s="251"/>
      <c r="B71" s="261"/>
      <c r="C71" s="295" t="str">
        <f t="shared" si="10"/>
        <v/>
      </c>
      <c r="D71" s="48"/>
      <c r="E71" s="100" t="str">
        <f t="shared" si="11"/>
        <v/>
      </c>
      <c r="F71" s="49"/>
      <c r="G71" s="49"/>
      <c r="H71" s="158"/>
      <c r="I71" s="158"/>
      <c r="J71" s="158"/>
      <c r="K71" s="158"/>
      <c r="L71" s="158"/>
      <c r="M71" s="389"/>
      <c r="N71" s="399"/>
      <c r="O71" s="400"/>
      <c r="P71" s="399"/>
      <c r="Q71" s="400"/>
      <c r="R71" s="403"/>
      <c r="S71" s="5"/>
      <c r="T71" s="137"/>
    </row>
    <row r="72" spans="1:20" ht="12.6" customHeight="1" x14ac:dyDescent="0.2">
      <c r="A72" s="251"/>
      <c r="B72" s="261"/>
      <c r="C72" s="295" t="str">
        <f t="shared" si="10"/>
        <v/>
      </c>
      <c r="D72" s="48"/>
      <c r="E72" s="100" t="str">
        <f t="shared" si="11"/>
        <v/>
      </c>
      <c r="F72" s="49"/>
      <c r="G72" s="49"/>
      <c r="H72" s="158"/>
      <c r="I72" s="158"/>
      <c r="J72" s="158"/>
      <c r="K72" s="158"/>
      <c r="L72" s="158"/>
      <c r="M72" s="389"/>
      <c r="N72" s="399"/>
      <c r="O72" s="400"/>
      <c r="P72" s="399"/>
      <c r="Q72" s="400"/>
      <c r="R72" s="403"/>
      <c r="S72" s="5"/>
      <c r="T72" s="5"/>
    </row>
    <row r="73" spans="1:20" ht="12.6" customHeight="1" x14ac:dyDescent="0.2">
      <c r="A73" s="251"/>
      <c r="B73" s="261"/>
      <c r="C73" s="295" t="str">
        <f t="shared" si="10"/>
        <v/>
      </c>
      <c r="D73" s="48"/>
      <c r="E73" s="100" t="str">
        <f t="shared" si="11"/>
        <v/>
      </c>
      <c r="F73" s="49"/>
      <c r="G73" s="49"/>
      <c r="H73" s="158"/>
      <c r="I73" s="158"/>
      <c r="J73" s="158"/>
      <c r="K73" s="158"/>
      <c r="L73" s="158"/>
      <c r="M73" s="389"/>
      <c r="N73" s="399"/>
      <c r="O73" s="401"/>
      <c r="P73" s="421"/>
      <c r="Q73" s="401"/>
      <c r="R73" s="403"/>
      <c r="S73" s="5"/>
      <c r="T73" s="5"/>
    </row>
    <row r="74" spans="1:20" ht="12.6" customHeight="1" x14ac:dyDescent="0.2">
      <c r="A74" s="251"/>
      <c r="B74" s="261"/>
      <c r="C74" s="295" t="str">
        <f t="shared" si="10"/>
        <v/>
      </c>
      <c r="D74" s="48"/>
      <c r="E74" s="100" t="str">
        <f t="shared" si="11"/>
        <v/>
      </c>
      <c r="F74" s="49"/>
      <c r="G74" s="49"/>
      <c r="H74" s="158"/>
      <c r="I74" s="158"/>
      <c r="J74" s="158"/>
      <c r="K74" s="158"/>
      <c r="L74" s="158"/>
      <c r="M74" s="389"/>
      <c r="N74" s="399"/>
      <c r="O74" s="401"/>
      <c r="P74" s="421"/>
      <c r="Q74" s="401"/>
      <c r="R74" s="403"/>
      <c r="S74" s="5"/>
      <c r="T74" s="5"/>
    </row>
    <row r="75" spans="1:20" ht="12.6" customHeight="1" x14ac:dyDescent="0.2">
      <c r="A75" s="251"/>
      <c r="B75" s="261"/>
      <c r="C75" s="295" t="str">
        <f t="shared" si="10"/>
        <v/>
      </c>
      <c r="D75" s="48"/>
      <c r="E75" s="100" t="str">
        <f t="shared" si="11"/>
        <v/>
      </c>
      <c r="F75" s="49"/>
      <c r="G75" s="49"/>
      <c r="H75" s="158"/>
      <c r="I75" s="158"/>
      <c r="J75" s="158"/>
      <c r="K75" s="158"/>
      <c r="L75" s="158"/>
      <c r="M75" s="389"/>
      <c r="N75" s="399"/>
      <c r="O75" s="401"/>
      <c r="P75" s="421"/>
      <c r="Q75" s="401"/>
      <c r="R75" s="403"/>
      <c r="S75" s="5"/>
      <c r="T75" s="5"/>
    </row>
    <row r="76" spans="1:20" ht="12.6" customHeight="1" x14ac:dyDescent="0.2">
      <c r="A76" s="251"/>
      <c r="B76" s="261"/>
      <c r="C76" s="295" t="str">
        <f t="shared" si="10"/>
        <v/>
      </c>
      <c r="D76" s="48"/>
      <c r="E76" s="100" t="str">
        <f t="shared" si="11"/>
        <v/>
      </c>
      <c r="F76" s="49"/>
      <c r="G76" s="49"/>
      <c r="H76" s="158"/>
      <c r="I76" s="158"/>
      <c r="J76" s="158"/>
      <c r="K76" s="158"/>
      <c r="L76" s="158"/>
      <c r="M76" s="389"/>
      <c r="N76" s="399"/>
      <c r="O76" s="401"/>
      <c r="P76" s="421"/>
      <c r="Q76" s="401"/>
      <c r="R76" s="403"/>
      <c r="S76" s="5"/>
      <c r="T76" s="5"/>
    </row>
    <row r="77" spans="1:20" ht="12.6" customHeight="1" x14ac:dyDescent="0.2">
      <c r="A77" s="251"/>
      <c r="B77" s="261"/>
      <c r="C77" s="295" t="str">
        <f t="shared" si="10"/>
        <v/>
      </c>
      <c r="D77" s="48"/>
      <c r="E77" s="100" t="str">
        <f t="shared" si="11"/>
        <v/>
      </c>
      <c r="F77" s="49"/>
      <c r="G77" s="49"/>
      <c r="H77" s="158"/>
      <c r="I77" s="158"/>
      <c r="J77" s="158"/>
      <c r="K77" s="158"/>
      <c r="L77" s="158"/>
      <c r="M77" s="389"/>
      <c r="N77" s="399"/>
      <c r="O77" s="401"/>
      <c r="P77" s="421"/>
      <c r="Q77" s="401"/>
      <c r="R77" s="403"/>
      <c r="S77" s="5"/>
      <c r="T77" s="5"/>
    </row>
    <row r="78" spans="1:20" ht="12.6" customHeight="1" x14ac:dyDescent="0.2">
      <c r="A78" s="251"/>
      <c r="B78" s="261"/>
      <c r="C78" s="295" t="str">
        <f t="shared" si="10"/>
        <v/>
      </c>
      <c r="D78" s="48"/>
      <c r="E78" s="100" t="str">
        <f t="shared" si="11"/>
        <v/>
      </c>
      <c r="F78" s="49"/>
      <c r="G78" s="49"/>
      <c r="H78" s="158"/>
      <c r="I78" s="158"/>
      <c r="J78" s="158"/>
      <c r="K78" s="158"/>
      <c r="L78" s="158"/>
      <c r="M78" s="389"/>
      <c r="N78" s="399"/>
      <c r="O78" s="401"/>
      <c r="P78" s="421"/>
      <c r="Q78" s="401"/>
      <c r="R78" s="403"/>
      <c r="S78" s="5"/>
      <c r="T78" s="5"/>
    </row>
    <row r="79" spans="1:20" ht="12.6" customHeight="1" x14ac:dyDescent="0.2">
      <c r="A79" s="251"/>
      <c r="B79" s="261"/>
      <c r="C79" s="295" t="str">
        <f t="shared" si="10"/>
        <v/>
      </c>
      <c r="D79" s="48"/>
      <c r="E79" s="100" t="str">
        <f t="shared" si="11"/>
        <v/>
      </c>
      <c r="F79" s="49"/>
      <c r="G79" s="49"/>
      <c r="H79" s="158"/>
      <c r="I79" s="158"/>
      <c r="J79" s="158"/>
      <c r="K79" s="158"/>
      <c r="L79" s="158"/>
      <c r="M79" s="389"/>
      <c r="N79" s="399"/>
      <c r="O79" s="401"/>
      <c r="P79" s="421"/>
      <c r="Q79" s="401"/>
      <c r="R79" s="403"/>
      <c r="S79" s="5"/>
      <c r="T79" s="5"/>
    </row>
    <row r="80" spans="1:20" ht="12.6" customHeight="1" x14ac:dyDescent="0.2">
      <c r="A80" s="251"/>
      <c r="B80" s="261"/>
      <c r="C80" s="295" t="str">
        <f t="shared" si="10"/>
        <v/>
      </c>
      <c r="D80" s="48"/>
      <c r="E80" s="100" t="str">
        <f t="shared" si="11"/>
        <v/>
      </c>
      <c r="F80" s="49"/>
      <c r="G80" s="49"/>
      <c r="H80" s="158"/>
      <c r="I80" s="158"/>
      <c r="J80" s="158"/>
      <c r="K80" s="158"/>
      <c r="L80" s="158"/>
      <c r="M80" s="389"/>
      <c r="N80" s="399"/>
      <c r="O80" s="401"/>
      <c r="P80" s="421"/>
      <c r="Q80" s="401"/>
      <c r="R80" s="403"/>
      <c r="S80" s="5"/>
      <c r="T80" s="5"/>
    </row>
    <row r="81" spans="1:20" ht="12.6" customHeight="1" x14ac:dyDescent="0.2">
      <c r="A81" s="251"/>
      <c r="B81" s="261"/>
      <c r="C81" s="295" t="str">
        <f t="shared" si="10"/>
        <v/>
      </c>
      <c r="D81" s="48"/>
      <c r="E81" s="100" t="str">
        <f t="shared" si="11"/>
        <v/>
      </c>
      <c r="F81" s="49"/>
      <c r="G81" s="49"/>
      <c r="H81" s="158"/>
      <c r="I81" s="158"/>
      <c r="J81" s="158"/>
      <c r="K81" s="158"/>
      <c r="L81" s="158"/>
      <c r="M81" s="389"/>
      <c r="N81" s="399"/>
      <c r="O81" s="401"/>
      <c r="P81" s="421"/>
      <c r="Q81" s="401"/>
      <c r="R81" s="403"/>
      <c r="S81" s="5"/>
      <c r="T81" s="5"/>
    </row>
    <row r="82" spans="1:20" ht="12.6" customHeight="1" x14ac:dyDescent="0.2">
      <c r="A82" s="251"/>
      <c r="B82" s="261"/>
      <c r="C82" s="295" t="str">
        <f t="shared" si="10"/>
        <v/>
      </c>
      <c r="D82" s="48"/>
      <c r="E82" s="100" t="str">
        <f t="shared" si="11"/>
        <v/>
      </c>
      <c r="F82" s="49"/>
      <c r="G82" s="49"/>
      <c r="H82" s="158"/>
      <c r="I82" s="158"/>
      <c r="J82" s="158"/>
      <c r="K82" s="158"/>
      <c r="L82" s="158"/>
      <c r="M82" s="389"/>
      <c r="N82" s="399"/>
      <c r="O82" s="401"/>
      <c r="P82" s="421"/>
      <c r="Q82" s="401"/>
      <c r="R82" s="403"/>
      <c r="S82" s="5"/>
      <c r="T82" s="5"/>
    </row>
    <row r="83" spans="1:20" ht="12.6" customHeight="1" x14ac:dyDescent="0.2">
      <c r="A83" s="251"/>
      <c r="B83" s="261"/>
      <c r="C83" s="295" t="str">
        <f t="shared" si="10"/>
        <v/>
      </c>
      <c r="D83" s="48"/>
      <c r="E83" s="100" t="str">
        <f t="shared" si="11"/>
        <v/>
      </c>
      <c r="F83" s="49"/>
      <c r="G83" s="49"/>
      <c r="H83" s="158"/>
      <c r="I83" s="158"/>
      <c r="J83" s="158"/>
      <c r="K83" s="158"/>
      <c r="L83" s="158"/>
      <c r="M83" s="389"/>
      <c r="N83" s="399"/>
      <c r="O83" s="401"/>
      <c r="P83" s="421"/>
      <c r="Q83" s="401"/>
      <c r="R83" s="403"/>
      <c r="S83" s="5"/>
      <c r="T83" s="5"/>
    </row>
    <row r="84" spans="1:20" ht="12.6" customHeight="1" x14ac:dyDescent="0.2">
      <c r="A84" s="251"/>
      <c r="B84" s="261"/>
      <c r="C84" s="295" t="str">
        <f t="shared" si="10"/>
        <v/>
      </c>
      <c r="D84" s="48"/>
      <c r="E84" s="100" t="str">
        <f t="shared" si="11"/>
        <v/>
      </c>
      <c r="F84" s="49"/>
      <c r="G84" s="49"/>
      <c r="H84" s="158"/>
      <c r="I84" s="158"/>
      <c r="J84" s="158"/>
      <c r="K84" s="158"/>
      <c r="L84" s="158"/>
      <c r="M84" s="389"/>
      <c r="N84" s="399"/>
      <c r="O84" s="401"/>
      <c r="P84" s="421"/>
      <c r="Q84" s="401"/>
      <c r="R84" s="403"/>
      <c r="S84" s="5"/>
      <c r="T84" s="5"/>
    </row>
    <row r="85" spans="1:20" ht="12.6" customHeight="1" x14ac:dyDescent="0.2">
      <c r="A85" s="251"/>
      <c r="B85" s="261"/>
      <c r="C85" s="295" t="str">
        <f t="shared" si="10"/>
        <v/>
      </c>
      <c r="D85" s="48"/>
      <c r="E85" s="100" t="str">
        <f t="shared" si="11"/>
        <v/>
      </c>
      <c r="F85" s="49"/>
      <c r="G85" s="49"/>
      <c r="H85" s="158"/>
      <c r="I85" s="158"/>
      <c r="J85" s="158"/>
      <c r="K85" s="158"/>
      <c r="L85" s="158"/>
      <c r="M85" s="389"/>
      <c r="N85" s="399"/>
      <c r="O85" s="401"/>
      <c r="P85" s="421"/>
      <c r="Q85" s="401"/>
      <c r="R85" s="403"/>
      <c r="S85" s="5"/>
      <c r="T85" s="5"/>
    </row>
    <row r="86" spans="1:20" ht="12.6" customHeight="1" x14ac:dyDescent="0.2">
      <c r="A86" s="251"/>
      <c r="B86" s="261"/>
      <c r="C86" s="295" t="str">
        <f t="shared" si="10"/>
        <v/>
      </c>
      <c r="D86" s="48"/>
      <c r="E86" s="100" t="str">
        <f t="shared" si="11"/>
        <v/>
      </c>
      <c r="F86" s="49"/>
      <c r="G86" s="49"/>
      <c r="H86" s="158"/>
      <c r="I86" s="158"/>
      <c r="J86" s="158"/>
      <c r="K86" s="158"/>
      <c r="L86" s="158"/>
      <c r="M86" s="389"/>
      <c r="N86" s="399"/>
      <c r="O86" s="401"/>
      <c r="P86" s="421"/>
      <c r="Q86" s="401"/>
      <c r="R86" s="403"/>
      <c r="S86" s="5"/>
      <c r="T86" s="5"/>
    </row>
    <row r="87" spans="1:20" ht="12.6" customHeight="1" x14ac:dyDescent="0.2">
      <c r="A87" s="251"/>
      <c r="B87" s="261"/>
      <c r="C87" s="295" t="str">
        <f t="shared" si="10"/>
        <v/>
      </c>
      <c r="D87" s="48"/>
      <c r="E87" s="100" t="str">
        <f t="shared" si="11"/>
        <v/>
      </c>
      <c r="F87" s="49"/>
      <c r="G87" s="49"/>
      <c r="H87" s="158"/>
      <c r="I87" s="158"/>
      <c r="J87" s="158"/>
      <c r="K87" s="158"/>
      <c r="L87" s="158"/>
      <c r="M87" s="389"/>
      <c r="N87" s="399"/>
      <c r="O87" s="401"/>
      <c r="P87" s="421"/>
      <c r="Q87" s="401"/>
      <c r="R87" s="403"/>
      <c r="S87" s="5"/>
      <c r="T87" s="5"/>
    </row>
    <row r="88" spans="1:20" ht="12.6" customHeight="1" x14ac:dyDescent="0.2">
      <c r="A88" s="251"/>
      <c r="B88" s="261"/>
      <c r="C88" s="295" t="str">
        <f t="shared" si="10"/>
        <v/>
      </c>
      <c r="D88" s="48"/>
      <c r="E88" s="100" t="str">
        <f t="shared" si="11"/>
        <v/>
      </c>
      <c r="F88" s="49"/>
      <c r="G88" s="49"/>
      <c r="H88" s="158"/>
      <c r="I88" s="158"/>
      <c r="J88" s="158"/>
      <c r="K88" s="158"/>
      <c r="L88" s="158"/>
      <c r="M88" s="389"/>
      <c r="N88" s="399"/>
      <c r="O88" s="401"/>
      <c r="P88" s="421"/>
      <c r="Q88" s="401"/>
      <c r="R88" s="403"/>
      <c r="S88" s="5"/>
      <c r="T88" s="5"/>
    </row>
    <row r="89" spans="1:20" ht="12.6" customHeight="1" x14ac:dyDescent="0.2">
      <c r="A89" s="251"/>
      <c r="B89" s="261"/>
      <c r="C89" s="295" t="str">
        <f t="shared" si="10"/>
        <v/>
      </c>
      <c r="D89" s="48"/>
      <c r="E89" s="100" t="str">
        <f t="shared" si="11"/>
        <v/>
      </c>
      <c r="F89" s="49"/>
      <c r="G89" s="49"/>
      <c r="H89" s="158"/>
      <c r="I89" s="158"/>
      <c r="J89" s="158"/>
      <c r="K89" s="158"/>
      <c r="L89" s="158"/>
      <c r="M89" s="389"/>
      <c r="N89" s="399"/>
      <c r="O89" s="401"/>
      <c r="P89" s="421"/>
      <c r="Q89" s="401"/>
      <c r="R89" s="403"/>
      <c r="S89" s="5"/>
      <c r="T89" s="5"/>
    </row>
    <row r="90" spans="1:20" ht="12.6" customHeight="1" x14ac:dyDescent="0.2">
      <c r="A90" s="251"/>
      <c r="B90" s="261"/>
      <c r="C90" s="295" t="str">
        <f t="shared" si="10"/>
        <v/>
      </c>
      <c r="D90" s="48"/>
      <c r="E90" s="100" t="str">
        <f t="shared" si="11"/>
        <v/>
      </c>
      <c r="F90" s="49"/>
      <c r="G90" s="49"/>
      <c r="H90" s="158"/>
      <c r="I90" s="158"/>
      <c r="J90" s="158"/>
      <c r="K90" s="158"/>
      <c r="L90" s="158"/>
      <c r="M90" s="389"/>
      <c r="N90" s="399"/>
      <c r="O90" s="400"/>
      <c r="P90" s="399"/>
      <c r="Q90" s="400"/>
      <c r="R90" s="403"/>
      <c r="S90" s="5"/>
      <c r="T90" s="5"/>
    </row>
    <row r="91" spans="1:20" ht="12.6" customHeight="1" x14ac:dyDescent="0.2">
      <c r="A91" s="251"/>
      <c r="B91" s="261"/>
      <c r="C91" s="295" t="str">
        <f t="shared" si="10"/>
        <v/>
      </c>
      <c r="D91" s="48"/>
      <c r="E91" s="100" t="str">
        <f t="shared" si="11"/>
        <v/>
      </c>
      <c r="F91" s="49"/>
      <c r="G91" s="49"/>
      <c r="H91" s="158"/>
      <c r="I91" s="158"/>
      <c r="J91" s="158"/>
      <c r="K91" s="158"/>
      <c r="L91" s="158"/>
      <c r="M91" s="389"/>
      <c r="N91" s="399"/>
      <c r="O91" s="400"/>
      <c r="P91" s="399"/>
      <c r="Q91" s="400"/>
      <c r="R91" s="403"/>
      <c r="S91" s="5"/>
      <c r="T91" s="5"/>
    </row>
    <row r="92" spans="1:20" ht="12.6" customHeight="1" x14ac:dyDescent="0.2">
      <c r="A92" s="251"/>
      <c r="B92" s="261"/>
      <c r="C92" s="295" t="str">
        <f t="shared" si="10"/>
        <v/>
      </c>
      <c r="D92" s="48"/>
      <c r="E92" s="100" t="str">
        <f t="shared" si="11"/>
        <v/>
      </c>
      <c r="F92" s="49"/>
      <c r="G92" s="49"/>
      <c r="H92" s="158"/>
      <c r="I92" s="158"/>
      <c r="J92" s="158"/>
      <c r="K92" s="158"/>
      <c r="L92" s="158"/>
      <c r="M92" s="389"/>
      <c r="N92" s="399"/>
      <c r="O92" s="400"/>
      <c r="P92" s="399"/>
      <c r="Q92" s="400"/>
      <c r="R92" s="403"/>
      <c r="S92" s="5"/>
      <c r="T92" s="5"/>
    </row>
    <row r="93" spans="1:20" ht="12.6" customHeight="1" x14ac:dyDescent="0.2">
      <c r="A93" s="251"/>
      <c r="B93" s="261"/>
      <c r="C93" s="295" t="str">
        <f t="shared" si="10"/>
        <v/>
      </c>
      <c r="D93" s="48"/>
      <c r="E93" s="100" t="str">
        <f t="shared" si="11"/>
        <v/>
      </c>
      <c r="F93" s="49"/>
      <c r="G93" s="49"/>
      <c r="H93" s="158"/>
      <c r="I93" s="158"/>
      <c r="J93" s="158"/>
      <c r="K93" s="158"/>
      <c r="L93" s="158"/>
      <c r="M93" s="389"/>
      <c r="N93" s="399"/>
      <c r="O93" s="400"/>
      <c r="P93" s="399"/>
      <c r="Q93" s="400"/>
      <c r="R93" s="403"/>
      <c r="S93" s="5"/>
      <c r="T93" s="5"/>
    </row>
    <row r="94" spans="1:20" ht="12.6" customHeight="1" x14ac:dyDescent="0.2">
      <c r="A94" s="251"/>
      <c r="B94" s="261"/>
      <c r="C94" s="295" t="str">
        <f t="shared" si="10"/>
        <v/>
      </c>
      <c r="D94" s="48"/>
      <c r="E94" s="100" t="str">
        <f t="shared" si="11"/>
        <v/>
      </c>
      <c r="F94" s="49"/>
      <c r="G94" s="49"/>
      <c r="H94" s="158"/>
      <c r="I94" s="158"/>
      <c r="J94" s="158"/>
      <c r="K94" s="158"/>
      <c r="L94" s="158"/>
      <c r="M94" s="389"/>
      <c r="N94" s="399"/>
      <c r="O94" s="400"/>
      <c r="P94" s="399"/>
      <c r="Q94" s="400"/>
      <c r="R94" s="403"/>
      <c r="S94" s="5"/>
      <c r="T94" s="5"/>
    </row>
    <row r="95" spans="1:20" ht="12.6" customHeight="1" x14ac:dyDescent="0.2">
      <c r="A95" s="251"/>
      <c r="B95" s="261"/>
      <c r="C95" s="295" t="str">
        <f t="shared" si="10"/>
        <v/>
      </c>
      <c r="D95" s="48"/>
      <c r="E95" s="100" t="str">
        <f t="shared" si="11"/>
        <v/>
      </c>
      <c r="F95" s="49"/>
      <c r="G95" s="49"/>
      <c r="H95" s="158"/>
      <c r="I95" s="158"/>
      <c r="J95" s="158"/>
      <c r="K95" s="158"/>
      <c r="L95" s="158"/>
      <c r="M95" s="389"/>
      <c r="N95" s="399"/>
      <c r="O95" s="400"/>
      <c r="P95" s="399"/>
      <c r="Q95" s="400"/>
      <c r="R95" s="403"/>
      <c r="S95" s="5"/>
      <c r="T95" s="5"/>
    </row>
    <row r="96" spans="1:20" ht="12.6" customHeight="1" x14ac:dyDescent="0.2">
      <c r="A96" s="251"/>
      <c r="B96" s="261"/>
      <c r="C96" s="295" t="str">
        <f t="shared" si="10"/>
        <v/>
      </c>
      <c r="D96" s="48"/>
      <c r="E96" s="100" t="str">
        <f t="shared" si="11"/>
        <v/>
      </c>
      <c r="F96" s="49"/>
      <c r="G96" s="49"/>
      <c r="H96" s="158"/>
      <c r="I96" s="158"/>
      <c r="J96" s="158"/>
      <c r="K96" s="158"/>
      <c r="L96" s="158"/>
      <c r="M96" s="389"/>
      <c r="N96" s="399"/>
      <c r="O96" s="400"/>
      <c r="P96" s="399"/>
      <c r="Q96" s="400"/>
      <c r="R96" s="403"/>
      <c r="S96" s="5"/>
      <c r="T96" s="5"/>
    </row>
    <row r="97" spans="1:20" ht="12.6" customHeight="1" thickBot="1" x14ac:dyDescent="0.25">
      <c r="A97" s="252"/>
      <c r="B97" s="262"/>
      <c r="C97" s="296" t="str">
        <f t="shared" si="10"/>
        <v/>
      </c>
      <c r="D97" s="52"/>
      <c r="E97" s="101" t="str">
        <f t="shared" si="11"/>
        <v/>
      </c>
      <c r="F97" s="53"/>
      <c r="G97" s="53"/>
      <c r="H97" s="158"/>
      <c r="I97" s="158"/>
      <c r="J97" s="158"/>
      <c r="K97" s="158"/>
      <c r="L97" s="158"/>
      <c r="M97" s="389"/>
      <c r="N97" s="399"/>
      <c r="O97" s="400"/>
      <c r="P97" s="399"/>
      <c r="Q97" s="400"/>
      <c r="R97" s="404"/>
      <c r="S97" s="5"/>
      <c r="T97" s="5"/>
    </row>
    <row r="98" spans="1:20" ht="12.6" customHeight="1" thickTop="1" x14ac:dyDescent="0.2">
      <c r="A98" s="827" t="s">
        <v>41</v>
      </c>
      <c r="B98" s="828"/>
      <c r="C98" s="828"/>
      <c r="D98" s="828"/>
      <c r="E98" s="828"/>
      <c r="F98" s="828"/>
      <c r="G98" s="845"/>
      <c r="H98" s="107" t="str">
        <f>IF(SUM(H63:H97)&gt;0,SUM(H63:H97),"")</f>
        <v/>
      </c>
      <c r="I98" s="107" t="str">
        <f t="shared" ref="I98:Q98" si="12">IF(SUM(I63:I97)&gt;0,SUM(I63:I97),"")</f>
        <v/>
      </c>
      <c r="J98" s="107" t="str">
        <f t="shared" si="12"/>
        <v/>
      </c>
      <c r="K98" s="107" t="str">
        <f t="shared" si="12"/>
        <v/>
      </c>
      <c r="L98" s="107" t="str">
        <f t="shared" si="12"/>
        <v/>
      </c>
      <c r="M98" s="406" t="str">
        <f t="shared" si="12"/>
        <v/>
      </c>
      <c r="N98" s="409" t="str">
        <f t="shared" si="12"/>
        <v/>
      </c>
      <c r="O98" s="108" t="str">
        <f t="shared" si="12"/>
        <v/>
      </c>
      <c r="P98" s="409" t="str">
        <f t="shared" si="12"/>
        <v/>
      </c>
      <c r="Q98" s="108" t="str">
        <f t="shared" si="12"/>
        <v/>
      </c>
      <c r="R98" s="798"/>
      <c r="S98" s="5"/>
      <c r="T98" s="5"/>
    </row>
    <row r="99" spans="1:20" ht="12.6" customHeight="1" x14ac:dyDescent="0.2">
      <c r="A99" s="915" t="s">
        <v>125</v>
      </c>
      <c r="B99" s="916"/>
      <c r="C99" s="916"/>
      <c r="D99" s="916"/>
      <c r="E99" s="916"/>
      <c r="F99" s="916"/>
      <c r="G99" s="838"/>
      <c r="H99" s="383" t="str">
        <f>H$44</f>
        <v/>
      </c>
      <c r="I99" s="383" t="str">
        <f t="shared" ref="I99:Q99" si="13">I$44</f>
        <v/>
      </c>
      <c r="J99" s="383" t="str">
        <f t="shared" si="13"/>
        <v/>
      </c>
      <c r="K99" s="383" t="str">
        <f t="shared" si="13"/>
        <v/>
      </c>
      <c r="L99" s="383" t="str">
        <f t="shared" si="13"/>
        <v/>
      </c>
      <c r="M99" s="413" t="str">
        <f t="shared" si="13"/>
        <v/>
      </c>
      <c r="N99" s="419" t="str">
        <f t="shared" si="13"/>
        <v/>
      </c>
      <c r="O99" s="384" t="str">
        <f t="shared" si="13"/>
        <v/>
      </c>
      <c r="P99" s="419" t="str">
        <f t="shared" si="13"/>
        <v/>
      </c>
      <c r="Q99" s="384" t="str">
        <f t="shared" si="13"/>
        <v/>
      </c>
      <c r="R99" s="799"/>
      <c r="S99" s="5"/>
      <c r="T99" s="5"/>
    </row>
    <row r="100" spans="1:20" ht="12.6" customHeight="1" x14ac:dyDescent="0.2">
      <c r="A100" s="915" t="s">
        <v>126</v>
      </c>
      <c r="B100" s="916"/>
      <c r="C100" s="916"/>
      <c r="D100" s="916"/>
      <c r="E100" s="916"/>
      <c r="F100" s="916"/>
      <c r="G100" s="838"/>
      <c r="H100" s="383" t="str">
        <f>IF(SUM(H98:H99)=0,"",SUM(H98:H99))</f>
        <v/>
      </c>
      <c r="I100" s="383" t="str">
        <f t="shared" ref="I100:Q100" si="14">IF(SUM(I98:I99)=0,"",SUM(I98:I99))</f>
        <v/>
      </c>
      <c r="J100" s="383" t="str">
        <f t="shared" si="14"/>
        <v/>
      </c>
      <c r="K100" s="383" t="str">
        <f t="shared" si="14"/>
        <v/>
      </c>
      <c r="L100" s="383" t="str">
        <f t="shared" si="14"/>
        <v/>
      </c>
      <c r="M100" s="413" t="str">
        <f t="shared" si="14"/>
        <v/>
      </c>
      <c r="N100" s="419" t="str">
        <f t="shared" si="14"/>
        <v/>
      </c>
      <c r="O100" s="384" t="str">
        <f t="shared" si="14"/>
        <v/>
      </c>
      <c r="P100" s="419" t="str">
        <f t="shared" si="14"/>
        <v/>
      </c>
      <c r="Q100" s="384" t="str">
        <f t="shared" si="14"/>
        <v/>
      </c>
      <c r="R100" s="799"/>
      <c r="S100" s="5"/>
      <c r="T100" s="5"/>
    </row>
    <row r="101" spans="1:20" ht="12.6" customHeight="1" thickBot="1" x14ac:dyDescent="0.25">
      <c r="A101" s="917" t="s">
        <v>42</v>
      </c>
      <c r="B101" s="918"/>
      <c r="C101" s="918"/>
      <c r="D101" s="918"/>
      <c r="E101" s="918"/>
      <c r="F101" s="918"/>
      <c r="G101" s="919"/>
      <c r="H101" s="381"/>
      <c r="I101" s="381"/>
      <c r="J101" s="381"/>
      <c r="K101" s="381"/>
      <c r="L101" s="381"/>
      <c r="M101" s="414"/>
      <c r="N101" s="420"/>
      <c r="O101" s="382"/>
      <c r="P101" s="420"/>
      <c r="Q101" s="382"/>
      <c r="R101" s="799"/>
      <c r="S101" s="5"/>
      <c r="T101" s="5"/>
    </row>
    <row r="102" spans="1:20" s="210" customFormat="1" ht="8.1" customHeight="1" x14ac:dyDescent="0.2">
      <c r="A102" s="323"/>
      <c r="B102" s="323"/>
      <c r="C102" s="323"/>
      <c r="D102" s="323"/>
      <c r="E102" s="323"/>
      <c r="F102" s="323"/>
      <c r="G102" s="323"/>
      <c r="H102" s="323"/>
      <c r="I102" s="209"/>
      <c r="J102" s="209"/>
      <c r="K102" s="209"/>
      <c r="L102" s="209"/>
      <c r="M102" s="209"/>
      <c r="N102" s="209"/>
      <c r="O102" s="209"/>
      <c r="P102" s="209"/>
      <c r="Q102" s="209"/>
      <c r="R102" s="323"/>
      <c r="S102" s="324"/>
      <c r="T102" s="324"/>
    </row>
    <row r="103" spans="1:20" x14ac:dyDescent="0.2">
      <c r="A103" s="323" t="s">
        <v>120</v>
      </c>
      <c r="C103" s="28"/>
      <c r="E103" s="28"/>
      <c r="F103" s="28"/>
      <c r="G103" s="28"/>
      <c r="H103" s="28"/>
      <c r="I103" s="29"/>
      <c r="J103" s="29"/>
      <c r="K103" s="29"/>
      <c r="L103" s="29"/>
      <c r="M103" s="29"/>
      <c r="N103" s="29"/>
      <c r="O103" s="29"/>
      <c r="P103" s="29"/>
      <c r="Q103" s="29"/>
      <c r="R103" s="28"/>
      <c r="S103" s="5"/>
      <c r="T103" s="5"/>
    </row>
    <row r="104" spans="1:20" x14ac:dyDescent="0.2">
      <c r="A104" s="28"/>
      <c r="B104" s="28"/>
      <c r="C104" s="28"/>
      <c r="D104" s="28"/>
      <c r="E104" s="28"/>
      <c r="F104" s="28"/>
      <c r="G104" s="28"/>
      <c r="H104" s="28"/>
      <c r="I104" s="29"/>
      <c r="J104" s="29"/>
      <c r="K104" s="29"/>
      <c r="L104" s="29"/>
      <c r="M104" s="29"/>
      <c r="N104" s="29"/>
      <c r="O104" s="29"/>
      <c r="P104" s="29"/>
      <c r="Q104" s="29"/>
      <c r="R104" s="29"/>
      <c r="S104" s="5"/>
      <c r="T104" s="5"/>
    </row>
    <row r="105" spans="1:20" x14ac:dyDescent="0.2">
      <c r="A105" s="28"/>
      <c r="B105" s="28"/>
      <c r="C105" s="28"/>
      <c r="D105" s="28"/>
      <c r="E105" s="28"/>
      <c r="F105" s="28"/>
      <c r="G105" s="28"/>
      <c r="H105" s="81" t="s">
        <v>46</v>
      </c>
      <c r="I105" s="7"/>
      <c r="J105" s="29"/>
      <c r="K105" s="29"/>
      <c r="L105" s="29"/>
      <c r="M105" s="29"/>
      <c r="N105" s="29"/>
      <c r="O105" s="29"/>
      <c r="P105" s="29"/>
      <c r="Q105" s="29"/>
      <c r="R105" s="29"/>
      <c r="S105" s="5"/>
      <c r="T105" s="5"/>
    </row>
    <row r="106" spans="1:20" x14ac:dyDescent="0.2">
      <c r="A106" s="28"/>
      <c r="B106" s="28"/>
      <c r="C106" s="28"/>
      <c r="D106" s="28"/>
      <c r="E106" s="28"/>
      <c r="F106" s="28"/>
      <c r="G106" s="28"/>
      <c r="H106" s="82"/>
      <c r="I106" s="8" t="s">
        <v>47</v>
      </c>
      <c r="J106" s="29"/>
      <c r="K106" s="29"/>
      <c r="L106" s="29"/>
      <c r="M106" s="29"/>
      <c r="N106" s="29"/>
      <c r="O106" s="29"/>
      <c r="P106" s="29"/>
      <c r="Q106" s="29"/>
      <c r="R106" s="29"/>
      <c r="S106" s="5"/>
      <c r="T106" s="5"/>
    </row>
    <row r="107" spans="1:20" x14ac:dyDescent="0.2">
      <c r="A107" s="28"/>
      <c r="B107" s="28"/>
      <c r="C107" s="28"/>
      <c r="D107" s="28"/>
      <c r="E107" s="28"/>
      <c r="F107" s="28"/>
      <c r="G107" s="47"/>
      <c r="H107" s="124"/>
      <c r="I107" s="8" t="s">
        <v>48</v>
      </c>
      <c r="J107" s="29"/>
      <c r="K107" s="29"/>
      <c r="L107" s="29"/>
      <c r="M107" s="29"/>
      <c r="N107" s="29"/>
      <c r="O107" s="29"/>
      <c r="P107" s="29"/>
      <c r="Q107" s="29"/>
      <c r="R107" s="29"/>
      <c r="S107" s="5"/>
      <c r="T107" s="5"/>
    </row>
    <row r="108" spans="1:20" x14ac:dyDescent="0.2">
      <c r="A108" s="29"/>
      <c r="B108" s="29"/>
      <c r="C108" s="29"/>
      <c r="D108" s="29"/>
      <c r="E108" s="29"/>
      <c r="F108" s="29"/>
      <c r="G108" s="29"/>
      <c r="H108" s="85"/>
      <c r="I108" s="8" t="s">
        <v>49</v>
      </c>
      <c r="J108" s="29"/>
      <c r="K108" s="29"/>
      <c r="L108" s="29"/>
      <c r="M108" s="29"/>
      <c r="N108" s="29"/>
      <c r="O108" s="29"/>
      <c r="P108" s="29"/>
      <c r="Q108" s="29"/>
      <c r="R108" s="29"/>
      <c r="S108" s="5"/>
      <c r="T108" s="5"/>
    </row>
    <row r="109" spans="1:20" x14ac:dyDescent="0.2">
      <c r="A109" s="29"/>
      <c r="B109" s="29"/>
      <c r="C109" s="29"/>
      <c r="D109" s="29"/>
      <c r="E109" s="29"/>
      <c r="F109" s="29"/>
      <c r="G109" s="29"/>
      <c r="H109" s="28"/>
      <c r="I109" s="29"/>
      <c r="J109" s="29"/>
      <c r="K109" s="29"/>
      <c r="L109" s="29"/>
      <c r="M109" s="29"/>
      <c r="N109" s="29"/>
      <c r="O109" s="29"/>
      <c r="P109" s="29"/>
      <c r="Q109" s="29"/>
      <c r="R109" s="29"/>
      <c r="S109" s="5"/>
      <c r="T109" s="5"/>
    </row>
    <row r="110" spans="1:20" x14ac:dyDescent="0.2">
      <c r="A110" s="29"/>
      <c r="B110" s="29"/>
      <c r="C110" s="29"/>
      <c r="D110" s="29"/>
      <c r="E110" s="29"/>
      <c r="F110" s="29"/>
      <c r="G110" s="29"/>
      <c r="H110" s="28"/>
      <c r="I110" s="29"/>
      <c r="J110" s="29"/>
      <c r="K110" s="29"/>
      <c r="L110" s="29"/>
      <c r="M110" s="29"/>
      <c r="N110" s="29"/>
      <c r="O110" s="29"/>
      <c r="P110" s="29"/>
      <c r="Q110" s="29"/>
      <c r="R110" s="29"/>
      <c r="S110" s="5"/>
      <c r="T110" s="5"/>
    </row>
    <row r="111" spans="1:20" x14ac:dyDescent="0.2">
      <c r="A111" s="29"/>
      <c r="B111" s="29"/>
      <c r="C111" s="29"/>
      <c r="D111" s="29"/>
      <c r="E111" s="29"/>
      <c r="F111" s="29"/>
      <c r="G111" s="29"/>
      <c r="H111" s="28"/>
      <c r="I111" s="29"/>
      <c r="J111" s="29"/>
      <c r="K111" s="29"/>
      <c r="L111" s="29"/>
      <c r="M111" s="29"/>
      <c r="N111" s="29"/>
      <c r="O111" s="29"/>
      <c r="P111" s="29"/>
      <c r="Q111" s="29"/>
      <c r="R111" s="29"/>
      <c r="S111" s="5"/>
      <c r="T111" s="5"/>
    </row>
    <row r="112" spans="1:20" ht="22.5" x14ac:dyDescent="0.3">
      <c r="A112" s="598" t="s">
        <v>7</v>
      </c>
      <c r="B112" s="598"/>
      <c r="C112" s="598"/>
      <c r="D112" s="598"/>
      <c r="E112" s="598"/>
      <c r="F112" s="598"/>
      <c r="G112" s="598"/>
      <c r="H112" s="598"/>
      <c r="I112" s="598"/>
      <c r="J112" s="598"/>
      <c r="K112" s="598"/>
      <c r="L112" s="598"/>
      <c r="M112" s="598"/>
      <c r="N112" s="598"/>
      <c r="O112" s="598"/>
      <c r="P112" s="598"/>
      <c r="Q112" s="598"/>
      <c r="R112" s="599"/>
      <c r="S112" s="5"/>
      <c r="T112" s="5"/>
    </row>
    <row r="113" spans="1:20" ht="39" customHeight="1" thickBot="1" x14ac:dyDescent="0.25">
      <c r="A113" s="600" t="s">
        <v>69</v>
      </c>
      <c r="B113" s="600"/>
      <c r="C113" s="600"/>
      <c r="D113" s="600"/>
      <c r="E113" s="600"/>
      <c r="F113" s="600"/>
      <c r="G113" s="600"/>
      <c r="H113" s="600"/>
      <c r="I113" s="600"/>
      <c r="J113" s="600"/>
      <c r="K113" s="600"/>
      <c r="L113" s="600"/>
      <c r="M113" s="600"/>
      <c r="N113" s="600"/>
      <c r="O113" s="600"/>
      <c r="P113" s="600"/>
      <c r="Q113" s="600"/>
      <c r="R113" s="600"/>
      <c r="S113" s="5"/>
      <c r="T113" s="5"/>
    </row>
    <row r="114" spans="1:20" ht="13.5" thickBot="1" x14ac:dyDescent="0.25">
      <c r="A114" s="759" t="s">
        <v>12</v>
      </c>
      <c r="B114" s="770" t="s">
        <v>92</v>
      </c>
      <c r="C114" s="769" t="s">
        <v>99</v>
      </c>
      <c r="D114" s="674" t="str">
        <f>D3</f>
        <v>STATION</v>
      </c>
      <c r="E114" s="806"/>
      <c r="F114" s="868"/>
      <c r="G114" s="768" t="s">
        <v>9</v>
      </c>
      <c r="H114" s="54"/>
      <c r="I114" s="54"/>
      <c r="J114" s="54"/>
      <c r="K114" s="54"/>
      <c r="L114" s="54"/>
      <c r="M114" s="405"/>
      <c r="N114" s="921" t="s">
        <v>70</v>
      </c>
      <c r="O114" s="922"/>
      <c r="P114" s="922"/>
      <c r="Q114" s="923"/>
      <c r="R114" s="817" t="s">
        <v>5</v>
      </c>
      <c r="S114" s="5"/>
      <c r="T114" s="65"/>
    </row>
    <row r="115" spans="1:20" x14ac:dyDescent="0.2">
      <c r="A115" s="813"/>
      <c r="B115" s="815"/>
      <c r="C115" s="811"/>
      <c r="D115" s="807"/>
      <c r="E115" s="808"/>
      <c r="F115" s="869"/>
      <c r="G115" s="847"/>
      <c r="H115" s="380" t="str">
        <f>IF(H$4="","",H$4)</f>
        <v>Schedule A</v>
      </c>
      <c r="I115" s="380" t="str">
        <f t="shared" ref="I115:M115" si="15">IF(I$4="","",I$4)</f>
        <v>Schedule A</v>
      </c>
      <c r="J115" s="380" t="str">
        <f t="shared" si="15"/>
        <v>Schedule A</v>
      </c>
      <c r="K115" s="380" t="str">
        <f t="shared" si="15"/>
        <v>Schedule A</v>
      </c>
      <c r="L115" s="380" t="str">
        <f t="shared" si="15"/>
        <v>Schedule A</v>
      </c>
      <c r="M115" s="411" t="str">
        <f t="shared" si="15"/>
        <v>Schedule A</v>
      </c>
      <c r="N115" s="924" t="s">
        <v>71</v>
      </c>
      <c r="O115" s="925"/>
      <c r="P115" s="924" t="s">
        <v>72</v>
      </c>
      <c r="Q115" s="925"/>
      <c r="R115" s="818"/>
      <c r="S115" s="5"/>
      <c r="T115" s="65"/>
    </row>
    <row r="116" spans="1:20" ht="12.75" customHeight="1" x14ac:dyDescent="0.2">
      <c r="A116" s="813"/>
      <c r="B116" s="815"/>
      <c r="C116" s="811"/>
      <c r="D116" s="807"/>
      <c r="E116" s="808"/>
      <c r="F116" s="869"/>
      <c r="G116" s="847"/>
      <c r="H116" s="131" t="str">
        <f>IF(H$5="","",H$5)</f>
        <v>Pay Item</v>
      </c>
      <c r="I116" s="131" t="str">
        <f t="shared" ref="I116:M116" si="16">IF(I$5="","",I$5)</f>
        <v>Pay Item</v>
      </c>
      <c r="J116" s="131" t="str">
        <f t="shared" si="16"/>
        <v>Pay Item</v>
      </c>
      <c r="K116" s="131" t="str">
        <f t="shared" si="16"/>
        <v>Pay Item</v>
      </c>
      <c r="L116" s="131" t="str">
        <f t="shared" si="16"/>
        <v>Pay Item</v>
      </c>
      <c r="M116" s="412" t="str">
        <f t="shared" si="16"/>
        <v>Pay Item</v>
      </c>
      <c r="N116" s="415" t="str">
        <f>IF(N$5="","",N$5)</f>
        <v>Schedule A</v>
      </c>
      <c r="O116" s="416" t="str">
        <f t="shared" ref="O116:Q116" si="17">IF(O$5="","",O$5)</f>
        <v>Schedule A</v>
      </c>
      <c r="P116" s="415" t="str">
        <f t="shared" si="17"/>
        <v>Schedule A</v>
      </c>
      <c r="Q116" s="416" t="str">
        <f t="shared" si="17"/>
        <v>Schedule A</v>
      </c>
      <c r="R116" s="818"/>
      <c r="S116" s="5"/>
      <c r="T116" s="5"/>
    </row>
    <row r="117" spans="1:20" ht="12.75" customHeight="1" x14ac:dyDescent="0.2">
      <c r="A117" s="813"/>
      <c r="B117" s="815"/>
      <c r="C117" s="811"/>
      <c r="D117" s="807"/>
      <c r="E117" s="808"/>
      <c r="F117" s="869"/>
      <c r="G117" s="847"/>
      <c r="H117" s="131">
        <f>IF(H$6="","",H$6)</f>
        <v>203021200</v>
      </c>
      <c r="I117" s="350">
        <f t="shared" ref="I117:Q117" si="18">IF(I$6="","",I$6)</f>
        <v>203021400</v>
      </c>
      <c r="J117" s="131">
        <f t="shared" si="18"/>
        <v>617014000</v>
      </c>
      <c r="K117" s="131">
        <f t="shared" si="18"/>
        <v>618020000</v>
      </c>
      <c r="L117" s="131">
        <f t="shared" si="18"/>
        <v>617081000</v>
      </c>
      <c r="M117" s="412">
        <f t="shared" si="18"/>
        <v>617014100</v>
      </c>
      <c r="N117" s="417">
        <f t="shared" si="18"/>
        <v>617020100</v>
      </c>
      <c r="O117" s="418">
        <f t="shared" si="18"/>
        <v>617020600</v>
      </c>
      <c r="P117" s="417">
        <f t="shared" si="18"/>
        <v>617020510</v>
      </c>
      <c r="Q117" s="418">
        <f t="shared" si="18"/>
        <v>617021400</v>
      </c>
      <c r="R117" s="818"/>
      <c r="S117" s="5"/>
      <c r="T117" s="5"/>
    </row>
    <row r="118" spans="1:20" ht="50.1" customHeight="1" x14ac:dyDescent="0.2">
      <c r="A118" s="813"/>
      <c r="B118" s="815"/>
      <c r="C118" s="811"/>
      <c r="D118" s="807"/>
      <c r="E118" s="808"/>
      <c r="F118" s="869"/>
      <c r="G118" s="847"/>
      <c r="H118" s="590" t="str">
        <f>IF(H$6&gt;0,(VLOOKUP(LEFT(H$6,5)&amp;"-"&amp;RIGHT(H$6,4),'[2]FP14 Pay Items'!$A$2:$E$6000,4,FALSE)),"")</f>
        <v>REMOVAL OF GUARDRAIL</v>
      </c>
      <c r="I118" s="590" t="str">
        <f>IF(I$6&gt;0,(VLOOKUP(LEFT(I$6,5)&amp;"-"&amp;RIGHT(I$6,4),'[2]FP14 Pay Items'!$A$2:$E$6000,4,FALSE)),"")</f>
        <v>REMOVAL OF GUARDRAIL, TIMBER</v>
      </c>
      <c r="J118" s="590" t="str">
        <f>IF(J$6&gt;0,(VLOOKUP(LEFT(J$6,5)&amp;"-"&amp;RIGHT(J$6,4),'[2]FP14 Pay Items'!$A$2:$E$6000,4,FALSE)),"")</f>
        <v>GUARDRAIL SYSTEM SBTB</v>
      </c>
      <c r="K118" s="590" t="str">
        <f>IF(K$6&gt;0,(VLOOKUP(LEFT(K$6,5)&amp;"-"&amp;RIGHT(K$6,4),'[2]FP14 Pay Items'!$A$2:$E$6000,4,FALSE)),"")</f>
        <v>CONCRETE GUARDWALL</v>
      </c>
      <c r="L118" s="590" t="str">
        <f>IF(L$6&gt;0,(VLOOKUP(LEFT(L$6,5)&amp;"-"&amp;RIGHT(L$6,4),'[2]FP14 Pay Items'!$A$2:$E$6000,4,FALSE)),"")</f>
        <v>REMOVE AND RESET, GUARDRAIL</v>
      </c>
      <c r="M118" s="586" t="str">
        <f>IF(M$6&gt;0,(VLOOKUP(LEFT(M$6,5)&amp;"-"&amp;RIGHT(M$6,4),'[2]FP14 Pay Items'!$A$2:$E$6000,4,FALSE)),"")</f>
        <v>GUARDRAIL SYSTEM CRG, TYPE 2, CLASS A</v>
      </c>
      <c r="N118" s="587" t="str">
        <f>IF(N$6&gt;0,(VLOOKUP(LEFT(N$6,5)&amp;"-"&amp;RIGHT(N$6,4),'[2]FP14 Pay Items'!$A$2:$E$6000,4,FALSE)),"")</f>
        <v>TERMINAL SECTION, TYPE SBT-BAT</v>
      </c>
      <c r="O118" s="588" t="str">
        <f>IF(O$6&gt;0,(VLOOKUP(LEFT(O$6,5)&amp;"-"&amp;RIGHT(O$6,4),'[2]FP14 Pay Items'!$A$2:$E$6000,4,FALSE)),"")</f>
        <v>TERMINAL SECTION, TYPE FLARED</v>
      </c>
      <c r="P118" s="587" t="str">
        <f>IF(P$6&gt;0,(VLOOKUP(LEFT(P$6,5)&amp;"-"&amp;RIGHT(P$6,4),'[2]FP14 Pay Items'!$A$2:$E$6000,4,FALSE)),"")</f>
        <v>TERMINAL SECTION, TYPE SBT-FAT</v>
      </c>
      <c r="Q118" s="588" t="str">
        <f>IF(Q$6&gt;0,(VLOOKUP(LEFT(Q$6,5)&amp;"-"&amp;RIGHT(Q$6,4),'[2]FP14 Pay Items'!$A$2:$E$6000,4,FALSE)),"")</f>
        <v>TERMINAL SECTION, TYPE SBT TANGENT</v>
      </c>
      <c r="R118" s="818"/>
      <c r="S118" s="5"/>
      <c r="T118" s="5"/>
    </row>
    <row r="119" spans="1:20" ht="13.5" customHeight="1" thickBot="1" x14ac:dyDescent="0.25">
      <c r="A119" s="814"/>
      <c r="B119" s="816"/>
      <c r="C119" s="812"/>
      <c r="D119" s="809"/>
      <c r="E119" s="810"/>
      <c r="F119" s="870"/>
      <c r="G119" s="920"/>
      <c r="H119" s="86" t="str">
        <f>IF(H117&gt;0,(VLOOKUP(LEFT(H117,5)&amp;"-"&amp;RIGHT(H117,4),'[2]FP14 Pay Items'!$A$2:$E$4705,5,TRUE)),"")</f>
        <v>LNFT</v>
      </c>
      <c r="I119" s="86" t="str">
        <f>IF(I117&gt;0,(VLOOKUP(LEFT(I117,5)&amp;"-"&amp;RIGHT(I117,4),'[2]FP14 Pay Items'!$A$2:$E$4705,5,TRUE)),"")</f>
        <v>LNFT</v>
      </c>
      <c r="J119" s="86" t="str">
        <f>IF(J117&gt;0,(VLOOKUP(LEFT(J117,5)&amp;"-"&amp;RIGHT(J117,4),'[2]FP14 Pay Items'!$A$2:$E$4705,5,TRUE)),"")</f>
        <v>LNFT</v>
      </c>
      <c r="K119" s="86" t="str">
        <f>IF(K117&gt;0,(VLOOKUP(LEFT(K117,5)&amp;"-"&amp;RIGHT(K117,4),'[2]FP14 Pay Items'!$A$2:$E$4705,5,TRUE)),"")</f>
        <v>LNFT</v>
      </c>
      <c r="L119" s="86" t="str">
        <f>IF(L117&gt;0,(VLOOKUP(LEFT(L117,5)&amp;"-"&amp;RIGHT(L117,4),'[2]FP14 Pay Items'!$A$2:$E$4705,5,TRUE)),"")</f>
        <v>LNFT</v>
      </c>
      <c r="M119" s="388" t="str">
        <f>IF(M117&gt;0,(VLOOKUP(LEFT(M117,5)&amp;"-"&amp;RIGHT(M117,4),'[2]FP14 Pay Items'!$A$2:$E$4705,5,TRUE)),"")</f>
        <v>LNFT</v>
      </c>
      <c r="N119" s="397" t="str">
        <f>IF(N117&gt;0,(VLOOKUP(LEFT(N117,5)&amp;"-"&amp;RIGHT(N117,4),'[2]FP14 Pay Items'!$A$2:$E$4705,5,TRUE)),"")</f>
        <v>EACH</v>
      </c>
      <c r="O119" s="398" t="str">
        <f>IF(O117&gt;0,(VLOOKUP(LEFT(O117,5)&amp;"-"&amp;RIGHT(O117,4),'[2]FP14 Pay Items'!$A$2:$E$4705,5,TRUE)),"")</f>
        <v>EACH</v>
      </c>
      <c r="P119" s="397" t="str">
        <f>IF(P117&gt;0,(VLOOKUP(LEFT(P117,5)&amp;"-"&amp;RIGHT(P117,4),'[2]FP14 Pay Items'!$A$2:$E$4705,5,TRUE)),"")</f>
        <v>EACH</v>
      </c>
      <c r="Q119" s="398" t="str">
        <f>IF(Q117&gt;0,(VLOOKUP(LEFT(Q117,5)&amp;"-"&amp;RIGHT(Q117,4),'[2]FP14 Pay Items'!$A$2:$E$4705,5,TRUE)),"")</f>
        <v>EACH</v>
      </c>
      <c r="R119" s="819"/>
      <c r="S119" s="5"/>
      <c r="T119" s="5"/>
    </row>
    <row r="120" spans="1:20" ht="12.6" customHeight="1" thickTop="1" x14ac:dyDescent="0.2">
      <c r="A120" s="250"/>
      <c r="B120" s="260"/>
      <c r="C120" s="294" t="str">
        <f t="shared" ref="C120:C154" si="19">IFERROR(VLOOKUP($B120,Project_Info,2,FALSE),"")</f>
        <v/>
      </c>
      <c r="D120" s="55"/>
      <c r="E120" s="99" t="str">
        <f t="shared" ref="E120:E154" si="20">IF(F120&gt;0,"to","")</f>
        <v/>
      </c>
      <c r="F120" s="56"/>
      <c r="G120" s="56"/>
      <c r="H120" s="158"/>
      <c r="I120" s="158"/>
      <c r="J120" s="158"/>
      <c r="K120" s="158"/>
      <c r="L120" s="158"/>
      <c r="M120" s="389"/>
      <c r="N120" s="399"/>
      <c r="O120" s="400"/>
      <c r="P120" s="399"/>
      <c r="Q120" s="400"/>
      <c r="R120" s="402"/>
      <c r="S120" s="5"/>
      <c r="T120" s="5"/>
    </row>
    <row r="121" spans="1:20" ht="12.6" customHeight="1" x14ac:dyDescent="0.2">
      <c r="A121" s="251"/>
      <c r="B121" s="261"/>
      <c r="C121" s="295" t="str">
        <f t="shared" si="19"/>
        <v/>
      </c>
      <c r="D121" s="48"/>
      <c r="E121" s="100" t="str">
        <f t="shared" si="20"/>
        <v/>
      </c>
      <c r="F121" s="49"/>
      <c r="G121" s="49"/>
      <c r="H121" s="158"/>
      <c r="I121" s="158"/>
      <c r="J121" s="158"/>
      <c r="K121" s="158"/>
      <c r="L121" s="158"/>
      <c r="M121" s="389"/>
      <c r="N121" s="399"/>
      <c r="O121" s="400"/>
      <c r="P121" s="399"/>
      <c r="Q121" s="400"/>
      <c r="R121" s="403"/>
      <c r="S121" s="5"/>
      <c r="T121" s="5"/>
    </row>
    <row r="122" spans="1:20" ht="12.6" customHeight="1" x14ac:dyDescent="0.2">
      <c r="A122" s="251"/>
      <c r="B122" s="261"/>
      <c r="C122" s="295" t="str">
        <f t="shared" si="19"/>
        <v/>
      </c>
      <c r="D122" s="48"/>
      <c r="E122" s="100" t="str">
        <f t="shared" si="20"/>
        <v/>
      </c>
      <c r="F122" s="49"/>
      <c r="G122" s="49"/>
      <c r="H122" s="158"/>
      <c r="I122" s="158"/>
      <c r="J122" s="158"/>
      <c r="K122" s="158"/>
      <c r="L122" s="158"/>
      <c r="M122" s="389"/>
      <c r="N122" s="399"/>
      <c r="O122" s="400"/>
      <c r="P122" s="399"/>
      <c r="Q122" s="400"/>
      <c r="R122" s="403"/>
      <c r="S122" s="5"/>
      <c r="T122" s="137"/>
    </row>
    <row r="123" spans="1:20" ht="12.6" customHeight="1" x14ac:dyDescent="0.2">
      <c r="A123" s="251"/>
      <c r="B123" s="261"/>
      <c r="C123" s="295" t="str">
        <f t="shared" si="19"/>
        <v/>
      </c>
      <c r="D123" s="48"/>
      <c r="E123" s="100" t="str">
        <f t="shared" si="20"/>
        <v/>
      </c>
      <c r="F123" s="49"/>
      <c r="G123" s="49"/>
      <c r="H123" s="158"/>
      <c r="I123" s="158"/>
      <c r="J123" s="158"/>
      <c r="K123" s="158"/>
      <c r="L123" s="158"/>
      <c r="M123" s="389"/>
      <c r="N123" s="399"/>
      <c r="O123" s="400"/>
      <c r="P123" s="399"/>
      <c r="Q123" s="400"/>
      <c r="R123" s="403"/>
      <c r="S123" s="5"/>
      <c r="T123" s="137"/>
    </row>
    <row r="124" spans="1:20" ht="12.6" customHeight="1" x14ac:dyDescent="0.2">
      <c r="A124" s="251"/>
      <c r="B124" s="261"/>
      <c r="C124" s="295" t="str">
        <f t="shared" si="19"/>
        <v/>
      </c>
      <c r="D124" s="48"/>
      <c r="E124" s="100" t="str">
        <f t="shared" si="20"/>
        <v/>
      </c>
      <c r="F124" s="49"/>
      <c r="G124" s="49"/>
      <c r="H124" s="158"/>
      <c r="I124" s="158"/>
      <c r="J124" s="158"/>
      <c r="K124" s="158"/>
      <c r="L124" s="158"/>
      <c r="M124" s="389"/>
      <c r="N124" s="399"/>
      <c r="O124" s="400"/>
      <c r="P124" s="399"/>
      <c r="Q124" s="400"/>
      <c r="R124" s="403"/>
      <c r="S124" s="5"/>
      <c r="T124" s="137"/>
    </row>
    <row r="125" spans="1:20" ht="12.6" customHeight="1" x14ac:dyDescent="0.2">
      <c r="A125" s="251"/>
      <c r="B125" s="261"/>
      <c r="C125" s="295" t="str">
        <f t="shared" si="19"/>
        <v/>
      </c>
      <c r="D125" s="48"/>
      <c r="E125" s="100" t="str">
        <f t="shared" si="20"/>
        <v/>
      </c>
      <c r="F125" s="49"/>
      <c r="G125" s="49"/>
      <c r="H125" s="158"/>
      <c r="I125" s="158"/>
      <c r="J125" s="158"/>
      <c r="K125" s="158"/>
      <c r="L125" s="158"/>
      <c r="M125" s="389"/>
      <c r="N125" s="399"/>
      <c r="O125" s="400"/>
      <c r="P125" s="399"/>
      <c r="Q125" s="400"/>
      <c r="R125" s="403"/>
      <c r="S125" s="5"/>
      <c r="T125" s="137"/>
    </row>
    <row r="126" spans="1:20" ht="12.6" customHeight="1" x14ac:dyDescent="0.2">
      <c r="A126" s="251"/>
      <c r="B126" s="261"/>
      <c r="C126" s="295" t="str">
        <f t="shared" si="19"/>
        <v/>
      </c>
      <c r="D126" s="48"/>
      <c r="E126" s="100" t="str">
        <f t="shared" si="20"/>
        <v/>
      </c>
      <c r="F126" s="49"/>
      <c r="G126" s="49"/>
      <c r="H126" s="158"/>
      <c r="I126" s="158"/>
      <c r="J126" s="158"/>
      <c r="K126" s="158"/>
      <c r="L126" s="158"/>
      <c r="M126" s="389"/>
      <c r="N126" s="399"/>
      <c r="O126" s="400"/>
      <c r="P126" s="399"/>
      <c r="Q126" s="400"/>
      <c r="R126" s="403"/>
      <c r="S126" s="5"/>
      <c r="T126" s="137"/>
    </row>
    <row r="127" spans="1:20" ht="12.6" customHeight="1" x14ac:dyDescent="0.2">
      <c r="A127" s="251"/>
      <c r="B127" s="261"/>
      <c r="C127" s="295" t="str">
        <f t="shared" si="19"/>
        <v/>
      </c>
      <c r="D127" s="48"/>
      <c r="E127" s="100" t="str">
        <f t="shared" si="20"/>
        <v/>
      </c>
      <c r="F127" s="49"/>
      <c r="G127" s="49"/>
      <c r="H127" s="158"/>
      <c r="I127" s="158"/>
      <c r="J127" s="158"/>
      <c r="K127" s="158"/>
      <c r="L127" s="158"/>
      <c r="M127" s="389"/>
      <c r="N127" s="399"/>
      <c r="O127" s="400"/>
      <c r="P127" s="399"/>
      <c r="Q127" s="400"/>
      <c r="R127" s="403"/>
      <c r="S127" s="5"/>
      <c r="T127" s="137"/>
    </row>
    <row r="128" spans="1:20" ht="12.6" customHeight="1" x14ac:dyDescent="0.2">
      <c r="A128" s="251"/>
      <c r="B128" s="261"/>
      <c r="C128" s="295" t="str">
        <f t="shared" si="19"/>
        <v/>
      </c>
      <c r="D128" s="48"/>
      <c r="E128" s="100" t="str">
        <f t="shared" si="20"/>
        <v/>
      </c>
      <c r="F128" s="49"/>
      <c r="G128" s="49"/>
      <c r="H128" s="158"/>
      <c r="I128" s="158"/>
      <c r="J128" s="158"/>
      <c r="K128" s="158"/>
      <c r="L128" s="158"/>
      <c r="M128" s="389"/>
      <c r="N128" s="399"/>
      <c r="O128" s="400"/>
      <c r="P128" s="399"/>
      <c r="Q128" s="400"/>
      <c r="R128" s="403"/>
      <c r="S128" s="5"/>
      <c r="T128" s="137"/>
    </row>
    <row r="129" spans="1:20" ht="12.6" customHeight="1" x14ac:dyDescent="0.2">
      <c r="A129" s="251"/>
      <c r="B129" s="261"/>
      <c r="C129" s="295" t="str">
        <f t="shared" si="19"/>
        <v/>
      </c>
      <c r="D129" s="48"/>
      <c r="E129" s="100" t="str">
        <f t="shared" si="20"/>
        <v/>
      </c>
      <c r="F129" s="49"/>
      <c r="G129" s="49"/>
      <c r="H129" s="158"/>
      <c r="I129" s="158"/>
      <c r="J129" s="158"/>
      <c r="K129" s="158"/>
      <c r="L129" s="158"/>
      <c r="M129" s="389"/>
      <c r="N129" s="399"/>
      <c r="O129" s="400"/>
      <c r="P129" s="399"/>
      <c r="Q129" s="400"/>
      <c r="R129" s="403"/>
      <c r="S129" s="5"/>
      <c r="T129" s="5"/>
    </row>
    <row r="130" spans="1:20" ht="12.6" customHeight="1" x14ac:dyDescent="0.2">
      <c r="A130" s="251"/>
      <c r="B130" s="261"/>
      <c r="C130" s="295" t="str">
        <f t="shared" si="19"/>
        <v/>
      </c>
      <c r="D130" s="48"/>
      <c r="E130" s="100" t="str">
        <f t="shared" si="20"/>
        <v/>
      </c>
      <c r="F130" s="49"/>
      <c r="G130" s="49"/>
      <c r="H130" s="158"/>
      <c r="I130" s="158"/>
      <c r="J130" s="158"/>
      <c r="K130" s="158"/>
      <c r="L130" s="158"/>
      <c r="M130" s="389"/>
      <c r="N130" s="399"/>
      <c r="O130" s="401"/>
      <c r="P130" s="421"/>
      <c r="Q130" s="401"/>
      <c r="R130" s="403"/>
      <c r="S130" s="5"/>
      <c r="T130" s="5"/>
    </row>
    <row r="131" spans="1:20" ht="12.6" customHeight="1" x14ac:dyDescent="0.2">
      <c r="A131" s="251"/>
      <c r="B131" s="261"/>
      <c r="C131" s="295" t="str">
        <f t="shared" si="19"/>
        <v/>
      </c>
      <c r="D131" s="48"/>
      <c r="E131" s="100" t="str">
        <f t="shared" si="20"/>
        <v/>
      </c>
      <c r="F131" s="49"/>
      <c r="G131" s="49"/>
      <c r="H131" s="158"/>
      <c r="I131" s="158"/>
      <c r="J131" s="158"/>
      <c r="K131" s="158"/>
      <c r="L131" s="158"/>
      <c r="M131" s="389"/>
      <c r="N131" s="399"/>
      <c r="O131" s="401"/>
      <c r="P131" s="421"/>
      <c r="Q131" s="401"/>
      <c r="R131" s="403"/>
      <c r="S131" s="5"/>
      <c r="T131" s="5"/>
    </row>
    <row r="132" spans="1:20" ht="12.6" customHeight="1" x14ac:dyDescent="0.2">
      <c r="A132" s="251"/>
      <c r="B132" s="261"/>
      <c r="C132" s="295" t="str">
        <f t="shared" si="19"/>
        <v/>
      </c>
      <c r="D132" s="48"/>
      <c r="E132" s="100" t="str">
        <f t="shared" si="20"/>
        <v/>
      </c>
      <c r="F132" s="49"/>
      <c r="G132" s="49"/>
      <c r="H132" s="158"/>
      <c r="I132" s="158"/>
      <c r="J132" s="158"/>
      <c r="K132" s="158"/>
      <c r="L132" s="158"/>
      <c r="M132" s="389"/>
      <c r="N132" s="399"/>
      <c r="O132" s="401"/>
      <c r="P132" s="421"/>
      <c r="Q132" s="401"/>
      <c r="R132" s="403"/>
      <c r="S132" s="5"/>
      <c r="T132" s="5"/>
    </row>
    <row r="133" spans="1:20" ht="12.6" customHeight="1" x14ac:dyDescent="0.2">
      <c r="A133" s="251"/>
      <c r="B133" s="261"/>
      <c r="C133" s="295" t="str">
        <f t="shared" si="19"/>
        <v/>
      </c>
      <c r="D133" s="48"/>
      <c r="E133" s="100" t="str">
        <f t="shared" si="20"/>
        <v/>
      </c>
      <c r="F133" s="49"/>
      <c r="G133" s="49"/>
      <c r="H133" s="158"/>
      <c r="I133" s="158"/>
      <c r="J133" s="158"/>
      <c r="K133" s="158"/>
      <c r="L133" s="158"/>
      <c r="M133" s="389"/>
      <c r="N133" s="399"/>
      <c r="O133" s="401"/>
      <c r="P133" s="421"/>
      <c r="Q133" s="401"/>
      <c r="R133" s="403"/>
      <c r="S133" s="5"/>
      <c r="T133" s="5"/>
    </row>
    <row r="134" spans="1:20" ht="12.6" customHeight="1" x14ac:dyDescent="0.2">
      <c r="A134" s="251"/>
      <c r="B134" s="261"/>
      <c r="C134" s="295" t="str">
        <f t="shared" si="19"/>
        <v/>
      </c>
      <c r="D134" s="48"/>
      <c r="E134" s="100" t="str">
        <f t="shared" si="20"/>
        <v/>
      </c>
      <c r="F134" s="49"/>
      <c r="G134" s="49"/>
      <c r="H134" s="158"/>
      <c r="I134" s="158"/>
      <c r="J134" s="158"/>
      <c r="K134" s="158"/>
      <c r="L134" s="158"/>
      <c r="M134" s="389"/>
      <c r="N134" s="399"/>
      <c r="O134" s="401"/>
      <c r="P134" s="421"/>
      <c r="Q134" s="401"/>
      <c r="R134" s="403"/>
      <c r="S134" s="5"/>
      <c r="T134" s="5"/>
    </row>
    <row r="135" spans="1:20" ht="12.6" customHeight="1" x14ac:dyDescent="0.2">
      <c r="A135" s="251"/>
      <c r="B135" s="261"/>
      <c r="C135" s="295" t="str">
        <f t="shared" si="19"/>
        <v/>
      </c>
      <c r="D135" s="48"/>
      <c r="E135" s="100" t="str">
        <f t="shared" si="20"/>
        <v/>
      </c>
      <c r="F135" s="49"/>
      <c r="G135" s="49"/>
      <c r="H135" s="158"/>
      <c r="I135" s="158"/>
      <c r="J135" s="158"/>
      <c r="K135" s="158"/>
      <c r="L135" s="158"/>
      <c r="M135" s="389"/>
      <c r="N135" s="399"/>
      <c r="O135" s="401"/>
      <c r="P135" s="421"/>
      <c r="Q135" s="401"/>
      <c r="R135" s="403"/>
      <c r="S135" s="5"/>
      <c r="T135" s="5"/>
    </row>
    <row r="136" spans="1:20" ht="12.6" customHeight="1" x14ac:dyDescent="0.2">
      <c r="A136" s="251"/>
      <c r="B136" s="261"/>
      <c r="C136" s="295" t="str">
        <f t="shared" si="19"/>
        <v/>
      </c>
      <c r="D136" s="48"/>
      <c r="E136" s="100" t="str">
        <f t="shared" si="20"/>
        <v/>
      </c>
      <c r="F136" s="49"/>
      <c r="G136" s="49"/>
      <c r="H136" s="158"/>
      <c r="I136" s="158"/>
      <c r="J136" s="158"/>
      <c r="K136" s="158"/>
      <c r="L136" s="158"/>
      <c r="M136" s="389"/>
      <c r="N136" s="399"/>
      <c r="O136" s="401"/>
      <c r="P136" s="421"/>
      <c r="Q136" s="401"/>
      <c r="R136" s="403"/>
      <c r="S136" s="5"/>
      <c r="T136" s="5"/>
    </row>
    <row r="137" spans="1:20" ht="12.6" customHeight="1" x14ac:dyDescent="0.2">
      <c r="A137" s="251"/>
      <c r="B137" s="261"/>
      <c r="C137" s="295" t="str">
        <f t="shared" si="19"/>
        <v/>
      </c>
      <c r="D137" s="48"/>
      <c r="E137" s="100" t="str">
        <f t="shared" si="20"/>
        <v/>
      </c>
      <c r="F137" s="49"/>
      <c r="G137" s="49"/>
      <c r="H137" s="158"/>
      <c r="I137" s="158"/>
      <c r="J137" s="158"/>
      <c r="K137" s="158"/>
      <c r="L137" s="158"/>
      <c r="M137" s="389"/>
      <c r="N137" s="399"/>
      <c r="O137" s="401"/>
      <c r="P137" s="421"/>
      <c r="Q137" s="401"/>
      <c r="R137" s="403"/>
      <c r="S137" s="5"/>
      <c r="T137" s="5"/>
    </row>
    <row r="138" spans="1:20" ht="12.6" customHeight="1" x14ac:dyDescent="0.2">
      <c r="A138" s="251"/>
      <c r="B138" s="261"/>
      <c r="C138" s="295" t="str">
        <f t="shared" si="19"/>
        <v/>
      </c>
      <c r="D138" s="48"/>
      <c r="E138" s="100" t="str">
        <f t="shared" si="20"/>
        <v/>
      </c>
      <c r="F138" s="49"/>
      <c r="G138" s="49"/>
      <c r="H138" s="158"/>
      <c r="I138" s="158"/>
      <c r="J138" s="158"/>
      <c r="K138" s="158"/>
      <c r="L138" s="158"/>
      <c r="M138" s="389"/>
      <c r="N138" s="399"/>
      <c r="O138" s="401"/>
      <c r="P138" s="421"/>
      <c r="Q138" s="401"/>
      <c r="R138" s="403"/>
      <c r="S138" s="5"/>
      <c r="T138" s="5"/>
    </row>
    <row r="139" spans="1:20" ht="12.6" customHeight="1" x14ac:dyDescent="0.2">
      <c r="A139" s="251"/>
      <c r="B139" s="261"/>
      <c r="C139" s="295" t="str">
        <f t="shared" si="19"/>
        <v/>
      </c>
      <c r="D139" s="48"/>
      <c r="E139" s="100" t="str">
        <f t="shared" si="20"/>
        <v/>
      </c>
      <c r="F139" s="49"/>
      <c r="G139" s="49"/>
      <c r="H139" s="158"/>
      <c r="I139" s="158"/>
      <c r="J139" s="158"/>
      <c r="K139" s="158"/>
      <c r="L139" s="158"/>
      <c r="M139" s="389"/>
      <c r="N139" s="399"/>
      <c r="O139" s="401"/>
      <c r="P139" s="421"/>
      <c r="Q139" s="401"/>
      <c r="R139" s="403"/>
      <c r="S139" s="5"/>
      <c r="T139" s="5"/>
    </row>
    <row r="140" spans="1:20" ht="12.6" customHeight="1" x14ac:dyDescent="0.2">
      <c r="A140" s="251"/>
      <c r="B140" s="261"/>
      <c r="C140" s="295" t="str">
        <f t="shared" si="19"/>
        <v/>
      </c>
      <c r="D140" s="48"/>
      <c r="E140" s="100" t="str">
        <f t="shared" si="20"/>
        <v/>
      </c>
      <c r="F140" s="49"/>
      <c r="G140" s="49"/>
      <c r="H140" s="158"/>
      <c r="I140" s="158"/>
      <c r="J140" s="158"/>
      <c r="K140" s="158"/>
      <c r="L140" s="158"/>
      <c r="M140" s="389"/>
      <c r="N140" s="399"/>
      <c r="O140" s="401"/>
      <c r="P140" s="421"/>
      <c r="Q140" s="401"/>
      <c r="R140" s="403"/>
      <c r="S140" s="5"/>
      <c r="T140" s="5"/>
    </row>
    <row r="141" spans="1:20" ht="12.6" customHeight="1" x14ac:dyDescent="0.2">
      <c r="A141" s="251"/>
      <c r="B141" s="261"/>
      <c r="C141" s="295" t="str">
        <f t="shared" si="19"/>
        <v/>
      </c>
      <c r="D141" s="48"/>
      <c r="E141" s="100" t="str">
        <f t="shared" si="20"/>
        <v/>
      </c>
      <c r="F141" s="49"/>
      <c r="G141" s="49"/>
      <c r="H141" s="158"/>
      <c r="I141" s="158"/>
      <c r="J141" s="158"/>
      <c r="K141" s="158"/>
      <c r="L141" s="158"/>
      <c r="M141" s="389"/>
      <c r="N141" s="399"/>
      <c r="O141" s="401"/>
      <c r="P141" s="421"/>
      <c r="Q141" s="401"/>
      <c r="R141" s="403"/>
      <c r="S141" s="5"/>
      <c r="T141" s="5"/>
    </row>
    <row r="142" spans="1:20" ht="12.6" customHeight="1" x14ac:dyDescent="0.2">
      <c r="A142" s="251"/>
      <c r="B142" s="261"/>
      <c r="C142" s="295" t="str">
        <f t="shared" si="19"/>
        <v/>
      </c>
      <c r="D142" s="48"/>
      <c r="E142" s="100" t="str">
        <f t="shared" si="20"/>
        <v/>
      </c>
      <c r="F142" s="49"/>
      <c r="G142" s="49"/>
      <c r="H142" s="158"/>
      <c r="I142" s="158"/>
      <c r="J142" s="158"/>
      <c r="K142" s="158"/>
      <c r="L142" s="158"/>
      <c r="M142" s="389"/>
      <c r="N142" s="399"/>
      <c r="O142" s="401"/>
      <c r="P142" s="421"/>
      <c r="Q142" s="401"/>
      <c r="R142" s="403"/>
      <c r="S142" s="5"/>
      <c r="T142" s="5"/>
    </row>
    <row r="143" spans="1:20" ht="12.6" customHeight="1" x14ac:dyDescent="0.2">
      <c r="A143" s="251"/>
      <c r="B143" s="261"/>
      <c r="C143" s="295" t="str">
        <f t="shared" si="19"/>
        <v/>
      </c>
      <c r="D143" s="48"/>
      <c r="E143" s="100" t="str">
        <f t="shared" si="20"/>
        <v/>
      </c>
      <c r="F143" s="49"/>
      <c r="G143" s="49"/>
      <c r="H143" s="158"/>
      <c r="I143" s="158"/>
      <c r="J143" s="158"/>
      <c r="K143" s="158"/>
      <c r="L143" s="158"/>
      <c r="M143" s="389"/>
      <c r="N143" s="399"/>
      <c r="O143" s="401"/>
      <c r="P143" s="421"/>
      <c r="Q143" s="401"/>
      <c r="R143" s="403"/>
      <c r="S143" s="5"/>
      <c r="T143" s="5"/>
    </row>
    <row r="144" spans="1:20" ht="12.6" customHeight="1" x14ac:dyDescent="0.2">
      <c r="A144" s="251"/>
      <c r="B144" s="261"/>
      <c r="C144" s="295" t="str">
        <f t="shared" si="19"/>
        <v/>
      </c>
      <c r="D144" s="48"/>
      <c r="E144" s="100" t="str">
        <f t="shared" si="20"/>
        <v/>
      </c>
      <c r="F144" s="49"/>
      <c r="G144" s="49"/>
      <c r="H144" s="158"/>
      <c r="I144" s="158"/>
      <c r="J144" s="158"/>
      <c r="K144" s="158"/>
      <c r="L144" s="158"/>
      <c r="M144" s="389"/>
      <c r="N144" s="399"/>
      <c r="O144" s="401"/>
      <c r="P144" s="421"/>
      <c r="Q144" s="401"/>
      <c r="R144" s="403"/>
      <c r="S144" s="5"/>
      <c r="T144" s="5"/>
    </row>
    <row r="145" spans="1:20" ht="12.6" customHeight="1" x14ac:dyDescent="0.2">
      <c r="A145" s="251"/>
      <c r="B145" s="261"/>
      <c r="C145" s="295" t="str">
        <f t="shared" si="19"/>
        <v/>
      </c>
      <c r="D145" s="48"/>
      <c r="E145" s="100" t="str">
        <f t="shared" si="20"/>
        <v/>
      </c>
      <c r="F145" s="49"/>
      <c r="G145" s="49"/>
      <c r="H145" s="158"/>
      <c r="I145" s="158"/>
      <c r="J145" s="158"/>
      <c r="K145" s="158"/>
      <c r="L145" s="158"/>
      <c r="M145" s="389"/>
      <c r="N145" s="399"/>
      <c r="O145" s="401"/>
      <c r="P145" s="421"/>
      <c r="Q145" s="401"/>
      <c r="R145" s="403"/>
      <c r="S145" s="5"/>
      <c r="T145" s="5"/>
    </row>
    <row r="146" spans="1:20" ht="12.6" customHeight="1" x14ac:dyDescent="0.2">
      <c r="A146" s="251"/>
      <c r="B146" s="261"/>
      <c r="C146" s="295" t="str">
        <f t="shared" si="19"/>
        <v/>
      </c>
      <c r="D146" s="48"/>
      <c r="E146" s="100" t="str">
        <f t="shared" si="20"/>
        <v/>
      </c>
      <c r="F146" s="49"/>
      <c r="G146" s="49"/>
      <c r="H146" s="158"/>
      <c r="I146" s="158"/>
      <c r="J146" s="158"/>
      <c r="K146" s="158"/>
      <c r="L146" s="158"/>
      <c r="M146" s="389"/>
      <c r="N146" s="399"/>
      <c r="O146" s="401"/>
      <c r="P146" s="421"/>
      <c r="Q146" s="401"/>
      <c r="R146" s="403"/>
      <c r="S146" s="5"/>
      <c r="T146" s="5"/>
    </row>
    <row r="147" spans="1:20" ht="12.6" customHeight="1" x14ac:dyDescent="0.2">
      <c r="A147" s="251"/>
      <c r="B147" s="261"/>
      <c r="C147" s="295" t="str">
        <f t="shared" si="19"/>
        <v/>
      </c>
      <c r="D147" s="48"/>
      <c r="E147" s="100" t="str">
        <f t="shared" si="20"/>
        <v/>
      </c>
      <c r="F147" s="49"/>
      <c r="G147" s="49"/>
      <c r="H147" s="158"/>
      <c r="I147" s="158"/>
      <c r="J147" s="158"/>
      <c r="K147" s="158"/>
      <c r="L147" s="158"/>
      <c r="M147" s="389"/>
      <c r="N147" s="399"/>
      <c r="O147" s="400"/>
      <c r="P147" s="399"/>
      <c r="Q147" s="400"/>
      <c r="R147" s="403"/>
      <c r="S147" s="5"/>
      <c r="T147" s="5"/>
    </row>
    <row r="148" spans="1:20" ht="12.6" customHeight="1" x14ac:dyDescent="0.2">
      <c r="A148" s="251"/>
      <c r="B148" s="261"/>
      <c r="C148" s="295" t="str">
        <f t="shared" si="19"/>
        <v/>
      </c>
      <c r="D148" s="48"/>
      <c r="E148" s="100" t="str">
        <f t="shared" si="20"/>
        <v/>
      </c>
      <c r="F148" s="49"/>
      <c r="G148" s="49"/>
      <c r="H148" s="158"/>
      <c r="I148" s="158"/>
      <c r="J148" s="158"/>
      <c r="K148" s="158"/>
      <c r="L148" s="158"/>
      <c r="M148" s="389"/>
      <c r="N148" s="399"/>
      <c r="O148" s="400"/>
      <c r="P148" s="399"/>
      <c r="Q148" s="400"/>
      <c r="R148" s="403"/>
      <c r="S148" s="5"/>
      <c r="T148" s="5"/>
    </row>
    <row r="149" spans="1:20" ht="12.6" customHeight="1" x14ac:dyDescent="0.2">
      <c r="A149" s="251"/>
      <c r="B149" s="261"/>
      <c r="C149" s="295" t="str">
        <f t="shared" si="19"/>
        <v/>
      </c>
      <c r="D149" s="48"/>
      <c r="E149" s="100" t="str">
        <f t="shared" si="20"/>
        <v/>
      </c>
      <c r="F149" s="49"/>
      <c r="G149" s="49"/>
      <c r="H149" s="158"/>
      <c r="I149" s="158"/>
      <c r="J149" s="158"/>
      <c r="K149" s="158"/>
      <c r="L149" s="158"/>
      <c r="M149" s="389"/>
      <c r="N149" s="399"/>
      <c r="O149" s="400"/>
      <c r="P149" s="399"/>
      <c r="Q149" s="400"/>
      <c r="R149" s="403"/>
      <c r="S149" s="5"/>
      <c r="T149" s="5"/>
    </row>
    <row r="150" spans="1:20" ht="12.6" customHeight="1" x14ac:dyDescent="0.2">
      <c r="A150" s="251"/>
      <c r="B150" s="261"/>
      <c r="C150" s="295" t="str">
        <f t="shared" si="19"/>
        <v/>
      </c>
      <c r="D150" s="48"/>
      <c r="E150" s="100" t="str">
        <f t="shared" si="20"/>
        <v/>
      </c>
      <c r="F150" s="49"/>
      <c r="G150" s="49"/>
      <c r="H150" s="158"/>
      <c r="I150" s="158"/>
      <c r="J150" s="158"/>
      <c r="K150" s="158"/>
      <c r="L150" s="158"/>
      <c r="M150" s="389"/>
      <c r="N150" s="399"/>
      <c r="O150" s="400"/>
      <c r="P150" s="399"/>
      <c r="Q150" s="400"/>
      <c r="R150" s="403"/>
      <c r="S150" s="5"/>
      <c r="T150" s="5"/>
    </row>
    <row r="151" spans="1:20" ht="12.6" customHeight="1" x14ac:dyDescent="0.2">
      <c r="A151" s="251"/>
      <c r="B151" s="261"/>
      <c r="C151" s="295" t="str">
        <f t="shared" si="19"/>
        <v/>
      </c>
      <c r="D151" s="48"/>
      <c r="E151" s="100" t="str">
        <f t="shared" si="20"/>
        <v/>
      </c>
      <c r="F151" s="49"/>
      <c r="G151" s="49"/>
      <c r="H151" s="158"/>
      <c r="I151" s="158"/>
      <c r="J151" s="158"/>
      <c r="K151" s="158"/>
      <c r="L151" s="158"/>
      <c r="M151" s="389"/>
      <c r="N151" s="399"/>
      <c r="O151" s="400"/>
      <c r="P151" s="399"/>
      <c r="Q151" s="400"/>
      <c r="R151" s="403"/>
      <c r="S151" s="5"/>
      <c r="T151" s="5"/>
    </row>
    <row r="152" spans="1:20" ht="12.6" customHeight="1" x14ac:dyDescent="0.2">
      <c r="A152" s="251"/>
      <c r="B152" s="261"/>
      <c r="C152" s="295" t="str">
        <f t="shared" si="19"/>
        <v/>
      </c>
      <c r="D152" s="48"/>
      <c r="E152" s="100" t="str">
        <f t="shared" si="20"/>
        <v/>
      </c>
      <c r="F152" s="49"/>
      <c r="G152" s="49"/>
      <c r="H152" s="158"/>
      <c r="I152" s="158"/>
      <c r="J152" s="158"/>
      <c r="K152" s="158"/>
      <c r="L152" s="158"/>
      <c r="M152" s="389"/>
      <c r="N152" s="399"/>
      <c r="O152" s="400"/>
      <c r="P152" s="399"/>
      <c r="Q152" s="400"/>
      <c r="R152" s="403"/>
      <c r="S152" s="5"/>
      <c r="T152" s="5"/>
    </row>
    <row r="153" spans="1:20" ht="12.6" customHeight="1" x14ac:dyDescent="0.2">
      <c r="A153" s="251"/>
      <c r="B153" s="261"/>
      <c r="C153" s="295" t="str">
        <f t="shared" si="19"/>
        <v/>
      </c>
      <c r="D153" s="48"/>
      <c r="E153" s="100" t="str">
        <f t="shared" si="20"/>
        <v/>
      </c>
      <c r="F153" s="49"/>
      <c r="G153" s="49"/>
      <c r="H153" s="158"/>
      <c r="I153" s="158"/>
      <c r="J153" s="158"/>
      <c r="K153" s="158"/>
      <c r="L153" s="158"/>
      <c r="M153" s="389"/>
      <c r="N153" s="399"/>
      <c r="O153" s="400"/>
      <c r="P153" s="399"/>
      <c r="Q153" s="400"/>
      <c r="R153" s="403"/>
      <c r="S153" s="5"/>
      <c r="T153" s="5"/>
    </row>
    <row r="154" spans="1:20" ht="12.6" customHeight="1" thickBot="1" x14ac:dyDescent="0.25">
      <c r="A154" s="252"/>
      <c r="B154" s="262"/>
      <c r="C154" s="296" t="str">
        <f t="shared" si="19"/>
        <v/>
      </c>
      <c r="D154" s="52"/>
      <c r="E154" s="101" t="str">
        <f t="shared" si="20"/>
        <v/>
      </c>
      <c r="F154" s="53"/>
      <c r="G154" s="53"/>
      <c r="H154" s="158"/>
      <c r="I154" s="158"/>
      <c r="J154" s="158"/>
      <c r="K154" s="158"/>
      <c r="L154" s="158"/>
      <c r="M154" s="389"/>
      <c r="N154" s="399"/>
      <c r="O154" s="400"/>
      <c r="P154" s="399"/>
      <c r="Q154" s="400"/>
      <c r="R154" s="404"/>
      <c r="S154" s="5"/>
      <c r="T154" s="5"/>
    </row>
    <row r="155" spans="1:20" ht="12.6" customHeight="1" thickTop="1" x14ac:dyDescent="0.2">
      <c r="A155" s="827" t="s">
        <v>41</v>
      </c>
      <c r="B155" s="828"/>
      <c r="C155" s="828"/>
      <c r="D155" s="828"/>
      <c r="E155" s="828"/>
      <c r="F155" s="828"/>
      <c r="G155" s="845"/>
      <c r="H155" s="107" t="str">
        <f>IF(SUM(H120:H154)&gt;0,SUM(H120:H154),"")</f>
        <v/>
      </c>
      <c r="I155" s="107" t="str">
        <f t="shared" ref="I155:Q155" si="21">IF(SUM(I120:I154)&gt;0,SUM(I120:I154),"")</f>
        <v/>
      </c>
      <c r="J155" s="107" t="str">
        <f t="shared" si="21"/>
        <v/>
      </c>
      <c r="K155" s="107" t="str">
        <f t="shared" si="21"/>
        <v/>
      </c>
      <c r="L155" s="107" t="str">
        <f t="shared" si="21"/>
        <v/>
      </c>
      <c r="M155" s="406" t="str">
        <f t="shared" si="21"/>
        <v/>
      </c>
      <c r="N155" s="409" t="str">
        <f t="shared" si="21"/>
        <v/>
      </c>
      <c r="O155" s="108" t="str">
        <f t="shared" si="21"/>
        <v/>
      </c>
      <c r="P155" s="409" t="str">
        <f t="shared" si="21"/>
        <v/>
      </c>
      <c r="Q155" s="108" t="str">
        <f t="shared" si="21"/>
        <v/>
      </c>
      <c r="R155" s="798"/>
      <c r="S155" s="5"/>
      <c r="T155" s="5"/>
    </row>
    <row r="156" spans="1:20" ht="12.6" customHeight="1" x14ac:dyDescent="0.2">
      <c r="A156" s="915" t="s">
        <v>45</v>
      </c>
      <c r="B156" s="916"/>
      <c r="C156" s="916"/>
      <c r="D156" s="916"/>
      <c r="E156" s="916"/>
      <c r="F156" s="916"/>
      <c r="G156" s="838"/>
      <c r="H156" s="383" t="str">
        <f>H$100</f>
        <v/>
      </c>
      <c r="I156" s="383" t="str">
        <f t="shared" ref="I156:Q156" si="22">I$100</f>
        <v/>
      </c>
      <c r="J156" s="383" t="str">
        <f t="shared" si="22"/>
        <v/>
      </c>
      <c r="K156" s="383" t="str">
        <f t="shared" si="22"/>
        <v/>
      </c>
      <c r="L156" s="383" t="str">
        <f t="shared" si="22"/>
        <v/>
      </c>
      <c r="M156" s="413" t="str">
        <f t="shared" si="22"/>
        <v/>
      </c>
      <c r="N156" s="419" t="str">
        <f t="shared" si="22"/>
        <v/>
      </c>
      <c r="O156" s="384" t="str">
        <f t="shared" si="22"/>
        <v/>
      </c>
      <c r="P156" s="419" t="str">
        <f t="shared" si="22"/>
        <v/>
      </c>
      <c r="Q156" s="384" t="str">
        <f t="shared" si="22"/>
        <v/>
      </c>
      <c r="R156" s="799"/>
      <c r="S156" s="5"/>
      <c r="T156" s="5"/>
    </row>
    <row r="157" spans="1:20" ht="12.6" customHeight="1" x14ac:dyDescent="0.2">
      <c r="A157" s="915" t="s">
        <v>126</v>
      </c>
      <c r="B157" s="916"/>
      <c r="C157" s="916"/>
      <c r="D157" s="916"/>
      <c r="E157" s="916"/>
      <c r="F157" s="916"/>
      <c r="G157" s="838"/>
      <c r="H157" s="383" t="str">
        <f>IF(SUM(H155:H156)=0,"",SUM(H155:H156))</f>
        <v/>
      </c>
      <c r="I157" s="383" t="str">
        <f t="shared" ref="I157" si="23">IF(SUM(I155:I156)=0,"",SUM(I155:I156))</f>
        <v/>
      </c>
      <c r="J157" s="383" t="str">
        <f t="shared" ref="J157" si="24">IF(SUM(J155:J156)=0,"",SUM(J155:J156))</f>
        <v/>
      </c>
      <c r="K157" s="383" t="str">
        <f t="shared" ref="K157" si="25">IF(SUM(K155:K156)=0,"",SUM(K155:K156))</f>
        <v/>
      </c>
      <c r="L157" s="383" t="str">
        <f t="shared" ref="L157" si="26">IF(SUM(L155:L156)=0,"",SUM(L155:L156))</f>
        <v/>
      </c>
      <c r="M157" s="413" t="str">
        <f t="shared" ref="M157" si="27">IF(SUM(M155:M156)=0,"",SUM(M155:M156))</f>
        <v/>
      </c>
      <c r="N157" s="419" t="str">
        <f t="shared" ref="N157" si="28">IF(SUM(N155:N156)=0,"",SUM(N155:N156))</f>
        <v/>
      </c>
      <c r="O157" s="384" t="str">
        <f t="shared" ref="O157" si="29">IF(SUM(O155:O156)=0,"",SUM(O155:O156))</f>
        <v/>
      </c>
      <c r="P157" s="419" t="str">
        <f t="shared" ref="P157" si="30">IF(SUM(P155:P156)=0,"",SUM(P155:P156))</f>
        <v/>
      </c>
      <c r="Q157" s="384" t="str">
        <f t="shared" ref="Q157" si="31">IF(SUM(Q155:Q156)=0,"",SUM(Q155:Q156))</f>
        <v/>
      </c>
      <c r="R157" s="799"/>
      <c r="S157" s="5"/>
      <c r="T157" s="5"/>
    </row>
    <row r="158" spans="1:20" ht="12.6" customHeight="1" thickBot="1" x14ac:dyDescent="0.25">
      <c r="A158" s="917" t="s">
        <v>42</v>
      </c>
      <c r="B158" s="918"/>
      <c r="C158" s="918"/>
      <c r="D158" s="918"/>
      <c r="E158" s="918"/>
      <c r="F158" s="918"/>
      <c r="G158" s="919"/>
      <c r="H158" s="45"/>
      <c r="I158" s="45"/>
      <c r="J158" s="45"/>
      <c r="K158" s="45"/>
      <c r="L158" s="45"/>
      <c r="M158" s="319"/>
      <c r="N158" s="422"/>
      <c r="O158" s="46"/>
      <c r="P158" s="422"/>
      <c r="Q158" s="46"/>
      <c r="R158" s="799"/>
      <c r="S158" s="5"/>
      <c r="T158" s="5"/>
    </row>
    <row r="159" spans="1:20" s="210" customFormat="1" ht="8.1" customHeight="1" x14ac:dyDescent="0.2">
      <c r="A159" s="323"/>
      <c r="B159" s="323"/>
      <c r="C159" s="323"/>
      <c r="D159" s="323"/>
      <c r="E159" s="323"/>
      <c r="F159" s="323"/>
      <c r="G159" s="323"/>
      <c r="H159" s="323"/>
      <c r="I159" s="209"/>
      <c r="J159" s="209"/>
      <c r="K159" s="209"/>
      <c r="L159" s="209"/>
      <c r="M159" s="209"/>
      <c r="N159" s="209"/>
      <c r="O159" s="209"/>
      <c r="P159" s="209"/>
      <c r="Q159" s="209"/>
      <c r="R159" s="323"/>
      <c r="S159" s="324"/>
      <c r="T159" s="324"/>
    </row>
    <row r="160" spans="1:20" x14ac:dyDescent="0.2">
      <c r="A160" s="323" t="s">
        <v>120</v>
      </c>
      <c r="C160" s="28"/>
      <c r="E160" s="28"/>
      <c r="F160" s="28"/>
      <c r="G160" s="28"/>
      <c r="H160" s="28"/>
      <c r="I160" s="29"/>
      <c r="J160" s="29"/>
      <c r="K160" s="29"/>
      <c r="L160" s="29"/>
      <c r="M160" s="29"/>
      <c r="N160" s="29"/>
      <c r="O160" s="29"/>
      <c r="P160" s="29"/>
      <c r="Q160" s="29"/>
      <c r="R160" s="28"/>
      <c r="S160" s="5"/>
      <c r="T160" s="5"/>
    </row>
    <row r="161" spans="1:18" x14ac:dyDescent="0.2">
      <c r="A161" s="29"/>
      <c r="B161" s="29"/>
      <c r="C161" s="29"/>
      <c r="D161" s="29"/>
      <c r="E161" s="29"/>
      <c r="F161" s="29"/>
      <c r="G161" s="29"/>
      <c r="H161" s="28"/>
      <c r="I161" s="29"/>
      <c r="J161" s="29"/>
      <c r="K161" s="29"/>
      <c r="L161" s="29"/>
      <c r="M161" s="29"/>
      <c r="N161" s="29"/>
      <c r="O161" s="29"/>
      <c r="P161" s="29"/>
      <c r="Q161" s="29"/>
      <c r="R161" s="29"/>
    </row>
    <row r="162" spans="1:18" hidden="1" x14ac:dyDescent="0.2">
      <c r="A162" s="29"/>
      <c r="B162" s="29"/>
      <c r="C162" s="29"/>
      <c r="D162" s="29" t="s">
        <v>0</v>
      </c>
      <c r="E162" s="29"/>
      <c r="F162" s="29"/>
      <c r="G162" s="29"/>
      <c r="H162" s="28"/>
      <c r="I162" s="29"/>
      <c r="J162" s="29"/>
      <c r="K162" s="29"/>
      <c r="L162" s="29"/>
      <c r="M162" s="29"/>
      <c r="N162" s="29"/>
      <c r="O162" s="29"/>
      <c r="P162" s="29"/>
      <c r="Q162" s="29"/>
      <c r="R162" s="29"/>
    </row>
    <row r="163" spans="1:18" hidden="1" x14ac:dyDescent="0.2">
      <c r="A163" s="29"/>
      <c r="B163" s="29"/>
      <c r="C163" s="29"/>
      <c r="D163" s="29" t="s">
        <v>44</v>
      </c>
      <c r="E163" s="29"/>
      <c r="F163" s="29"/>
      <c r="G163" s="29"/>
      <c r="H163" s="28"/>
      <c r="I163" s="29"/>
      <c r="J163" s="29"/>
      <c r="K163" s="29"/>
      <c r="L163" s="29"/>
      <c r="M163" s="29"/>
      <c r="N163" s="29"/>
      <c r="O163" s="29"/>
      <c r="P163" s="29"/>
      <c r="Q163" s="29"/>
      <c r="R163" s="29"/>
    </row>
    <row r="164" spans="1:18" x14ac:dyDescent="0.2">
      <c r="A164" s="29"/>
      <c r="B164" s="29"/>
      <c r="C164" s="29"/>
      <c r="D164" s="29"/>
      <c r="E164" s="29"/>
      <c r="F164" s="29"/>
      <c r="G164" s="29"/>
      <c r="H164" s="81" t="s">
        <v>46</v>
      </c>
      <c r="I164" s="7"/>
      <c r="J164" s="29"/>
      <c r="K164" s="29"/>
      <c r="L164" s="29"/>
      <c r="M164" s="29"/>
      <c r="N164" s="29"/>
      <c r="O164" s="29"/>
      <c r="P164" s="29"/>
      <c r="Q164" s="29"/>
      <c r="R164" s="29"/>
    </row>
    <row r="165" spans="1:18" x14ac:dyDescent="0.2">
      <c r="A165" s="29"/>
      <c r="B165" s="29"/>
      <c r="C165" s="29"/>
      <c r="D165" s="29"/>
      <c r="E165" s="29"/>
      <c r="F165" s="29"/>
      <c r="G165" s="29"/>
      <c r="H165" s="82"/>
      <c r="I165" s="8" t="s">
        <v>47</v>
      </c>
      <c r="J165" s="29"/>
      <c r="K165" s="29"/>
      <c r="L165" s="29"/>
      <c r="M165" s="29"/>
      <c r="N165" s="29"/>
      <c r="O165" s="29"/>
      <c r="P165" s="29"/>
      <c r="Q165" s="29"/>
      <c r="R165" s="29"/>
    </row>
    <row r="166" spans="1:18" x14ac:dyDescent="0.2">
      <c r="A166" s="29"/>
      <c r="B166" s="29"/>
      <c r="C166" s="29"/>
      <c r="D166" s="29"/>
      <c r="E166" s="29"/>
      <c r="F166" s="29"/>
      <c r="G166" s="29"/>
      <c r="H166" s="124"/>
      <c r="I166" s="8" t="s">
        <v>48</v>
      </c>
      <c r="J166" s="29"/>
      <c r="K166" s="29"/>
      <c r="L166" s="29"/>
      <c r="M166" s="29"/>
      <c r="N166" s="29"/>
      <c r="O166" s="29"/>
      <c r="P166" s="29"/>
      <c r="Q166" s="29"/>
      <c r="R166" s="29"/>
    </row>
    <row r="167" spans="1:18" x14ac:dyDescent="0.2">
      <c r="A167" s="29"/>
      <c r="B167" s="29"/>
      <c r="C167" s="29"/>
      <c r="D167" s="29"/>
      <c r="E167" s="29"/>
      <c r="F167" s="29"/>
      <c r="G167" s="29"/>
      <c r="H167" s="85"/>
      <c r="I167" s="8" t="s">
        <v>49</v>
      </c>
      <c r="J167" s="29"/>
      <c r="K167" s="29"/>
      <c r="L167" s="29"/>
      <c r="M167" s="29"/>
      <c r="N167" s="29"/>
      <c r="O167" s="29"/>
      <c r="P167" s="29"/>
      <c r="Q167" s="29"/>
      <c r="R167" s="29"/>
    </row>
    <row r="168" spans="1:18" x14ac:dyDescent="0.2">
      <c r="A168" s="29"/>
      <c r="B168" s="29"/>
      <c r="C168" s="29"/>
      <c r="D168" s="29"/>
      <c r="E168" s="29"/>
      <c r="F168" s="29"/>
      <c r="G168" s="29"/>
      <c r="H168" s="28"/>
      <c r="I168" s="29"/>
      <c r="J168" s="29"/>
      <c r="K168" s="29"/>
      <c r="L168" s="29"/>
      <c r="M168" s="29"/>
      <c r="N168" s="29"/>
      <c r="O168" s="29"/>
      <c r="P168" s="29"/>
      <c r="Q168" s="29"/>
      <c r="R168" s="29"/>
    </row>
    <row r="169" spans="1:18" x14ac:dyDescent="0.2">
      <c r="A169" s="29"/>
      <c r="B169" s="29"/>
      <c r="C169" s="29"/>
      <c r="D169" s="29"/>
      <c r="E169" s="29"/>
      <c r="F169" s="29"/>
      <c r="G169" s="29"/>
      <c r="H169" s="28"/>
      <c r="I169" s="29"/>
      <c r="J169" s="29"/>
      <c r="K169" s="29"/>
      <c r="L169" s="29"/>
      <c r="M169" s="29"/>
      <c r="N169" s="29"/>
      <c r="O169" s="29"/>
      <c r="P169" s="29"/>
      <c r="Q169" s="29"/>
      <c r="R169" s="29"/>
    </row>
    <row r="170" spans="1:18" x14ac:dyDescent="0.2">
      <c r="A170" s="29"/>
      <c r="B170" s="29"/>
      <c r="C170" s="29"/>
      <c r="D170" s="29"/>
      <c r="E170" s="29"/>
      <c r="F170" s="29"/>
      <c r="G170" s="29"/>
      <c r="H170" s="28"/>
      <c r="I170" s="29"/>
      <c r="J170" s="29"/>
      <c r="K170" s="29"/>
      <c r="L170" s="29"/>
      <c r="M170" s="29"/>
      <c r="N170" s="29"/>
      <c r="O170" s="29"/>
      <c r="P170" s="29"/>
      <c r="Q170" s="29"/>
      <c r="R170" s="29"/>
    </row>
    <row r="171" spans="1:18" hidden="1" x14ac:dyDescent="0.2">
      <c r="A171" s="29"/>
      <c r="B171" s="29"/>
      <c r="C171" s="29"/>
      <c r="D171" s="29" t="s">
        <v>10</v>
      </c>
      <c r="E171" s="29"/>
      <c r="F171" s="29"/>
      <c r="G171" s="29"/>
      <c r="H171" s="28"/>
      <c r="I171" s="29"/>
      <c r="J171" s="29"/>
      <c r="K171" s="29"/>
      <c r="L171" s="29"/>
      <c r="M171" s="29"/>
      <c r="N171" s="29"/>
      <c r="O171" s="29"/>
      <c r="P171" s="29"/>
      <c r="Q171" s="29"/>
      <c r="R171" s="29"/>
    </row>
    <row r="172" spans="1:18" hidden="1" x14ac:dyDescent="0.2">
      <c r="A172" s="29"/>
      <c r="B172" s="29"/>
      <c r="C172" s="29"/>
      <c r="D172" s="29" t="s">
        <v>11</v>
      </c>
      <c r="E172" s="29"/>
      <c r="F172" s="29"/>
      <c r="G172" s="29"/>
      <c r="H172" s="28"/>
      <c r="I172" s="29"/>
      <c r="J172" s="29"/>
      <c r="K172" s="29"/>
      <c r="L172" s="29"/>
      <c r="M172" s="29"/>
      <c r="N172" s="29"/>
      <c r="O172" s="29"/>
      <c r="P172" s="29"/>
      <c r="Q172" s="29"/>
      <c r="R172" s="29"/>
    </row>
    <row r="173" spans="1:18" x14ac:dyDescent="0.2">
      <c r="A173" s="29"/>
      <c r="B173" s="29"/>
      <c r="C173" s="29"/>
      <c r="D173" s="29"/>
      <c r="E173" s="29"/>
      <c r="F173" s="29"/>
      <c r="G173" s="29"/>
      <c r="H173" s="28"/>
      <c r="I173" s="29"/>
      <c r="J173" s="29"/>
      <c r="K173" s="29"/>
      <c r="L173" s="29"/>
      <c r="M173" s="29"/>
      <c r="N173" s="29"/>
      <c r="O173" s="29"/>
      <c r="P173" s="29"/>
      <c r="Q173" s="29"/>
      <c r="R173" s="29"/>
    </row>
    <row r="174" spans="1:18" x14ac:dyDescent="0.2">
      <c r="A174" s="29"/>
      <c r="B174" s="29"/>
      <c r="C174" s="29"/>
      <c r="D174" s="29"/>
      <c r="E174" s="29"/>
      <c r="F174" s="29"/>
      <c r="G174" s="29"/>
      <c r="H174" s="28"/>
      <c r="I174" s="29"/>
      <c r="J174" s="29"/>
      <c r="K174" s="29"/>
      <c r="L174" s="29"/>
      <c r="M174" s="29"/>
      <c r="N174" s="29"/>
      <c r="O174" s="29"/>
      <c r="P174" s="29"/>
      <c r="Q174" s="29"/>
      <c r="R174" s="29"/>
    </row>
    <row r="175" spans="1:18" x14ac:dyDescent="0.2">
      <c r="A175" s="29"/>
      <c r="B175" s="29"/>
      <c r="C175" s="29"/>
      <c r="D175" s="29"/>
      <c r="E175" s="29"/>
      <c r="F175" s="29"/>
      <c r="G175" s="29"/>
      <c r="H175" s="28"/>
      <c r="I175" s="29"/>
      <c r="J175" s="29"/>
      <c r="K175" s="29"/>
      <c r="L175" s="29"/>
      <c r="M175" s="29"/>
      <c r="N175" s="29"/>
      <c r="O175" s="29"/>
      <c r="P175" s="29"/>
      <c r="Q175" s="29"/>
      <c r="R175" s="29"/>
    </row>
    <row r="176" spans="1:18" x14ac:dyDescent="0.2">
      <c r="A176" s="29"/>
      <c r="B176" s="29"/>
      <c r="C176" s="29"/>
      <c r="D176" s="29"/>
      <c r="E176" s="29"/>
      <c r="F176" s="29"/>
      <c r="G176" s="29"/>
      <c r="H176" s="28"/>
      <c r="I176" s="29"/>
      <c r="J176" s="29"/>
      <c r="K176" s="29"/>
      <c r="L176" s="29"/>
      <c r="M176" s="29"/>
      <c r="N176" s="29"/>
      <c r="O176" s="29"/>
      <c r="P176" s="29"/>
      <c r="Q176" s="29"/>
      <c r="R176" s="29"/>
    </row>
    <row r="177" spans="1:18" x14ac:dyDescent="0.2">
      <c r="A177" s="29"/>
      <c r="B177" s="29"/>
      <c r="C177" s="29"/>
      <c r="D177" s="29"/>
      <c r="E177" s="29"/>
      <c r="F177" s="29"/>
      <c r="G177" s="29"/>
      <c r="H177" s="28"/>
      <c r="I177" s="29"/>
      <c r="J177" s="29"/>
      <c r="K177" s="29"/>
      <c r="L177" s="29"/>
      <c r="M177" s="29"/>
      <c r="N177" s="29"/>
      <c r="O177" s="29"/>
      <c r="P177" s="29"/>
      <c r="Q177" s="29"/>
      <c r="R177" s="29"/>
    </row>
    <row r="178" spans="1:18" x14ac:dyDescent="0.2">
      <c r="A178" s="29"/>
      <c r="B178" s="29"/>
      <c r="C178" s="29"/>
      <c r="D178" s="29"/>
      <c r="E178" s="29"/>
      <c r="F178" s="29"/>
      <c r="G178" s="29"/>
      <c r="H178" s="28"/>
      <c r="I178" s="29"/>
      <c r="J178" s="29"/>
      <c r="K178" s="29"/>
      <c r="L178" s="29"/>
      <c r="M178" s="29"/>
      <c r="N178" s="29"/>
      <c r="O178" s="29"/>
      <c r="P178" s="29"/>
      <c r="Q178" s="29"/>
      <c r="R178" s="29"/>
    </row>
    <row r="179" spans="1:18" x14ac:dyDescent="0.2">
      <c r="A179" s="29"/>
      <c r="B179" s="29"/>
      <c r="C179" s="29"/>
      <c r="D179" s="29"/>
      <c r="E179" s="29"/>
      <c r="F179" s="29"/>
      <c r="G179" s="29"/>
      <c r="H179" s="28"/>
      <c r="I179" s="29"/>
      <c r="J179" s="29"/>
      <c r="K179" s="29"/>
      <c r="L179" s="29"/>
      <c r="M179" s="29"/>
      <c r="N179" s="29"/>
      <c r="O179" s="29"/>
      <c r="P179" s="29"/>
      <c r="Q179" s="29"/>
      <c r="R179" s="29"/>
    </row>
    <row r="180" spans="1:18" x14ac:dyDescent="0.2">
      <c r="A180" s="29"/>
      <c r="B180" s="29"/>
      <c r="C180" s="29"/>
      <c r="D180" s="29"/>
      <c r="E180" s="29"/>
      <c r="F180" s="29"/>
      <c r="G180" s="29"/>
      <c r="H180" s="28"/>
      <c r="I180" s="29"/>
      <c r="J180" s="29"/>
      <c r="K180" s="29"/>
      <c r="L180" s="29"/>
      <c r="M180" s="29"/>
      <c r="N180" s="29"/>
      <c r="O180" s="29"/>
      <c r="P180" s="29"/>
      <c r="Q180" s="29"/>
      <c r="R180" s="29"/>
    </row>
    <row r="181" spans="1:18" x14ac:dyDescent="0.2">
      <c r="A181" s="29"/>
      <c r="B181" s="29"/>
      <c r="C181" s="29"/>
      <c r="D181" s="29"/>
      <c r="E181" s="29"/>
      <c r="F181" s="29"/>
      <c r="G181" s="29"/>
      <c r="H181" s="28"/>
      <c r="I181" s="29"/>
      <c r="J181" s="29"/>
      <c r="K181" s="29"/>
      <c r="L181" s="29"/>
      <c r="M181" s="29"/>
      <c r="N181" s="29"/>
      <c r="O181" s="29"/>
      <c r="P181" s="29"/>
      <c r="Q181" s="29"/>
      <c r="R181" s="29"/>
    </row>
    <row r="182" spans="1:18" x14ac:dyDescent="0.2">
      <c r="A182" s="29"/>
      <c r="B182" s="29"/>
      <c r="C182" s="29"/>
      <c r="D182" s="29"/>
      <c r="E182" s="29"/>
      <c r="F182" s="29"/>
      <c r="G182" s="29"/>
      <c r="H182" s="28"/>
      <c r="I182" s="29"/>
      <c r="J182" s="29"/>
      <c r="K182" s="29"/>
      <c r="L182" s="29"/>
      <c r="M182" s="29"/>
      <c r="N182" s="29"/>
      <c r="O182" s="29"/>
      <c r="P182" s="29"/>
      <c r="Q182" s="29"/>
      <c r="R182" s="29"/>
    </row>
    <row r="183" spans="1:18" x14ac:dyDescent="0.2">
      <c r="A183" s="29"/>
      <c r="B183" s="29"/>
      <c r="C183" s="29"/>
      <c r="D183" s="29"/>
      <c r="E183" s="29"/>
      <c r="F183" s="29"/>
      <c r="G183" s="29"/>
      <c r="H183" s="28"/>
      <c r="I183" s="29"/>
      <c r="J183" s="29"/>
      <c r="K183" s="29"/>
      <c r="L183" s="29"/>
      <c r="M183" s="29"/>
      <c r="N183" s="29"/>
      <c r="O183" s="29"/>
      <c r="P183" s="29"/>
      <c r="Q183" s="29"/>
      <c r="R183" s="29"/>
    </row>
    <row r="184" spans="1:18" x14ac:dyDescent="0.2">
      <c r="A184" s="29"/>
      <c r="B184" s="29"/>
      <c r="C184" s="29"/>
      <c r="D184" s="29"/>
      <c r="E184" s="29"/>
      <c r="F184" s="29"/>
      <c r="G184" s="29"/>
      <c r="H184" s="28"/>
      <c r="I184" s="29"/>
      <c r="J184" s="29"/>
      <c r="K184" s="29"/>
      <c r="L184" s="29"/>
      <c r="M184" s="29"/>
      <c r="N184" s="29"/>
      <c r="O184" s="29"/>
      <c r="P184" s="29"/>
      <c r="Q184" s="29"/>
      <c r="R184" s="29"/>
    </row>
    <row r="185" spans="1:18" x14ac:dyDescent="0.2">
      <c r="A185" s="29"/>
      <c r="B185" s="29"/>
      <c r="C185" s="29"/>
      <c r="D185" s="29"/>
      <c r="E185" s="29"/>
      <c r="F185" s="29"/>
      <c r="G185" s="29"/>
      <c r="H185" s="28"/>
      <c r="I185" s="29"/>
      <c r="J185" s="29"/>
      <c r="K185" s="29"/>
      <c r="L185" s="29"/>
      <c r="M185" s="29"/>
      <c r="N185" s="29"/>
      <c r="O185" s="29"/>
      <c r="P185" s="29"/>
      <c r="Q185" s="29"/>
      <c r="R185" s="29"/>
    </row>
    <row r="186" spans="1:18" x14ac:dyDescent="0.2">
      <c r="A186" s="29"/>
      <c r="B186" s="29"/>
      <c r="C186" s="29"/>
      <c r="D186" s="29"/>
      <c r="E186" s="29"/>
      <c r="F186" s="29"/>
      <c r="G186" s="29"/>
      <c r="H186" s="28"/>
      <c r="I186" s="29"/>
      <c r="J186" s="29"/>
      <c r="K186" s="29"/>
      <c r="L186" s="29"/>
      <c r="M186" s="29"/>
      <c r="N186" s="29"/>
      <c r="O186" s="29"/>
      <c r="P186" s="29"/>
      <c r="Q186" s="29"/>
      <c r="R186" s="29"/>
    </row>
    <row r="187" spans="1:18" x14ac:dyDescent="0.2">
      <c r="A187" s="29"/>
      <c r="B187" s="29"/>
      <c r="C187" s="29"/>
      <c r="D187" s="29"/>
      <c r="E187" s="29"/>
      <c r="F187" s="29"/>
      <c r="G187" s="29"/>
      <c r="H187" s="28"/>
      <c r="I187" s="29"/>
      <c r="J187" s="29"/>
      <c r="K187" s="29"/>
      <c r="L187" s="29"/>
      <c r="M187" s="29"/>
      <c r="N187" s="29"/>
      <c r="O187" s="29"/>
      <c r="P187" s="29"/>
      <c r="Q187" s="29"/>
      <c r="R187" s="29"/>
    </row>
    <row r="188" spans="1:18" x14ac:dyDescent="0.2">
      <c r="A188" s="29"/>
      <c r="B188" s="29"/>
      <c r="C188" s="29"/>
      <c r="D188" s="29"/>
      <c r="E188" s="29"/>
      <c r="F188" s="29"/>
      <c r="G188" s="29"/>
      <c r="H188" s="28"/>
      <c r="I188" s="29"/>
      <c r="J188" s="29"/>
      <c r="K188" s="29"/>
      <c r="L188" s="29"/>
      <c r="M188" s="29"/>
      <c r="N188" s="29"/>
      <c r="O188" s="29"/>
      <c r="P188" s="29"/>
      <c r="Q188" s="29"/>
      <c r="R188" s="29"/>
    </row>
    <row r="189" spans="1:18" x14ac:dyDescent="0.2">
      <c r="A189" s="29"/>
      <c r="B189" s="29"/>
      <c r="C189" s="29"/>
      <c r="D189" s="29"/>
      <c r="E189" s="29"/>
      <c r="F189" s="29"/>
      <c r="G189" s="29"/>
      <c r="H189" s="28"/>
      <c r="I189" s="29"/>
      <c r="J189" s="29"/>
      <c r="K189" s="29"/>
      <c r="L189" s="29"/>
      <c r="M189" s="29"/>
      <c r="N189" s="29"/>
      <c r="O189" s="29"/>
      <c r="P189" s="29"/>
      <c r="Q189" s="29"/>
      <c r="R189" s="29"/>
    </row>
    <row r="190" spans="1:18" x14ac:dyDescent="0.2">
      <c r="A190" s="29"/>
      <c r="B190" s="29"/>
      <c r="C190" s="29"/>
      <c r="D190" s="29"/>
      <c r="E190" s="29"/>
      <c r="F190" s="29"/>
      <c r="G190" s="29"/>
      <c r="H190" s="28"/>
      <c r="I190" s="29"/>
      <c r="J190" s="29"/>
      <c r="K190" s="29"/>
      <c r="L190" s="29"/>
      <c r="M190" s="29"/>
      <c r="N190" s="29"/>
      <c r="O190" s="29"/>
      <c r="P190" s="29"/>
      <c r="Q190" s="29"/>
      <c r="R190" s="29"/>
    </row>
    <row r="191" spans="1:18" x14ac:dyDescent="0.2">
      <c r="A191" s="29"/>
      <c r="B191" s="29"/>
      <c r="C191" s="29"/>
      <c r="D191" s="29"/>
      <c r="E191" s="29"/>
      <c r="F191" s="29"/>
      <c r="G191" s="29"/>
      <c r="H191" s="28"/>
      <c r="I191" s="29"/>
      <c r="J191" s="29"/>
      <c r="K191" s="29"/>
      <c r="L191" s="29"/>
      <c r="M191" s="29"/>
      <c r="N191" s="29"/>
      <c r="O191" s="29"/>
      <c r="P191" s="29"/>
      <c r="Q191" s="29"/>
      <c r="R191" s="29"/>
    </row>
    <row r="192" spans="1:18" x14ac:dyDescent="0.2">
      <c r="A192" s="29"/>
      <c r="B192" s="29"/>
      <c r="C192" s="29"/>
      <c r="D192" s="29"/>
      <c r="E192" s="29"/>
      <c r="F192" s="29"/>
      <c r="G192" s="29"/>
      <c r="H192" s="28"/>
      <c r="I192" s="29"/>
      <c r="J192" s="29"/>
      <c r="K192" s="29"/>
      <c r="L192" s="29"/>
      <c r="M192" s="29"/>
      <c r="N192" s="29"/>
      <c r="O192" s="29"/>
      <c r="P192" s="29"/>
      <c r="Q192" s="29"/>
      <c r="R192" s="29"/>
    </row>
    <row r="193" spans="1:18" x14ac:dyDescent="0.2">
      <c r="A193" s="29"/>
      <c r="B193" s="29"/>
      <c r="C193" s="29"/>
      <c r="D193" s="29"/>
      <c r="E193" s="29"/>
      <c r="F193" s="29"/>
      <c r="G193" s="29"/>
      <c r="H193" s="28"/>
      <c r="I193" s="29"/>
      <c r="J193" s="29"/>
      <c r="K193" s="29"/>
      <c r="L193" s="29"/>
      <c r="M193" s="29"/>
      <c r="N193" s="29"/>
      <c r="O193" s="29"/>
      <c r="P193" s="29"/>
      <c r="Q193" s="29"/>
      <c r="R193" s="29"/>
    </row>
    <row r="194" spans="1:18" x14ac:dyDescent="0.2">
      <c r="A194" s="29"/>
      <c r="B194" s="29"/>
      <c r="C194" s="29"/>
      <c r="D194" s="29"/>
      <c r="E194" s="29"/>
      <c r="F194" s="29"/>
      <c r="G194" s="29"/>
      <c r="H194" s="28"/>
      <c r="I194" s="29"/>
      <c r="J194" s="29"/>
      <c r="K194" s="29"/>
      <c r="L194" s="29"/>
      <c r="M194" s="29"/>
      <c r="N194" s="29"/>
      <c r="O194" s="29"/>
      <c r="P194" s="29"/>
      <c r="Q194" s="29"/>
      <c r="R194" s="29"/>
    </row>
    <row r="195" spans="1:18" x14ac:dyDescent="0.2">
      <c r="A195" s="29"/>
      <c r="B195" s="29"/>
      <c r="C195" s="29"/>
      <c r="D195" s="29"/>
      <c r="E195" s="29"/>
      <c r="F195" s="29"/>
      <c r="G195" s="29"/>
      <c r="H195" s="28"/>
      <c r="I195" s="29"/>
      <c r="J195" s="29"/>
      <c r="K195" s="29"/>
      <c r="L195" s="29"/>
      <c r="M195" s="29"/>
      <c r="N195" s="29"/>
      <c r="O195" s="29"/>
      <c r="P195" s="29"/>
      <c r="Q195" s="29"/>
      <c r="R195" s="29"/>
    </row>
    <row r="196" spans="1:18" x14ac:dyDescent="0.2">
      <c r="A196" s="29"/>
      <c r="B196" s="29"/>
      <c r="C196" s="29"/>
      <c r="D196" s="29"/>
      <c r="E196" s="29"/>
      <c r="F196" s="29"/>
      <c r="G196" s="29"/>
      <c r="H196" s="28"/>
      <c r="I196" s="29"/>
      <c r="J196" s="29"/>
      <c r="K196" s="29"/>
      <c r="L196" s="29"/>
      <c r="M196" s="29"/>
      <c r="N196" s="29"/>
      <c r="O196" s="29"/>
      <c r="P196" s="29"/>
      <c r="Q196" s="29"/>
      <c r="R196" s="29"/>
    </row>
    <row r="197" spans="1:18" x14ac:dyDescent="0.2">
      <c r="A197" s="29"/>
      <c r="B197" s="29"/>
      <c r="C197" s="29"/>
      <c r="D197" s="29"/>
      <c r="E197" s="29"/>
      <c r="F197" s="29"/>
      <c r="G197" s="29"/>
      <c r="H197" s="28"/>
      <c r="I197" s="29"/>
      <c r="J197" s="29"/>
      <c r="K197" s="29"/>
      <c r="L197" s="29"/>
      <c r="M197" s="29"/>
      <c r="N197" s="29"/>
      <c r="O197" s="29"/>
      <c r="P197" s="29"/>
      <c r="Q197" s="29"/>
      <c r="R197" s="29"/>
    </row>
    <row r="198" spans="1:18" x14ac:dyDescent="0.2">
      <c r="A198" s="29"/>
      <c r="B198" s="29"/>
      <c r="C198" s="29"/>
      <c r="D198" s="29"/>
      <c r="E198" s="29"/>
      <c r="F198" s="29"/>
      <c r="G198" s="29"/>
      <c r="H198" s="28"/>
      <c r="I198" s="29"/>
      <c r="J198" s="29"/>
      <c r="K198" s="29"/>
      <c r="L198" s="29"/>
      <c r="M198" s="29"/>
      <c r="N198" s="29"/>
      <c r="O198" s="29"/>
      <c r="P198" s="29"/>
      <c r="Q198" s="29"/>
      <c r="R198" s="29"/>
    </row>
    <row r="199" spans="1:18" x14ac:dyDescent="0.2">
      <c r="A199" s="29"/>
      <c r="B199" s="29"/>
      <c r="C199" s="29"/>
      <c r="D199" s="29"/>
      <c r="E199" s="29"/>
      <c r="F199" s="29"/>
      <c r="G199" s="29"/>
      <c r="H199" s="28"/>
      <c r="I199" s="29"/>
      <c r="J199" s="29"/>
      <c r="K199" s="29"/>
      <c r="L199" s="29"/>
      <c r="M199" s="29"/>
      <c r="N199" s="29"/>
      <c r="O199" s="29"/>
      <c r="P199" s="29"/>
      <c r="Q199" s="29"/>
      <c r="R199" s="29"/>
    </row>
    <row r="200" spans="1:18" x14ac:dyDescent="0.2">
      <c r="A200" s="29"/>
      <c r="B200" s="29"/>
      <c r="C200" s="29"/>
      <c r="D200" s="29"/>
      <c r="E200" s="29"/>
      <c r="F200" s="29"/>
      <c r="G200" s="29"/>
      <c r="H200" s="28"/>
      <c r="I200" s="29"/>
      <c r="J200" s="29"/>
      <c r="K200" s="29"/>
      <c r="L200" s="29"/>
      <c r="M200" s="29"/>
      <c r="N200" s="29"/>
      <c r="O200" s="29"/>
      <c r="P200" s="29"/>
      <c r="Q200" s="29"/>
      <c r="R200" s="29"/>
    </row>
    <row r="201" spans="1:18" x14ac:dyDescent="0.2">
      <c r="A201" s="29"/>
      <c r="B201" s="29"/>
      <c r="C201" s="29"/>
      <c r="D201" s="29"/>
      <c r="E201" s="29"/>
      <c r="F201" s="29"/>
      <c r="G201" s="29"/>
      <c r="H201" s="28"/>
      <c r="I201" s="29"/>
      <c r="J201" s="29"/>
      <c r="K201" s="29"/>
      <c r="L201" s="29"/>
      <c r="M201" s="29"/>
      <c r="N201" s="29"/>
      <c r="O201" s="29"/>
      <c r="P201" s="29"/>
      <c r="Q201" s="29"/>
      <c r="R201" s="29"/>
    </row>
    <row r="202" spans="1:18" x14ac:dyDescent="0.2">
      <c r="A202" s="29"/>
      <c r="B202" s="29"/>
      <c r="C202" s="29"/>
      <c r="D202" s="29"/>
      <c r="E202" s="29"/>
      <c r="F202" s="29"/>
      <c r="G202" s="29"/>
      <c r="H202" s="28"/>
      <c r="I202" s="29"/>
      <c r="J202" s="29"/>
      <c r="K202" s="29"/>
      <c r="L202" s="29"/>
      <c r="M202" s="29"/>
      <c r="N202" s="29"/>
      <c r="O202" s="29"/>
      <c r="P202" s="29"/>
      <c r="Q202" s="29"/>
      <c r="R202" s="29"/>
    </row>
    <row r="203" spans="1:18" x14ac:dyDescent="0.2">
      <c r="A203" s="29"/>
      <c r="B203" s="29"/>
      <c r="C203" s="29"/>
      <c r="D203" s="29"/>
      <c r="E203" s="29"/>
      <c r="F203" s="29"/>
      <c r="G203" s="29"/>
      <c r="H203" s="28"/>
      <c r="I203" s="29"/>
      <c r="J203" s="29"/>
      <c r="K203" s="29"/>
      <c r="L203" s="29"/>
      <c r="M203" s="29"/>
      <c r="N203" s="29"/>
      <c r="O203" s="29"/>
      <c r="P203" s="29"/>
      <c r="Q203" s="29"/>
      <c r="R203" s="29"/>
    </row>
    <row r="204" spans="1:18" x14ac:dyDescent="0.2">
      <c r="A204" s="29"/>
      <c r="B204" s="29"/>
      <c r="C204" s="29"/>
      <c r="D204" s="29"/>
      <c r="E204" s="29"/>
      <c r="F204" s="29"/>
      <c r="G204" s="29"/>
      <c r="H204" s="28"/>
      <c r="I204" s="29"/>
      <c r="J204" s="29"/>
      <c r="K204" s="29"/>
      <c r="L204" s="29"/>
      <c r="M204" s="29"/>
      <c r="N204" s="29"/>
      <c r="O204" s="29"/>
      <c r="P204" s="29"/>
      <c r="Q204" s="29"/>
      <c r="R204" s="29"/>
    </row>
    <row r="205" spans="1:18" x14ac:dyDescent="0.2">
      <c r="A205" s="29"/>
      <c r="B205" s="29"/>
      <c r="C205" s="29"/>
      <c r="D205" s="29"/>
      <c r="E205" s="29"/>
      <c r="F205" s="29"/>
      <c r="G205" s="29"/>
      <c r="H205" s="28"/>
      <c r="I205" s="29"/>
      <c r="J205" s="29"/>
      <c r="K205" s="29"/>
      <c r="L205" s="29"/>
      <c r="M205" s="29"/>
      <c r="N205" s="29"/>
      <c r="O205" s="29"/>
      <c r="P205" s="29"/>
      <c r="Q205" s="29"/>
      <c r="R205" s="29"/>
    </row>
    <row r="206" spans="1:18" x14ac:dyDescent="0.2">
      <c r="A206" s="29"/>
      <c r="B206" s="29"/>
      <c r="C206" s="29"/>
      <c r="D206" s="29"/>
      <c r="E206" s="29"/>
      <c r="F206" s="29"/>
      <c r="G206" s="29"/>
      <c r="H206" s="28"/>
      <c r="I206" s="29"/>
      <c r="J206" s="29"/>
      <c r="K206" s="29"/>
      <c r="L206" s="29"/>
      <c r="M206" s="29"/>
      <c r="N206" s="29"/>
      <c r="O206" s="29"/>
      <c r="P206" s="29"/>
      <c r="Q206" s="29"/>
      <c r="R206" s="29"/>
    </row>
    <row r="207" spans="1:18" x14ac:dyDescent="0.2">
      <c r="A207" s="29"/>
      <c r="B207" s="29"/>
      <c r="C207" s="29"/>
      <c r="D207" s="29"/>
      <c r="E207" s="29"/>
      <c r="F207" s="29"/>
      <c r="G207" s="29"/>
      <c r="H207" s="28"/>
      <c r="I207" s="29"/>
      <c r="J207" s="29"/>
      <c r="K207" s="29"/>
      <c r="L207" s="29"/>
      <c r="M207" s="29"/>
      <c r="N207" s="29"/>
      <c r="O207" s="29"/>
      <c r="P207" s="29"/>
      <c r="Q207" s="29"/>
      <c r="R207" s="29"/>
    </row>
    <row r="208" spans="1:18" x14ac:dyDescent="0.2">
      <c r="A208" s="29"/>
      <c r="B208" s="29"/>
      <c r="C208" s="29"/>
      <c r="D208" s="29"/>
      <c r="E208" s="29"/>
      <c r="F208" s="29"/>
      <c r="G208" s="29"/>
      <c r="H208" s="28"/>
      <c r="I208" s="29"/>
      <c r="J208" s="29"/>
      <c r="K208" s="29"/>
      <c r="L208" s="29"/>
      <c r="M208" s="29"/>
      <c r="N208" s="29"/>
      <c r="O208" s="29"/>
      <c r="P208" s="29"/>
      <c r="Q208" s="29"/>
      <c r="R208" s="29"/>
    </row>
    <row r="209" spans="1:18" x14ac:dyDescent="0.2">
      <c r="A209" s="29"/>
      <c r="B209" s="29"/>
      <c r="C209" s="29"/>
      <c r="D209" s="29"/>
      <c r="E209" s="29"/>
      <c r="F209" s="29"/>
      <c r="G209" s="29"/>
      <c r="H209" s="28"/>
      <c r="I209" s="29"/>
      <c r="J209" s="29"/>
      <c r="K209" s="29"/>
      <c r="L209" s="29"/>
      <c r="M209" s="29"/>
      <c r="N209" s="29"/>
      <c r="O209" s="29"/>
      <c r="P209" s="29"/>
      <c r="Q209" s="29"/>
      <c r="R209" s="29"/>
    </row>
    <row r="210" spans="1:18" x14ac:dyDescent="0.2">
      <c r="A210" s="29"/>
      <c r="B210" s="29"/>
      <c r="C210" s="29"/>
      <c r="D210" s="29"/>
      <c r="E210" s="29"/>
      <c r="F210" s="29"/>
      <c r="G210" s="29"/>
      <c r="H210" s="28"/>
      <c r="I210" s="29"/>
      <c r="J210" s="29"/>
      <c r="K210" s="29"/>
      <c r="L210" s="29"/>
      <c r="M210" s="29"/>
      <c r="N210" s="29"/>
      <c r="O210" s="29"/>
      <c r="P210" s="29"/>
      <c r="Q210" s="29"/>
      <c r="R210" s="29"/>
    </row>
    <row r="211" spans="1:18" x14ac:dyDescent="0.2">
      <c r="A211" s="29"/>
      <c r="B211" s="29"/>
      <c r="C211" s="29"/>
      <c r="D211" s="29"/>
      <c r="E211" s="29"/>
      <c r="F211" s="29"/>
      <c r="G211" s="29"/>
      <c r="H211" s="28"/>
      <c r="I211" s="29"/>
      <c r="J211" s="29"/>
      <c r="K211" s="29"/>
      <c r="L211" s="29"/>
      <c r="M211" s="29"/>
      <c r="N211" s="29"/>
      <c r="O211" s="29"/>
      <c r="P211" s="29"/>
      <c r="Q211" s="29"/>
      <c r="R211" s="29"/>
    </row>
    <row r="212" spans="1:18" x14ac:dyDescent="0.2">
      <c r="A212" s="29"/>
      <c r="B212" s="29"/>
      <c r="C212" s="29"/>
      <c r="D212" s="29"/>
      <c r="E212" s="29"/>
      <c r="F212" s="29"/>
      <c r="G212" s="29"/>
      <c r="H212" s="28"/>
      <c r="I212" s="29"/>
      <c r="J212" s="29"/>
      <c r="K212" s="29"/>
      <c r="L212" s="29"/>
      <c r="M212" s="29"/>
      <c r="N212" s="29"/>
      <c r="O212" s="29"/>
      <c r="P212" s="29"/>
      <c r="Q212" s="29"/>
      <c r="R212" s="29"/>
    </row>
    <row r="213" spans="1:18" x14ac:dyDescent="0.2">
      <c r="A213" s="29"/>
      <c r="B213" s="29"/>
      <c r="C213" s="29"/>
      <c r="D213" s="29"/>
      <c r="E213" s="29"/>
      <c r="F213" s="29"/>
      <c r="G213" s="29"/>
      <c r="H213" s="28"/>
      <c r="I213" s="29"/>
      <c r="J213" s="29"/>
      <c r="K213" s="29"/>
      <c r="L213" s="29"/>
      <c r="M213" s="29"/>
      <c r="N213" s="29"/>
      <c r="O213" s="29"/>
      <c r="P213" s="29"/>
      <c r="Q213" s="29"/>
      <c r="R213" s="29"/>
    </row>
    <row r="214" spans="1:18" x14ac:dyDescent="0.2">
      <c r="A214" s="29"/>
      <c r="B214" s="29"/>
      <c r="C214" s="29"/>
      <c r="D214" s="29"/>
      <c r="E214" s="29"/>
      <c r="F214" s="29"/>
      <c r="G214" s="29"/>
      <c r="H214" s="28"/>
      <c r="I214" s="29"/>
      <c r="J214" s="29"/>
      <c r="K214" s="29"/>
      <c r="L214" s="29"/>
      <c r="M214" s="29"/>
      <c r="N214" s="29"/>
      <c r="O214" s="29"/>
      <c r="P214" s="29"/>
      <c r="Q214" s="29"/>
      <c r="R214" s="29"/>
    </row>
    <row r="215" spans="1:18" x14ac:dyDescent="0.2">
      <c r="A215" s="29"/>
      <c r="B215" s="29"/>
      <c r="C215" s="29"/>
      <c r="D215" s="29"/>
      <c r="E215" s="29"/>
      <c r="F215" s="29"/>
      <c r="G215" s="29"/>
      <c r="H215" s="28"/>
      <c r="I215" s="29"/>
      <c r="J215" s="29"/>
      <c r="K215" s="29"/>
      <c r="L215" s="29"/>
      <c r="M215" s="29"/>
      <c r="N215" s="29"/>
      <c r="O215" s="29"/>
      <c r="P215" s="29"/>
      <c r="Q215" s="29"/>
      <c r="R215" s="29"/>
    </row>
    <row r="216" spans="1:18" x14ac:dyDescent="0.2">
      <c r="A216" s="29"/>
      <c r="B216" s="29"/>
      <c r="C216" s="29"/>
      <c r="D216" s="29"/>
      <c r="E216" s="29"/>
      <c r="F216" s="29"/>
      <c r="G216" s="29"/>
      <c r="H216" s="28"/>
      <c r="I216" s="29"/>
      <c r="J216" s="29"/>
      <c r="K216" s="29"/>
      <c r="L216" s="29"/>
      <c r="M216" s="29"/>
      <c r="N216" s="29"/>
      <c r="O216" s="29"/>
      <c r="P216" s="29"/>
      <c r="Q216" s="29"/>
      <c r="R216" s="29"/>
    </row>
    <row r="217" spans="1:18" x14ac:dyDescent="0.2">
      <c r="A217" s="29"/>
      <c r="B217" s="29"/>
      <c r="C217" s="29"/>
      <c r="D217" s="29"/>
      <c r="E217" s="29"/>
      <c r="F217" s="29"/>
      <c r="G217" s="29"/>
      <c r="H217" s="28"/>
      <c r="I217" s="29"/>
      <c r="J217" s="29"/>
      <c r="K217" s="29"/>
      <c r="L217" s="29"/>
      <c r="M217" s="29"/>
      <c r="N217" s="29"/>
      <c r="O217" s="29"/>
      <c r="P217" s="29"/>
      <c r="Q217" s="29"/>
      <c r="R217" s="29"/>
    </row>
    <row r="218" spans="1:18" x14ac:dyDescent="0.2">
      <c r="A218" s="29"/>
      <c r="B218" s="29"/>
      <c r="C218" s="29"/>
      <c r="D218" s="29"/>
      <c r="E218" s="29"/>
      <c r="F218" s="29"/>
      <c r="G218" s="29"/>
      <c r="H218" s="28"/>
      <c r="I218" s="29"/>
      <c r="J218" s="29"/>
      <c r="K218" s="29"/>
      <c r="L218" s="29"/>
      <c r="M218" s="29"/>
      <c r="N218" s="29"/>
      <c r="O218" s="29"/>
      <c r="P218" s="29"/>
      <c r="Q218" s="29"/>
      <c r="R218" s="29"/>
    </row>
    <row r="219" spans="1:18" x14ac:dyDescent="0.2">
      <c r="A219" s="29"/>
      <c r="B219" s="29"/>
      <c r="C219" s="29"/>
      <c r="D219" s="29"/>
      <c r="E219" s="29"/>
      <c r="F219" s="29"/>
      <c r="G219" s="29"/>
      <c r="H219" s="28"/>
      <c r="I219" s="29"/>
      <c r="J219" s="29"/>
      <c r="K219" s="29"/>
      <c r="L219" s="29"/>
      <c r="M219" s="29"/>
      <c r="N219" s="29"/>
      <c r="O219" s="29"/>
      <c r="P219" s="29"/>
      <c r="Q219" s="29"/>
      <c r="R219" s="29"/>
    </row>
    <row r="220" spans="1:18" x14ac:dyDescent="0.2">
      <c r="A220" s="29"/>
      <c r="B220" s="29"/>
      <c r="C220" s="29"/>
      <c r="D220" s="29"/>
      <c r="E220" s="29"/>
      <c r="F220" s="29"/>
      <c r="G220" s="29"/>
      <c r="H220" s="28"/>
      <c r="I220" s="29"/>
      <c r="J220" s="29"/>
      <c r="K220" s="29"/>
      <c r="L220" s="29"/>
      <c r="M220" s="29"/>
      <c r="N220" s="29"/>
      <c r="O220" s="29"/>
      <c r="P220" s="29"/>
      <c r="Q220" s="29"/>
      <c r="R220" s="29"/>
    </row>
    <row r="221" spans="1:18" x14ac:dyDescent="0.2">
      <c r="A221" s="29"/>
      <c r="B221" s="29"/>
      <c r="C221" s="29"/>
      <c r="D221" s="29"/>
      <c r="E221" s="29"/>
      <c r="F221" s="29"/>
      <c r="G221" s="29"/>
      <c r="H221" s="28"/>
      <c r="I221" s="29"/>
      <c r="J221" s="29"/>
      <c r="K221" s="29"/>
      <c r="L221" s="29"/>
      <c r="M221" s="29"/>
      <c r="N221" s="29"/>
      <c r="O221" s="29"/>
      <c r="P221" s="29"/>
      <c r="Q221" s="29"/>
      <c r="R221" s="29"/>
    </row>
    <row r="222" spans="1:18" x14ac:dyDescent="0.2">
      <c r="A222" s="29"/>
      <c r="B222" s="29"/>
      <c r="C222" s="29"/>
      <c r="D222" s="29"/>
      <c r="E222" s="29"/>
      <c r="F222" s="29"/>
      <c r="G222" s="29"/>
      <c r="H222" s="28"/>
      <c r="I222" s="29"/>
      <c r="J222" s="29"/>
      <c r="K222" s="29"/>
      <c r="L222" s="29"/>
      <c r="M222" s="29"/>
      <c r="N222" s="29"/>
      <c r="O222" s="29"/>
      <c r="P222" s="29"/>
      <c r="Q222" s="29"/>
      <c r="R222" s="29"/>
    </row>
    <row r="223" spans="1:18" x14ac:dyDescent="0.2">
      <c r="A223" s="29"/>
      <c r="B223" s="29"/>
      <c r="C223" s="29"/>
      <c r="D223" s="29"/>
      <c r="E223" s="29"/>
      <c r="F223" s="29"/>
      <c r="G223" s="29"/>
      <c r="H223" s="28"/>
      <c r="I223" s="29"/>
      <c r="J223" s="29"/>
      <c r="K223" s="29"/>
      <c r="L223" s="29"/>
      <c r="M223" s="29"/>
      <c r="N223" s="29"/>
      <c r="O223" s="29"/>
      <c r="P223" s="29"/>
      <c r="Q223" s="29"/>
      <c r="R223" s="29"/>
    </row>
    <row r="224" spans="1:18" x14ac:dyDescent="0.2">
      <c r="A224" s="29"/>
      <c r="B224" s="29"/>
      <c r="C224" s="29"/>
      <c r="D224" s="29"/>
      <c r="E224" s="29"/>
      <c r="F224" s="29"/>
      <c r="G224" s="29"/>
      <c r="H224" s="28"/>
      <c r="I224" s="29"/>
      <c r="J224" s="29"/>
      <c r="K224" s="29"/>
      <c r="L224" s="29"/>
      <c r="M224" s="29"/>
      <c r="N224" s="29"/>
      <c r="O224" s="29"/>
      <c r="P224" s="29"/>
      <c r="Q224" s="29"/>
      <c r="R224" s="29"/>
    </row>
    <row r="225" spans="1:18" x14ac:dyDescent="0.2">
      <c r="A225" s="29"/>
      <c r="B225" s="29"/>
      <c r="C225" s="29"/>
      <c r="D225" s="29"/>
      <c r="E225" s="29"/>
      <c r="F225" s="29"/>
      <c r="G225" s="29"/>
      <c r="H225" s="28"/>
      <c r="I225" s="29"/>
      <c r="J225" s="29"/>
      <c r="K225" s="29"/>
      <c r="L225" s="29"/>
      <c r="M225" s="29"/>
      <c r="N225" s="29"/>
      <c r="O225" s="29"/>
      <c r="P225" s="29"/>
      <c r="Q225" s="29"/>
      <c r="R225" s="29"/>
    </row>
    <row r="226" spans="1:18" x14ac:dyDescent="0.2">
      <c r="A226" s="29"/>
      <c r="B226" s="29"/>
      <c r="C226" s="29"/>
      <c r="D226" s="29"/>
      <c r="E226" s="29"/>
      <c r="F226" s="29"/>
      <c r="G226" s="29"/>
      <c r="H226" s="28"/>
      <c r="I226" s="29"/>
      <c r="J226" s="29"/>
      <c r="K226" s="29"/>
      <c r="L226" s="29"/>
      <c r="M226" s="29"/>
      <c r="N226" s="29"/>
      <c r="O226" s="29"/>
      <c r="P226" s="29"/>
      <c r="Q226" s="29"/>
      <c r="R226" s="29"/>
    </row>
    <row r="227" spans="1:18" x14ac:dyDescent="0.2">
      <c r="A227" s="29"/>
      <c r="B227" s="29"/>
      <c r="C227" s="29"/>
      <c r="D227" s="29"/>
      <c r="E227" s="29"/>
      <c r="F227" s="29"/>
      <c r="G227" s="29"/>
      <c r="H227" s="28"/>
      <c r="I227" s="29"/>
      <c r="J227" s="29"/>
      <c r="K227" s="29"/>
      <c r="L227" s="29"/>
      <c r="M227" s="29"/>
      <c r="N227" s="29"/>
      <c r="O227" s="29"/>
      <c r="P227" s="29"/>
      <c r="Q227" s="29"/>
      <c r="R227" s="29"/>
    </row>
    <row r="228" spans="1:18" x14ac:dyDescent="0.2">
      <c r="A228" s="29"/>
      <c r="B228" s="29"/>
      <c r="C228" s="29"/>
      <c r="D228" s="29"/>
      <c r="E228" s="29"/>
      <c r="F228" s="29"/>
      <c r="G228" s="29"/>
      <c r="H228" s="28"/>
      <c r="I228" s="29"/>
      <c r="J228" s="29"/>
      <c r="K228" s="29"/>
      <c r="L228" s="29"/>
      <c r="M228" s="29"/>
      <c r="N228" s="29"/>
      <c r="O228" s="29"/>
      <c r="P228" s="29"/>
      <c r="Q228" s="29"/>
      <c r="R228" s="29"/>
    </row>
    <row r="229" spans="1:18" x14ac:dyDescent="0.2">
      <c r="A229" s="29"/>
      <c r="B229" s="29"/>
      <c r="C229" s="29"/>
      <c r="D229" s="29"/>
      <c r="E229" s="29"/>
      <c r="F229" s="29"/>
      <c r="G229" s="29"/>
      <c r="H229" s="28"/>
      <c r="I229" s="29"/>
      <c r="J229" s="29"/>
      <c r="K229" s="29"/>
      <c r="L229" s="29"/>
      <c r="M229" s="29"/>
      <c r="N229" s="29"/>
      <c r="O229" s="29"/>
      <c r="P229" s="29"/>
      <c r="Q229" s="29"/>
      <c r="R229" s="29"/>
    </row>
    <row r="230" spans="1:18" x14ac:dyDescent="0.2">
      <c r="A230" s="29"/>
      <c r="B230" s="29"/>
      <c r="C230" s="29"/>
      <c r="D230" s="29"/>
      <c r="E230" s="29"/>
      <c r="F230" s="29"/>
      <c r="G230" s="29"/>
      <c r="H230" s="28"/>
      <c r="I230" s="29"/>
      <c r="J230" s="29"/>
      <c r="K230" s="29"/>
      <c r="L230" s="29"/>
      <c r="M230" s="29"/>
      <c r="N230" s="29"/>
      <c r="O230" s="29"/>
      <c r="P230" s="29"/>
      <c r="Q230" s="29"/>
      <c r="R230" s="29"/>
    </row>
    <row r="231" spans="1:18" x14ac:dyDescent="0.2">
      <c r="A231" s="29"/>
      <c r="B231" s="29"/>
      <c r="C231" s="29"/>
      <c r="D231" s="29"/>
      <c r="E231" s="29"/>
      <c r="F231" s="29"/>
      <c r="G231" s="29"/>
      <c r="H231" s="28"/>
      <c r="I231" s="29"/>
      <c r="J231" s="29"/>
      <c r="K231" s="29"/>
      <c r="L231" s="29"/>
      <c r="M231" s="29"/>
      <c r="N231" s="29"/>
      <c r="O231" s="29"/>
      <c r="P231" s="29"/>
      <c r="Q231" s="29"/>
      <c r="R231" s="29"/>
    </row>
    <row r="232" spans="1:18" x14ac:dyDescent="0.2">
      <c r="A232" s="29"/>
      <c r="B232" s="29"/>
      <c r="C232" s="29"/>
      <c r="D232" s="29"/>
      <c r="E232" s="29"/>
      <c r="F232" s="29"/>
      <c r="G232" s="29"/>
      <c r="H232" s="28"/>
      <c r="I232" s="29"/>
      <c r="J232" s="29"/>
      <c r="K232" s="29"/>
      <c r="L232" s="29"/>
      <c r="M232" s="29"/>
      <c r="N232" s="29"/>
      <c r="O232" s="29"/>
      <c r="P232" s="29"/>
      <c r="Q232" s="29"/>
      <c r="R232" s="29"/>
    </row>
    <row r="233" spans="1:18" x14ac:dyDescent="0.2">
      <c r="A233" s="29"/>
      <c r="B233" s="29"/>
      <c r="C233" s="29"/>
      <c r="D233" s="29"/>
      <c r="E233" s="29"/>
      <c r="F233" s="29"/>
      <c r="G233" s="29"/>
      <c r="H233" s="28"/>
      <c r="I233" s="29"/>
      <c r="J233" s="29"/>
      <c r="K233" s="29"/>
      <c r="L233" s="29"/>
      <c r="M233" s="29"/>
      <c r="N233" s="29"/>
      <c r="O233" s="29"/>
      <c r="P233" s="29"/>
      <c r="Q233" s="29"/>
      <c r="R233" s="29"/>
    </row>
    <row r="234" spans="1:18" x14ac:dyDescent="0.2">
      <c r="A234" s="29"/>
      <c r="B234" s="29"/>
      <c r="C234" s="29"/>
      <c r="D234" s="29"/>
      <c r="E234" s="29"/>
      <c r="F234" s="29"/>
      <c r="G234" s="29"/>
      <c r="H234" s="28"/>
      <c r="I234" s="29"/>
      <c r="J234" s="29"/>
      <c r="K234" s="29"/>
      <c r="L234" s="29"/>
      <c r="M234" s="29"/>
      <c r="N234" s="29"/>
      <c r="O234" s="29"/>
      <c r="P234" s="29"/>
      <c r="Q234" s="29"/>
      <c r="R234" s="29"/>
    </row>
    <row r="235" spans="1:18" x14ac:dyDescent="0.2">
      <c r="A235" s="29"/>
      <c r="B235" s="29"/>
      <c r="C235" s="29"/>
      <c r="D235" s="29"/>
      <c r="E235" s="29"/>
      <c r="F235" s="29"/>
      <c r="G235" s="29"/>
      <c r="H235" s="28"/>
      <c r="I235" s="29"/>
      <c r="J235" s="29"/>
      <c r="K235" s="29"/>
      <c r="L235" s="29"/>
      <c r="M235" s="29"/>
      <c r="N235" s="29"/>
      <c r="O235" s="29"/>
      <c r="P235" s="29"/>
      <c r="Q235" s="29"/>
      <c r="R235" s="29"/>
    </row>
    <row r="236" spans="1:18" x14ac:dyDescent="0.2">
      <c r="A236" s="29"/>
      <c r="B236" s="29"/>
      <c r="C236" s="29"/>
      <c r="D236" s="29"/>
      <c r="E236" s="29"/>
      <c r="F236" s="29"/>
      <c r="G236" s="29"/>
      <c r="H236" s="28"/>
      <c r="I236" s="29"/>
      <c r="J236" s="29"/>
      <c r="K236" s="29"/>
      <c r="L236" s="29"/>
      <c r="M236" s="29"/>
      <c r="N236" s="29"/>
      <c r="O236" s="29"/>
      <c r="P236" s="29"/>
      <c r="Q236" s="29"/>
      <c r="R236" s="29"/>
    </row>
    <row r="237" spans="1:18" x14ac:dyDescent="0.2">
      <c r="A237" s="29"/>
      <c r="B237" s="29"/>
      <c r="C237" s="29"/>
      <c r="D237" s="29"/>
      <c r="E237" s="29"/>
      <c r="F237" s="29"/>
      <c r="G237" s="29"/>
      <c r="H237" s="28"/>
      <c r="I237" s="29"/>
      <c r="J237" s="29"/>
      <c r="K237" s="29"/>
      <c r="L237" s="29"/>
      <c r="M237" s="29"/>
      <c r="N237" s="29"/>
      <c r="O237" s="29"/>
      <c r="P237" s="29"/>
      <c r="Q237" s="29"/>
      <c r="R237" s="29"/>
    </row>
    <row r="238" spans="1:18" x14ac:dyDescent="0.2">
      <c r="A238" s="29"/>
      <c r="B238" s="29"/>
      <c r="C238" s="29"/>
      <c r="D238" s="29"/>
      <c r="E238" s="29"/>
      <c r="F238" s="29"/>
      <c r="G238" s="29"/>
      <c r="H238" s="28"/>
      <c r="I238" s="29"/>
      <c r="J238" s="29"/>
      <c r="K238" s="29"/>
      <c r="L238" s="29"/>
      <c r="M238" s="29"/>
      <c r="N238" s="29"/>
      <c r="O238" s="29"/>
      <c r="P238" s="29"/>
      <c r="Q238" s="29"/>
      <c r="R238" s="29"/>
    </row>
    <row r="239" spans="1:18" x14ac:dyDescent="0.2">
      <c r="A239" s="29"/>
      <c r="B239" s="29"/>
      <c r="C239" s="29"/>
      <c r="D239" s="29"/>
      <c r="E239" s="29"/>
      <c r="F239" s="29"/>
      <c r="G239" s="29"/>
      <c r="H239" s="28"/>
      <c r="I239" s="29"/>
      <c r="J239" s="29"/>
      <c r="K239" s="29"/>
      <c r="L239" s="29"/>
      <c r="M239" s="29"/>
      <c r="N239" s="29"/>
      <c r="O239" s="29"/>
      <c r="P239" s="29"/>
      <c r="Q239" s="29"/>
      <c r="R239" s="29"/>
    </row>
    <row r="240" spans="1:18" x14ac:dyDescent="0.2">
      <c r="A240" s="29"/>
      <c r="B240" s="29"/>
      <c r="C240" s="29"/>
      <c r="D240" s="29"/>
      <c r="E240" s="29"/>
      <c r="F240" s="29"/>
      <c r="G240" s="29"/>
      <c r="H240" s="28"/>
      <c r="I240" s="29"/>
      <c r="J240" s="29"/>
      <c r="K240" s="29"/>
      <c r="L240" s="29"/>
      <c r="M240" s="29"/>
      <c r="N240" s="29"/>
      <c r="O240" s="29"/>
      <c r="P240" s="29"/>
      <c r="Q240" s="29"/>
      <c r="R240" s="29"/>
    </row>
    <row r="241" spans="1:18" x14ac:dyDescent="0.2">
      <c r="A241" s="29"/>
      <c r="B241" s="29"/>
      <c r="C241" s="29"/>
      <c r="D241" s="29"/>
      <c r="E241" s="29"/>
      <c r="F241" s="29"/>
      <c r="G241" s="29"/>
      <c r="H241" s="28"/>
      <c r="I241" s="29"/>
      <c r="J241" s="29"/>
      <c r="K241" s="29"/>
      <c r="L241" s="29"/>
      <c r="M241" s="29"/>
      <c r="N241" s="29"/>
      <c r="O241" s="29"/>
      <c r="P241" s="29"/>
      <c r="Q241" s="29"/>
      <c r="R241" s="29"/>
    </row>
    <row r="242" spans="1:18" x14ac:dyDescent="0.2">
      <c r="A242" s="29"/>
      <c r="B242" s="29"/>
      <c r="C242" s="29"/>
      <c r="D242" s="29"/>
      <c r="E242" s="29"/>
      <c r="F242" s="29"/>
      <c r="G242" s="29"/>
      <c r="H242" s="28"/>
      <c r="I242" s="29"/>
      <c r="J242" s="29"/>
      <c r="K242" s="29"/>
      <c r="L242" s="29"/>
      <c r="M242" s="29"/>
      <c r="N242" s="29"/>
      <c r="O242" s="29"/>
      <c r="P242" s="29"/>
      <c r="Q242" s="29"/>
      <c r="R242" s="29"/>
    </row>
    <row r="243" spans="1:18" x14ac:dyDescent="0.2">
      <c r="A243" s="29"/>
      <c r="B243" s="29"/>
      <c r="C243" s="29"/>
      <c r="D243" s="29"/>
      <c r="E243" s="29"/>
      <c r="F243" s="29"/>
      <c r="G243" s="29"/>
      <c r="H243" s="28"/>
      <c r="I243" s="29"/>
      <c r="J243" s="29"/>
      <c r="K243" s="29"/>
      <c r="L243" s="29"/>
      <c r="M243" s="29"/>
      <c r="N243" s="29"/>
      <c r="O243" s="29"/>
      <c r="P243" s="29"/>
      <c r="Q243" s="29"/>
      <c r="R243" s="29"/>
    </row>
    <row r="244" spans="1:18" x14ac:dyDescent="0.2">
      <c r="A244" s="29"/>
      <c r="B244" s="29"/>
      <c r="C244" s="29"/>
      <c r="D244" s="29"/>
      <c r="E244" s="29"/>
      <c r="F244" s="29"/>
      <c r="G244" s="29"/>
      <c r="H244" s="28"/>
      <c r="I244" s="29"/>
      <c r="J244" s="29"/>
      <c r="K244" s="29"/>
      <c r="L244" s="29"/>
      <c r="M244" s="29"/>
      <c r="N244" s="29"/>
      <c r="O244" s="29"/>
      <c r="P244" s="29"/>
      <c r="Q244" s="29"/>
      <c r="R244" s="29"/>
    </row>
    <row r="245" spans="1:18" x14ac:dyDescent="0.2">
      <c r="A245" s="29"/>
      <c r="B245" s="29"/>
      <c r="C245" s="29"/>
      <c r="D245" s="29"/>
      <c r="E245" s="29"/>
      <c r="F245" s="29"/>
      <c r="G245" s="29"/>
      <c r="H245" s="28"/>
      <c r="I245" s="29"/>
      <c r="J245" s="29"/>
      <c r="K245" s="29"/>
      <c r="L245" s="29"/>
      <c r="M245" s="29"/>
      <c r="N245" s="29"/>
      <c r="O245" s="29"/>
      <c r="P245" s="29"/>
      <c r="Q245" s="29"/>
      <c r="R245" s="29"/>
    </row>
    <row r="246" spans="1:18" x14ac:dyDescent="0.2">
      <c r="A246" s="29"/>
      <c r="B246" s="29"/>
      <c r="C246" s="29"/>
      <c r="D246" s="29"/>
      <c r="E246" s="29"/>
      <c r="F246" s="29"/>
      <c r="G246" s="29"/>
      <c r="H246" s="28"/>
      <c r="I246" s="29"/>
      <c r="J246" s="29"/>
      <c r="K246" s="29"/>
      <c r="L246" s="29"/>
      <c r="M246" s="29"/>
      <c r="N246" s="29"/>
      <c r="O246" s="29"/>
      <c r="P246" s="29"/>
      <c r="Q246" s="29"/>
      <c r="R246" s="29"/>
    </row>
    <row r="247" spans="1:18" x14ac:dyDescent="0.2">
      <c r="A247" s="29"/>
      <c r="B247" s="29"/>
      <c r="C247" s="29"/>
      <c r="D247" s="29"/>
      <c r="E247" s="29"/>
      <c r="F247" s="29"/>
      <c r="G247" s="29"/>
      <c r="H247" s="28"/>
      <c r="I247" s="29"/>
      <c r="J247" s="29"/>
      <c r="K247" s="29"/>
      <c r="L247" s="29"/>
      <c r="M247" s="29"/>
      <c r="N247" s="29"/>
      <c r="O247" s="29"/>
      <c r="P247" s="29"/>
      <c r="Q247" s="29"/>
      <c r="R247" s="29"/>
    </row>
    <row r="248" spans="1:18" x14ac:dyDescent="0.2">
      <c r="A248" s="29"/>
      <c r="B248" s="29"/>
      <c r="C248" s="29"/>
      <c r="D248" s="29"/>
      <c r="E248" s="29"/>
      <c r="F248" s="29"/>
      <c r="G248" s="29"/>
      <c r="H248" s="28"/>
      <c r="I248" s="29"/>
      <c r="J248" s="29"/>
      <c r="K248" s="29"/>
      <c r="L248" s="29"/>
      <c r="M248" s="29"/>
      <c r="N248" s="29"/>
      <c r="O248" s="29"/>
      <c r="P248" s="29"/>
      <c r="Q248" s="29"/>
      <c r="R248" s="29"/>
    </row>
    <row r="249" spans="1:18" x14ac:dyDescent="0.2">
      <c r="A249" s="29"/>
      <c r="B249" s="29"/>
      <c r="C249" s="29"/>
      <c r="D249" s="29"/>
      <c r="E249" s="29"/>
      <c r="F249" s="29"/>
      <c r="G249" s="29"/>
      <c r="H249" s="28"/>
      <c r="I249" s="29"/>
      <c r="J249" s="29"/>
      <c r="K249" s="29"/>
      <c r="L249" s="29"/>
      <c r="M249" s="29"/>
      <c r="N249" s="29"/>
      <c r="O249" s="29"/>
      <c r="P249" s="29"/>
      <c r="Q249" s="29"/>
      <c r="R249" s="29"/>
    </row>
    <row r="250" spans="1:18" x14ac:dyDescent="0.2">
      <c r="A250" s="29"/>
      <c r="B250" s="29"/>
      <c r="C250" s="29"/>
      <c r="D250" s="29"/>
      <c r="E250" s="29"/>
      <c r="F250" s="29"/>
      <c r="G250" s="29"/>
      <c r="H250" s="28"/>
      <c r="I250" s="29"/>
      <c r="J250" s="29"/>
      <c r="K250" s="29"/>
      <c r="L250" s="29"/>
      <c r="M250" s="29"/>
      <c r="N250" s="29"/>
      <c r="O250" s="29"/>
      <c r="P250" s="29"/>
      <c r="Q250" s="29"/>
      <c r="R250" s="29"/>
    </row>
    <row r="251" spans="1:18" x14ac:dyDescent="0.2">
      <c r="A251" s="29"/>
      <c r="B251" s="29"/>
      <c r="C251" s="29"/>
      <c r="D251" s="29"/>
      <c r="E251" s="29"/>
      <c r="F251" s="29"/>
      <c r="G251" s="29"/>
      <c r="H251" s="28"/>
      <c r="I251" s="29"/>
      <c r="J251" s="29"/>
      <c r="K251" s="29"/>
      <c r="L251" s="29"/>
      <c r="M251" s="29"/>
      <c r="N251" s="29"/>
      <c r="O251" s="29"/>
      <c r="P251" s="29"/>
      <c r="Q251" s="29"/>
      <c r="R251" s="29"/>
    </row>
    <row r="252" spans="1:18" x14ac:dyDescent="0.2">
      <c r="A252" s="29"/>
      <c r="B252" s="29"/>
      <c r="C252" s="29"/>
      <c r="D252" s="29"/>
      <c r="E252" s="29"/>
      <c r="F252" s="29"/>
      <c r="G252" s="29"/>
      <c r="H252" s="28"/>
      <c r="I252" s="29"/>
      <c r="J252" s="29"/>
      <c r="K252" s="29"/>
      <c r="L252" s="29"/>
      <c r="M252" s="29"/>
      <c r="N252" s="29"/>
      <c r="O252" s="29"/>
      <c r="P252" s="29"/>
      <c r="Q252" s="29"/>
      <c r="R252" s="29"/>
    </row>
    <row r="253" spans="1:18" x14ac:dyDescent="0.2">
      <c r="A253" s="29"/>
      <c r="B253" s="29"/>
      <c r="C253" s="29"/>
      <c r="D253" s="29"/>
      <c r="E253" s="29"/>
      <c r="F253" s="29"/>
      <c r="G253" s="29"/>
      <c r="H253" s="28"/>
      <c r="I253" s="29"/>
      <c r="J253" s="29"/>
      <c r="K253" s="29"/>
      <c r="L253" s="29"/>
      <c r="M253" s="29"/>
      <c r="N253" s="29"/>
      <c r="O253" s="29"/>
      <c r="P253" s="29"/>
      <c r="Q253" s="29"/>
      <c r="R253" s="29"/>
    </row>
    <row r="254" spans="1:18" x14ac:dyDescent="0.2">
      <c r="A254" s="29"/>
      <c r="B254" s="29"/>
      <c r="C254" s="29"/>
      <c r="D254" s="29"/>
      <c r="E254" s="29"/>
      <c r="F254" s="29"/>
      <c r="G254" s="29"/>
      <c r="H254" s="28"/>
      <c r="I254" s="29"/>
      <c r="J254" s="29"/>
      <c r="K254" s="29"/>
      <c r="L254" s="29"/>
      <c r="M254" s="29"/>
      <c r="N254" s="29"/>
      <c r="O254" s="29"/>
      <c r="P254" s="29"/>
      <c r="Q254" s="29"/>
      <c r="R254" s="29"/>
    </row>
    <row r="255" spans="1:18" x14ac:dyDescent="0.2">
      <c r="A255" s="29"/>
      <c r="B255" s="29"/>
      <c r="C255" s="29"/>
      <c r="D255" s="29"/>
      <c r="E255" s="29"/>
      <c r="F255" s="29"/>
      <c r="G255" s="29"/>
      <c r="H255" s="28"/>
      <c r="I255" s="29"/>
      <c r="J255" s="29"/>
      <c r="K255" s="29"/>
      <c r="L255" s="29"/>
      <c r="M255" s="29"/>
      <c r="N255" s="29"/>
      <c r="O255" s="29"/>
      <c r="P255" s="29"/>
      <c r="Q255" s="29"/>
      <c r="R255" s="29"/>
    </row>
    <row r="256" spans="1:18" x14ac:dyDescent="0.2">
      <c r="A256" s="29"/>
      <c r="B256" s="29"/>
      <c r="C256" s="29"/>
      <c r="D256" s="29"/>
      <c r="E256" s="29"/>
      <c r="F256" s="29"/>
      <c r="G256" s="29"/>
      <c r="H256" s="28"/>
      <c r="I256" s="29"/>
      <c r="J256" s="29"/>
      <c r="K256" s="29"/>
      <c r="L256" s="29"/>
      <c r="M256" s="29"/>
      <c r="N256" s="29"/>
      <c r="O256" s="29"/>
      <c r="P256" s="29"/>
      <c r="Q256" s="29"/>
      <c r="R256" s="29"/>
    </row>
    <row r="257" spans="1:18" x14ac:dyDescent="0.2">
      <c r="A257" s="29"/>
      <c r="B257" s="29"/>
      <c r="C257" s="29"/>
      <c r="D257" s="29"/>
      <c r="E257" s="29"/>
      <c r="F257" s="29"/>
      <c r="G257" s="29"/>
      <c r="H257" s="28"/>
      <c r="I257" s="29"/>
      <c r="J257" s="29"/>
      <c r="K257" s="29"/>
      <c r="L257" s="29"/>
      <c r="M257" s="29"/>
      <c r="N257" s="29"/>
      <c r="O257" s="29"/>
      <c r="P257" s="29"/>
      <c r="Q257" s="29"/>
      <c r="R257" s="29"/>
    </row>
    <row r="258" spans="1:18" x14ac:dyDescent="0.2">
      <c r="A258" s="29"/>
      <c r="B258" s="29"/>
      <c r="C258" s="29"/>
      <c r="D258" s="29"/>
      <c r="E258" s="29"/>
      <c r="F258" s="29"/>
      <c r="G258" s="29"/>
      <c r="H258" s="28"/>
      <c r="I258" s="29"/>
      <c r="J258" s="29"/>
      <c r="K258" s="29"/>
      <c r="L258" s="29"/>
      <c r="M258" s="29"/>
      <c r="N258" s="29"/>
      <c r="O258" s="29"/>
      <c r="P258" s="29"/>
      <c r="Q258" s="29"/>
      <c r="R258" s="29"/>
    </row>
    <row r="259" spans="1:18" x14ac:dyDescent="0.2">
      <c r="A259" s="29"/>
      <c r="B259" s="29"/>
      <c r="C259" s="29"/>
      <c r="D259" s="29"/>
      <c r="E259" s="29"/>
      <c r="F259" s="29"/>
      <c r="G259" s="29"/>
      <c r="H259" s="28"/>
      <c r="I259" s="29"/>
      <c r="J259" s="29"/>
      <c r="K259" s="29"/>
      <c r="L259" s="29"/>
      <c r="M259" s="29"/>
      <c r="N259" s="29"/>
      <c r="O259" s="29"/>
      <c r="P259" s="29"/>
      <c r="Q259" s="29"/>
      <c r="R259" s="29"/>
    </row>
    <row r="260" spans="1:18" x14ac:dyDescent="0.2">
      <c r="A260" s="29"/>
      <c r="B260" s="29"/>
      <c r="C260" s="29"/>
      <c r="D260" s="29"/>
      <c r="E260" s="29"/>
      <c r="F260" s="29"/>
      <c r="G260" s="29"/>
      <c r="H260" s="28"/>
      <c r="I260" s="29"/>
      <c r="J260" s="29"/>
      <c r="K260" s="29"/>
      <c r="L260" s="29"/>
      <c r="M260" s="29"/>
      <c r="N260" s="29"/>
      <c r="O260" s="29"/>
      <c r="P260" s="29"/>
      <c r="Q260" s="29"/>
      <c r="R260" s="29"/>
    </row>
    <row r="261" spans="1:18" x14ac:dyDescent="0.2">
      <c r="A261" s="29"/>
      <c r="B261" s="29"/>
      <c r="C261" s="29"/>
      <c r="D261" s="29"/>
      <c r="E261" s="29"/>
      <c r="F261" s="29"/>
      <c r="G261" s="29"/>
      <c r="H261" s="28"/>
      <c r="I261" s="29"/>
      <c r="J261" s="29"/>
      <c r="K261" s="29"/>
      <c r="L261" s="29"/>
      <c r="M261" s="29"/>
      <c r="N261" s="29"/>
      <c r="O261" s="29"/>
      <c r="P261" s="29"/>
      <c r="Q261" s="29"/>
      <c r="R261" s="29"/>
    </row>
    <row r="262" spans="1:18" x14ac:dyDescent="0.2">
      <c r="A262" s="29"/>
      <c r="B262" s="29"/>
      <c r="C262" s="29"/>
      <c r="D262" s="29"/>
      <c r="E262" s="29"/>
      <c r="F262" s="29"/>
      <c r="G262" s="29"/>
      <c r="H262" s="28"/>
      <c r="I262" s="29"/>
      <c r="J262" s="29"/>
      <c r="K262" s="29"/>
      <c r="L262" s="29"/>
      <c r="M262" s="29"/>
      <c r="N262" s="29"/>
      <c r="O262" s="29"/>
      <c r="P262" s="29"/>
      <c r="Q262" s="29"/>
      <c r="R262" s="29"/>
    </row>
    <row r="263" spans="1:18" x14ac:dyDescent="0.2">
      <c r="A263" s="29"/>
      <c r="B263" s="29"/>
      <c r="C263" s="29"/>
      <c r="D263" s="29"/>
      <c r="E263" s="29"/>
      <c r="F263" s="29"/>
      <c r="G263" s="29"/>
      <c r="H263" s="28"/>
      <c r="I263" s="29"/>
      <c r="J263" s="29"/>
      <c r="K263" s="29"/>
      <c r="L263" s="29"/>
      <c r="M263" s="29"/>
      <c r="N263" s="29"/>
      <c r="O263" s="29"/>
      <c r="P263" s="29"/>
      <c r="Q263" s="29"/>
      <c r="R263" s="29"/>
    </row>
    <row r="264" spans="1:18" x14ac:dyDescent="0.2">
      <c r="A264" s="29"/>
      <c r="B264" s="29"/>
      <c r="C264" s="29"/>
      <c r="D264" s="29"/>
      <c r="E264" s="29"/>
      <c r="F264" s="29"/>
      <c r="G264" s="29"/>
      <c r="H264" s="28"/>
      <c r="I264" s="29"/>
      <c r="J264" s="29"/>
      <c r="K264" s="29"/>
      <c r="L264" s="29"/>
      <c r="M264" s="29"/>
      <c r="N264" s="29"/>
      <c r="O264" s="29"/>
      <c r="P264" s="29"/>
      <c r="Q264" s="29"/>
      <c r="R264" s="29"/>
    </row>
    <row r="265" spans="1:18" x14ac:dyDescent="0.2">
      <c r="A265" s="29"/>
      <c r="B265" s="29"/>
      <c r="C265" s="29"/>
      <c r="D265" s="29"/>
      <c r="E265" s="29"/>
      <c r="F265" s="29"/>
      <c r="G265" s="29"/>
      <c r="H265" s="28"/>
      <c r="I265" s="29"/>
      <c r="J265" s="29"/>
      <c r="K265" s="29"/>
      <c r="L265" s="29"/>
      <c r="M265" s="29"/>
      <c r="N265" s="29"/>
      <c r="O265" s="29"/>
      <c r="P265" s="29"/>
      <c r="Q265" s="29"/>
      <c r="R265" s="29"/>
    </row>
    <row r="266" spans="1:18" x14ac:dyDescent="0.2">
      <c r="A266" s="29"/>
      <c r="B266" s="29"/>
      <c r="C266" s="29"/>
      <c r="D266" s="29"/>
      <c r="E266" s="29"/>
      <c r="F266" s="29"/>
      <c r="G266" s="29"/>
      <c r="H266" s="28"/>
      <c r="I266" s="29"/>
      <c r="J266" s="29"/>
      <c r="K266" s="29"/>
      <c r="L266" s="29"/>
      <c r="M266" s="29"/>
      <c r="N266" s="29"/>
      <c r="O266" s="29"/>
      <c r="P266" s="29"/>
      <c r="Q266" s="29"/>
      <c r="R266" s="29"/>
    </row>
    <row r="267" spans="1:18" x14ac:dyDescent="0.2">
      <c r="A267" s="29"/>
      <c r="B267" s="29"/>
      <c r="C267" s="29"/>
      <c r="D267" s="29"/>
      <c r="E267" s="29"/>
      <c r="F267" s="29"/>
      <c r="G267" s="29"/>
      <c r="H267" s="28"/>
      <c r="I267" s="29"/>
      <c r="J267" s="29"/>
      <c r="K267" s="29"/>
      <c r="L267" s="29"/>
      <c r="M267" s="29"/>
      <c r="N267" s="29"/>
      <c r="O267" s="29"/>
      <c r="P267" s="29"/>
      <c r="Q267" s="29"/>
      <c r="R267" s="29"/>
    </row>
  </sheetData>
  <sheetProtection sheet="1" formatColumns="0" formatRows="0" insertColumns="0" insertRows="0" deleteColumns="0" deleteRows="0"/>
  <mergeCells count="46">
    <mergeCell ref="A112:R112"/>
    <mergeCell ref="D1:R1"/>
    <mergeCell ref="A2:R2"/>
    <mergeCell ref="A3:A8"/>
    <mergeCell ref="D3:F8"/>
    <mergeCell ref="R3:R8"/>
    <mergeCell ref="G3:G8"/>
    <mergeCell ref="N3:Q3"/>
    <mergeCell ref="N4:O4"/>
    <mergeCell ref="P4:Q4"/>
    <mergeCell ref="B3:B8"/>
    <mergeCell ref="A56:R56"/>
    <mergeCell ref="A57:A62"/>
    <mergeCell ref="B57:B62"/>
    <mergeCell ref="C57:C62"/>
    <mergeCell ref="C3:C8"/>
    <mergeCell ref="R44:R45"/>
    <mergeCell ref="A44:G44"/>
    <mergeCell ref="A45:G45"/>
    <mergeCell ref="A55:R55"/>
    <mergeCell ref="D57:F62"/>
    <mergeCell ref="G57:G62"/>
    <mergeCell ref="N57:Q57"/>
    <mergeCell ref="R57:R62"/>
    <mergeCell ref="N58:O58"/>
    <mergeCell ref="P58:Q58"/>
    <mergeCell ref="A98:G98"/>
    <mergeCell ref="R98:R101"/>
    <mergeCell ref="A101:G101"/>
    <mergeCell ref="A100:G100"/>
    <mergeCell ref="A99:G99"/>
    <mergeCell ref="A113:R113"/>
    <mergeCell ref="A114:A119"/>
    <mergeCell ref="B114:B119"/>
    <mergeCell ref="C114:C119"/>
    <mergeCell ref="D114:F119"/>
    <mergeCell ref="G114:G119"/>
    <mergeCell ref="N114:Q114"/>
    <mergeCell ref="R114:R119"/>
    <mergeCell ref="N115:O115"/>
    <mergeCell ref="P115:Q115"/>
    <mergeCell ref="A155:G155"/>
    <mergeCell ref="R155:R158"/>
    <mergeCell ref="A156:G156"/>
    <mergeCell ref="A157:G157"/>
    <mergeCell ref="A158:G158"/>
  </mergeCells>
  <conditionalFormatting sqref="N9:Q20 O34:Q42 N34:N43 N43:Q43">
    <cfRule type="expression" dxfId="252" priority="173">
      <formula>N$8="Each"</formula>
    </cfRule>
  </conditionalFormatting>
  <conditionalFormatting sqref="H45:J45 M45:Q45">
    <cfRule type="expression" dxfId="251" priority="184">
      <formula>AND(H45&gt;0,H45&lt;H44)=TRUE</formula>
    </cfRule>
  </conditionalFormatting>
  <conditionalFormatting sqref="H44:J44 M44:Q44">
    <cfRule type="expression" dxfId="250" priority="158">
      <formula>H$8="Each"</formula>
    </cfRule>
  </conditionalFormatting>
  <conditionalFormatting sqref="H9:J20 M9:M20 M34:M43 H34:J43">
    <cfRule type="expression" dxfId="249" priority="157">
      <formula>H$8="Each"</formula>
    </cfRule>
  </conditionalFormatting>
  <conditionalFormatting sqref="D9:D20 F9:F20 F34:F43 D34:D43">
    <cfRule type="expression" dxfId="248" priority="150">
      <formula>$D$3="MILE POST"</formula>
    </cfRule>
  </conditionalFormatting>
  <conditionalFormatting sqref="K45:L45">
    <cfRule type="expression" dxfId="247" priority="123">
      <formula>AND(K45&gt;0,K45&lt;K44)=TRUE</formula>
    </cfRule>
    <cfRule type="expression" dxfId="246" priority="124">
      <formula>AND(K45=0,K4&gt;0,SUM(K9:K43)&gt;0)=TRUE</formula>
    </cfRule>
  </conditionalFormatting>
  <conditionalFormatting sqref="K44:L44">
    <cfRule type="expression" dxfId="245" priority="121">
      <formula>K$8="Each"</formula>
    </cfRule>
  </conditionalFormatting>
  <conditionalFormatting sqref="K9:L20 K34:L43">
    <cfRule type="expression" dxfId="244" priority="120">
      <formula>K$8="Each"</formula>
    </cfRule>
  </conditionalFormatting>
  <conditionalFormatting sqref="N21:Q23 N27:Q33">
    <cfRule type="expression" dxfId="243" priority="113">
      <formula>N$8="Each"</formula>
    </cfRule>
  </conditionalFormatting>
  <conditionalFormatting sqref="H21:J23 M21:M23 M27:M33 H27:J33">
    <cfRule type="expression" dxfId="242" priority="112">
      <formula>H$8="Each"</formula>
    </cfRule>
  </conditionalFormatting>
  <conditionalFormatting sqref="D21:D23 F21:F23 F27:F33 D27:D33">
    <cfRule type="expression" dxfId="241" priority="111">
      <formula>$D$3="MILE POST"</formula>
    </cfRule>
  </conditionalFormatting>
  <conditionalFormatting sqref="K21:L23 K27:L33">
    <cfRule type="expression" dxfId="240" priority="107">
      <formula>K$8="Each"</formula>
    </cfRule>
  </conditionalFormatting>
  <conditionalFormatting sqref="N24:Q26">
    <cfRule type="expression" dxfId="239" priority="104">
      <formula>N$8="Each"</formula>
    </cfRule>
  </conditionalFormatting>
  <conditionalFormatting sqref="H24:J26 M24:M26">
    <cfRule type="expression" dxfId="238" priority="103">
      <formula>H$8="Each"</formula>
    </cfRule>
  </conditionalFormatting>
  <conditionalFormatting sqref="D24:D26 F24:F26">
    <cfRule type="expression" dxfId="237" priority="102">
      <formula>$D$3="MILE POST"</formula>
    </cfRule>
  </conditionalFormatting>
  <conditionalFormatting sqref="K24:L26">
    <cfRule type="expression" dxfId="236" priority="98">
      <formula>K$8="Each"</formula>
    </cfRule>
  </conditionalFormatting>
  <conditionalFormatting sqref="N63:Q74 N88:Q97">
    <cfRule type="expression" dxfId="235" priority="94">
      <formula>N$8="Each"</formula>
    </cfRule>
  </conditionalFormatting>
  <conditionalFormatting sqref="H98:J98 M98:Q98">
    <cfRule type="expression" dxfId="234" priority="93">
      <formula>H$8="Each"</formula>
    </cfRule>
  </conditionalFormatting>
  <conditionalFormatting sqref="H63:J74 M63:M74 M88:M97 H88:J97">
    <cfRule type="expression" dxfId="233" priority="92">
      <formula>H$8="Each"</formula>
    </cfRule>
  </conditionalFormatting>
  <conditionalFormatting sqref="D63:D74 F63:F74 F88:F97 D88:D97">
    <cfRule type="expression" dxfId="232" priority="91">
      <formula>$D$3="MILE POST"</formula>
    </cfRule>
  </conditionalFormatting>
  <conditionalFormatting sqref="K101:L101">
    <cfRule type="expression" dxfId="231" priority="83">
      <formula>AND(K101&gt;0,K101&lt;K98)=TRUE</formula>
    </cfRule>
    <cfRule type="expression" dxfId="230" priority="84">
      <formula>AND(K101=0,K58&gt;0,SUM(K63:K97)&gt;0)=TRUE</formula>
    </cfRule>
  </conditionalFormatting>
  <conditionalFormatting sqref="K98:L98">
    <cfRule type="expression" dxfId="229" priority="81">
      <formula>K$8="Each"</formula>
    </cfRule>
  </conditionalFormatting>
  <conditionalFormatting sqref="K63:L74 K88:L97">
    <cfRule type="expression" dxfId="228" priority="80">
      <formula>K$8="Each"</formula>
    </cfRule>
  </conditionalFormatting>
  <conditionalFormatting sqref="N75:Q77 N81:Q87">
    <cfRule type="expression" dxfId="227" priority="78">
      <formula>N$8="Each"</formula>
    </cfRule>
  </conditionalFormatting>
  <conditionalFormatting sqref="H75:J77 M75:M77 M81:M87 H81:J87">
    <cfRule type="expression" dxfId="226" priority="77">
      <formula>H$8="Each"</formula>
    </cfRule>
  </conditionalFormatting>
  <conditionalFormatting sqref="D75:D77 F75:F77 F81:F87 D81:D87">
    <cfRule type="expression" dxfId="225" priority="76">
      <formula>$D$3="MILE POST"</formula>
    </cfRule>
  </conditionalFormatting>
  <conditionalFormatting sqref="K75:L77 K81:L87">
    <cfRule type="expression" dxfId="224" priority="72">
      <formula>K$8="Each"</formula>
    </cfRule>
  </conditionalFormatting>
  <conditionalFormatting sqref="N78:Q80">
    <cfRule type="expression" dxfId="223" priority="69">
      <formula>N$8="Each"</formula>
    </cfRule>
  </conditionalFormatting>
  <conditionalFormatting sqref="H78:J80 M78:M80">
    <cfRule type="expression" dxfId="222" priority="68">
      <formula>H$8="Each"</formula>
    </cfRule>
  </conditionalFormatting>
  <conditionalFormatting sqref="D78:D80 F78:F80">
    <cfRule type="expression" dxfId="221" priority="67">
      <formula>$D$3="MILE POST"</formula>
    </cfRule>
  </conditionalFormatting>
  <conditionalFormatting sqref="K78:L80">
    <cfRule type="expression" dxfId="220" priority="63">
      <formula>K$8="Each"</formula>
    </cfRule>
  </conditionalFormatting>
  <conditionalFormatting sqref="A100:R100">
    <cfRule type="expression" dxfId="219" priority="60">
      <formula>$T$50=TRUE</formula>
    </cfRule>
  </conditionalFormatting>
  <conditionalFormatting sqref="H100:J100">
    <cfRule type="expression" dxfId="218" priority="61">
      <formula>AND(H100&gt;0,H100&lt;H97)=TRUE</formula>
    </cfRule>
    <cfRule type="expression" dxfId="217" priority="62">
      <formula>AND(H100=0,H57&gt;0,SUM(H62:H96)&gt;0)=TRUE</formula>
    </cfRule>
  </conditionalFormatting>
  <conditionalFormatting sqref="K100:L100">
    <cfRule type="expression" dxfId="216" priority="58">
      <formula>AND(K100&gt;0,K100&lt;K97)=TRUE</formula>
    </cfRule>
    <cfRule type="expression" dxfId="215" priority="59">
      <formula>AND(K100=0,K57&gt;0,SUM(K62:K96)&gt;0)=TRUE</formula>
    </cfRule>
  </conditionalFormatting>
  <conditionalFormatting sqref="M99:Q99">
    <cfRule type="expression" dxfId="214" priority="56">
      <formula>AND(M99&gt;0,M99&lt;M96)=TRUE</formula>
    </cfRule>
    <cfRule type="expression" dxfId="213" priority="57">
      <formula>AND(M99=0,M56&gt;0,SUM(M61:M95)&gt;0)=TRUE</formula>
    </cfRule>
  </conditionalFormatting>
  <conditionalFormatting sqref="A99:R99">
    <cfRule type="expression" dxfId="212" priority="53">
      <formula>$T$50=TRUE</formula>
    </cfRule>
  </conditionalFormatting>
  <conditionalFormatting sqref="H99:J99">
    <cfRule type="expression" dxfId="211" priority="54">
      <formula>AND(H99&gt;0,H99&lt;H96)=TRUE</formula>
    </cfRule>
    <cfRule type="expression" dxfId="210" priority="55">
      <formula>AND(H99=0,H56&gt;0,SUM(H61:H95)&gt;0)=TRUE</formula>
    </cfRule>
  </conditionalFormatting>
  <conditionalFormatting sqref="K99:L99">
    <cfRule type="expression" dxfId="209" priority="51">
      <formula>AND(K99&gt;0,K99&lt;K96)=TRUE</formula>
    </cfRule>
    <cfRule type="expression" dxfId="208" priority="52">
      <formula>AND(K99=0,K56&gt;0,SUM(K61:K95)&gt;0)=TRUE</formula>
    </cfRule>
  </conditionalFormatting>
  <conditionalFormatting sqref="N120:Q131 O145:Q153 N145:N154 N154:Q154">
    <cfRule type="expression" dxfId="207" priority="47">
      <formula>N$8="Each"</formula>
    </cfRule>
  </conditionalFormatting>
  <conditionalFormatting sqref="M157:Q157">
    <cfRule type="expression" dxfId="206" priority="49">
      <formula>AND(M157&gt;0,M157&lt;M154)=TRUE</formula>
    </cfRule>
    <cfRule type="expression" dxfId="205" priority="50">
      <formula>AND(M157=0,M114&gt;0,SUM(M119:M153)&gt;0)=TRUE</formula>
    </cfRule>
  </conditionalFormatting>
  <conditionalFormatting sqref="H155:J155 M155:Q155">
    <cfRule type="expression" dxfId="204" priority="46">
      <formula>H$8="Each"</formula>
    </cfRule>
  </conditionalFormatting>
  <conditionalFormatting sqref="H120:J131 M120:M131 M145:M154 H145:J154">
    <cfRule type="expression" dxfId="203" priority="45">
      <formula>H$8="Each"</formula>
    </cfRule>
  </conditionalFormatting>
  <conditionalFormatting sqref="D120:D131 F120:F131 F145:F154 D145:D154">
    <cfRule type="expression" dxfId="202" priority="44">
      <formula>$D$3="MILE POST"</formula>
    </cfRule>
  </conditionalFormatting>
  <conditionalFormatting sqref="K155:L155">
    <cfRule type="expression" dxfId="201" priority="34">
      <formula>K$8="Each"</formula>
    </cfRule>
  </conditionalFormatting>
  <conditionalFormatting sqref="K120:L131 K145:L154">
    <cfRule type="expression" dxfId="200" priority="33">
      <formula>K$8="Each"</formula>
    </cfRule>
  </conditionalFormatting>
  <conditionalFormatting sqref="N132:Q134 N138:Q144">
    <cfRule type="expression" dxfId="199" priority="31">
      <formula>N$8="Each"</formula>
    </cfRule>
  </conditionalFormatting>
  <conditionalFormatting sqref="H132:J134 M132:M134 M138:M144 H138:J144">
    <cfRule type="expression" dxfId="198" priority="30">
      <formula>H$8="Each"</formula>
    </cfRule>
  </conditionalFormatting>
  <conditionalFormatting sqref="D132:D134 F132:F134 F138:F144 D138:D144">
    <cfRule type="expression" dxfId="197" priority="29">
      <formula>$D$3="MILE POST"</formula>
    </cfRule>
  </conditionalFormatting>
  <conditionalFormatting sqref="K132:L134 K138:L144">
    <cfRule type="expression" dxfId="196" priority="25">
      <formula>K$8="Each"</formula>
    </cfRule>
  </conditionalFormatting>
  <conditionalFormatting sqref="N135:Q137">
    <cfRule type="expression" dxfId="195" priority="22">
      <formula>N$8="Each"</formula>
    </cfRule>
  </conditionalFormatting>
  <conditionalFormatting sqref="H135:J137 M135:M137">
    <cfRule type="expression" dxfId="194" priority="21">
      <formula>H$8="Each"</formula>
    </cfRule>
  </conditionalFormatting>
  <conditionalFormatting sqref="D135:D137 F135:F137">
    <cfRule type="expression" dxfId="193" priority="20">
      <formula>$D$3="MILE POST"</formula>
    </cfRule>
  </conditionalFormatting>
  <conditionalFormatting sqref="K135:L137">
    <cfRule type="expression" dxfId="192" priority="16">
      <formula>K$8="Each"</formula>
    </cfRule>
  </conditionalFormatting>
  <conditionalFormatting sqref="H157:J157">
    <cfRule type="expression" dxfId="191" priority="14">
      <formula>AND(H157&gt;0,H157&lt;H154)=TRUE</formula>
    </cfRule>
    <cfRule type="expression" dxfId="190" priority="15">
      <formula>AND(H157=0,H114&gt;0,SUM(H119:H153)&gt;0)=TRUE</formula>
    </cfRule>
  </conditionalFormatting>
  <conditionalFormatting sqref="K157:L157">
    <cfRule type="expression" dxfId="189" priority="11">
      <formula>AND(K157&gt;0,K157&lt;K154)=TRUE</formula>
    </cfRule>
    <cfRule type="expression" dxfId="188" priority="12">
      <formula>AND(K157=0,K114&gt;0,SUM(K119:K153)&gt;0)=TRUE</formula>
    </cfRule>
  </conditionalFormatting>
  <conditionalFormatting sqref="M156:Q156">
    <cfRule type="expression" dxfId="187" priority="9">
      <formula>AND(M156&gt;0,M156&lt;M153)=TRUE</formula>
    </cfRule>
    <cfRule type="expression" dxfId="186" priority="10">
      <formula>AND(M156=0,M113&gt;0,SUM(M118:M152)&gt;0)=TRUE</formula>
    </cfRule>
  </conditionalFormatting>
  <conditionalFormatting sqref="A1:R158">
    <cfRule type="expression" dxfId="185" priority="2">
      <formula>$T$50=TRUE</formula>
    </cfRule>
  </conditionalFormatting>
  <conditionalFormatting sqref="H156:J156">
    <cfRule type="expression" dxfId="184" priority="7">
      <formula>AND(H156&gt;0,H156&lt;H153)=TRUE</formula>
    </cfRule>
    <cfRule type="expression" dxfId="183" priority="8">
      <formula>AND(H156=0,H113&gt;0,SUM(H118:H152)&gt;0)=TRUE</formula>
    </cfRule>
  </conditionalFormatting>
  <conditionalFormatting sqref="K156:L156">
    <cfRule type="expression" dxfId="182" priority="5">
      <formula>AND(K156&gt;0,K156&lt;K153)=TRUE</formula>
    </cfRule>
    <cfRule type="expression" dxfId="181" priority="6">
      <formula>AND(K156=0,K113&gt;0,SUM(K118:K152)&gt;0)=TRUE</formula>
    </cfRule>
  </conditionalFormatting>
  <conditionalFormatting sqref="H158:Q158">
    <cfRule type="expression" dxfId="180" priority="3">
      <formula>AND(H158=0,H$5&gt;0,SUM(H118:H156)&gt;0)</formula>
    </cfRule>
    <cfRule type="expression" dxfId="179" priority="4">
      <formula>AND(H158&gt;0,H158&lt;H157)=TRUE</formula>
    </cfRule>
  </conditionalFormatting>
  <conditionalFormatting sqref="H45:Q45">
    <cfRule type="expression" dxfId="178" priority="185">
      <formula>AND(H45=0,H6&gt;0,SUM(H9:H43)&gt;0)=TRUE</formula>
    </cfRule>
  </conditionalFormatting>
  <conditionalFormatting sqref="H101:Q101">
    <cfRule type="expression" dxfId="177" priority="96">
      <formula>AND(H101&gt;0,H101&lt;H100)=TRUE</formula>
    </cfRule>
    <cfRule type="expression" dxfId="176" priority="97">
      <formula>AND(H102=0,H61&gt;0,SUM(H99:H100)&gt;0)=TRUE</formula>
    </cfRule>
  </conditionalFormatting>
  <conditionalFormatting sqref="D3:F8">
    <cfRule type="expression" dxfId="175" priority="1">
      <formula>$D$3=""</formula>
    </cfRule>
  </conditionalFormatting>
  <dataValidations count="5">
    <dataValidation type="list" allowBlank="1" showInputMessage="1" showErrorMessage="1" sqref="H59:M59 H5:M5 H116:M116" xr:uid="{00000000-0002-0000-0500-000000000000}">
      <formula1>$D$162:$D$163</formula1>
    </dataValidation>
    <dataValidation type="list" allowBlank="1" showInputMessage="1" showErrorMessage="1" sqref="G63:G97 G9:G43 G120:G154" xr:uid="{00000000-0002-0000-0500-000001000000}">
      <formula1>$D$171:$D$172</formula1>
    </dataValidation>
    <dataValidation allowBlank="1" sqref="N3 N57 N114" xr:uid="{00000000-0002-0000-0500-000002000000}"/>
    <dataValidation type="list" allowBlank="1" showInputMessage="1" showErrorMessage="1" sqref="D3:F8" xr:uid="{00000000-0002-0000-0500-000003000000}">
      <formula1>$T$3:$T$4</formula1>
    </dataValidation>
    <dataValidation type="list" allowBlank="1" showInputMessage="1" showErrorMessage="1" sqref="N5:Q5 H4:M4 N59:Q59 H58:M58 N116:Q116 H115:M115" xr:uid="{00000000-0002-0000-0500-000004000000}">
      <formula1>$T$10:$T$17</formula1>
    </dataValidation>
  </dataValidation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print="0" autoFill="0" autoLine="0" autoPict="0">
                <anchor moveWithCells="1">
                  <from>
                    <xdr:col>16</xdr:col>
                    <xdr:colOff>9525</xdr:colOff>
                    <xdr:row>48</xdr:row>
                    <xdr:rowOff>114300</xdr:rowOff>
                  </from>
                  <to>
                    <xdr:col>17</xdr:col>
                    <xdr:colOff>1019175</xdr:colOff>
                    <xdr:row>50</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5" tint="0.39997558519241921"/>
  </sheetPr>
  <dimension ref="A1:W207"/>
  <sheetViews>
    <sheetView showGridLines="0" zoomScaleNormal="100" workbookViewId="0">
      <selection activeCell="H3" sqref="H3:J5"/>
    </sheetView>
  </sheetViews>
  <sheetFormatPr defaultRowHeight="12.75" x14ac:dyDescent="0.2"/>
  <cols>
    <col min="1" max="1" width="3.5703125" customWidth="1"/>
    <col min="2" max="2" width="5.5703125" style="26" customWidth="1"/>
    <col min="3" max="3" width="20.5703125" style="26" customWidth="1"/>
    <col min="4" max="4" width="9.5703125" customWidth="1"/>
    <col min="5" max="5" width="3.5703125" customWidth="1"/>
    <col min="6" max="6" width="7.5703125" customWidth="1"/>
    <col min="7" max="7" width="35.5703125" customWidth="1"/>
    <col min="8" max="9" width="4.140625" customWidth="1"/>
    <col min="10" max="10" width="5.5703125" customWidth="1"/>
    <col min="11" max="11" width="20.5703125" customWidth="1"/>
    <col min="12" max="12" width="4.140625" customWidth="1"/>
    <col min="13" max="15" width="11.5703125" customWidth="1"/>
    <col min="16" max="16" width="13.42578125" customWidth="1"/>
    <col min="17" max="17" width="5.5703125" customWidth="1"/>
    <col min="18" max="18" width="25.5703125" customWidth="1"/>
    <col min="21" max="21" width="9.140625" hidden="1" customWidth="1"/>
    <col min="22" max="23" width="8.5703125" hidden="1" customWidth="1"/>
  </cols>
  <sheetData>
    <row r="1" spans="1:23" ht="18" customHeight="1" x14ac:dyDescent="0.25">
      <c r="A1" s="947" t="s">
        <v>33</v>
      </c>
      <c r="B1" s="948"/>
      <c r="C1" s="948"/>
      <c r="D1" s="948"/>
      <c r="E1" s="948"/>
      <c r="F1" s="948"/>
      <c r="G1" s="948"/>
      <c r="H1" s="948"/>
      <c r="I1" s="948"/>
      <c r="J1" s="948"/>
      <c r="K1" s="948"/>
      <c r="L1" s="948"/>
      <c r="M1" s="948"/>
      <c r="N1" s="948"/>
      <c r="O1" s="948"/>
      <c r="P1" s="948"/>
      <c r="Q1" s="948"/>
      <c r="R1" s="948"/>
    </row>
    <row r="2" spans="1:23" ht="27.75" customHeight="1" thickBot="1" x14ac:dyDescent="0.25">
      <c r="A2" s="600" t="s">
        <v>140</v>
      </c>
      <c r="B2" s="788"/>
      <c r="C2" s="788"/>
      <c r="D2" s="788"/>
      <c r="E2" s="788"/>
      <c r="F2" s="788"/>
      <c r="G2" s="788"/>
      <c r="H2" s="788"/>
      <c r="I2" s="788"/>
      <c r="J2" s="788"/>
      <c r="K2" s="788"/>
      <c r="L2" s="788"/>
      <c r="M2" s="788"/>
      <c r="N2" s="788"/>
      <c r="O2" s="788"/>
      <c r="P2" s="788"/>
      <c r="Q2" s="788"/>
      <c r="R2" s="788"/>
    </row>
    <row r="3" spans="1:23" ht="12.75" customHeight="1" x14ac:dyDescent="0.2">
      <c r="A3" s="770" t="s">
        <v>18</v>
      </c>
      <c r="B3" s="770" t="s">
        <v>92</v>
      </c>
      <c r="C3" s="769" t="s">
        <v>99</v>
      </c>
      <c r="D3" s="935" t="s">
        <v>19</v>
      </c>
      <c r="E3" s="936"/>
      <c r="F3" s="944" t="s">
        <v>20</v>
      </c>
      <c r="G3" s="769" t="s">
        <v>21</v>
      </c>
      <c r="H3" s="1069" t="s">
        <v>22</v>
      </c>
      <c r="I3" s="1070"/>
      <c r="J3" s="1071"/>
      <c r="K3" s="944" t="s">
        <v>23</v>
      </c>
      <c r="L3" s="770" t="s">
        <v>24</v>
      </c>
      <c r="M3" s="178" t="s">
        <v>85</v>
      </c>
      <c r="N3" s="177" t="s">
        <v>85</v>
      </c>
      <c r="O3" s="177" t="s">
        <v>85</v>
      </c>
      <c r="P3" s="177" t="s">
        <v>85</v>
      </c>
      <c r="Q3" s="768" t="s">
        <v>163</v>
      </c>
      <c r="R3" s="756" t="s">
        <v>5</v>
      </c>
      <c r="U3" s="41" t="s">
        <v>0</v>
      </c>
    </row>
    <row r="4" spans="1:23" s="26" customFormat="1" x14ac:dyDescent="0.2">
      <c r="A4" s="815"/>
      <c r="B4" s="815"/>
      <c r="C4" s="811"/>
      <c r="D4" s="173"/>
      <c r="E4" s="174"/>
      <c r="F4" s="945"/>
      <c r="G4" s="811"/>
      <c r="H4" s="1072"/>
      <c r="I4" s="1073"/>
      <c r="J4" s="1074"/>
      <c r="K4" s="945"/>
      <c r="L4" s="815"/>
      <c r="M4" s="122" t="s">
        <v>0</v>
      </c>
      <c r="N4" s="122" t="s">
        <v>0</v>
      </c>
      <c r="O4" s="122" t="s">
        <v>0</v>
      </c>
      <c r="P4" s="122" t="s">
        <v>0</v>
      </c>
      <c r="Q4" s="934"/>
      <c r="R4" s="804"/>
      <c r="U4" s="41" t="s">
        <v>79</v>
      </c>
    </row>
    <row r="5" spans="1:23" x14ac:dyDescent="0.2">
      <c r="A5" s="815"/>
      <c r="B5" s="815"/>
      <c r="C5" s="811"/>
      <c r="D5" s="956"/>
      <c r="E5" s="953" t="s">
        <v>9</v>
      </c>
      <c r="F5" s="945"/>
      <c r="G5" s="811"/>
      <c r="H5" s="1072"/>
      <c r="I5" s="1073"/>
      <c r="J5" s="1074"/>
      <c r="K5" s="945"/>
      <c r="L5" s="815"/>
      <c r="M5" s="122">
        <v>633040100</v>
      </c>
      <c r="N5" s="122">
        <v>633081000</v>
      </c>
      <c r="O5" s="122">
        <v>633090100</v>
      </c>
      <c r="P5" s="122"/>
      <c r="Q5" s="934"/>
      <c r="R5" s="804"/>
      <c r="U5" s="41"/>
    </row>
    <row r="6" spans="1:23" ht="56.25" customHeight="1" x14ac:dyDescent="0.2">
      <c r="A6" s="815"/>
      <c r="B6" s="815"/>
      <c r="C6" s="811"/>
      <c r="D6" s="957"/>
      <c r="E6" s="954"/>
      <c r="F6" s="945"/>
      <c r="G6" s="811"/>
      <c r="H6" s="134" t="s">
        <v>26</v>
      </c>
      <c r="I6" s="134" t="s">
        <v>27</v>
      </c>
      <c r="J6" s="134" t="s">
        <v>28</v>
      </c>
      <c r="K6" s="945"/>
      <c r="L6" s="815"/>
      <c r="M6" s="595" t="str">
        <f>IF(M5&gt;0,(VLOOKUP(LEFT(M5,5)&amp;"-"&amp;RIGHT(M5,4),'[2]FP14 Pay Items'!$A$2:$E$6000,4,FALSE)),"")</f>
        <v>SIGNS, STEEL PANELS, TYPE 3 SHEETING</v>
      </c>
      <c r="N6" s="594" t="str">
        <f>IF(N5&gt;0,(VLOOKUP(LEFT(N5,5)&amp;"-"&amp;RIGHT(N5,4),'[2]FP14 Pay Items'!$A$2:$E$6000,4,FALSE)),"")</f>
        <v>OBJECT MARKER, TYPE 1</v>
      </c>
      <c r="O6" s="594" t="str">
        <f>IF(O5&gt;0,(VLOOKUP(LEFT(O5,5)&amp;"-"&amp;RIGHT(O5,4),'[2]FP14 Pay Items'!$A$2:$E$6000,4,FALSE)),"")</f>
        <v>DELINEATOR, TYPE 1</v>
      </c>
      <c r="P6" s="594" t="str">
        <f>IF(P5&gt;0,(VLOOKUP(LEFT(P5,5)&amp;"-"&amp;RIGHT(P5,4),'[2]FP14 Pay Items'!$A$2:$E$6000,4,FALSE)),"")</f>
        <v/>
      </c>
      <c r="Q6" s="934"/>
      <c r="R6" s="804"/>
    </row>
    <row r="7" spans="1:23" ht="13.5" thickBot="1" x14ac:dyDescent="0.25">
      <c r="A7" s="816"/>
      <c r="B7" s="816"/>
      <c r="C7" s="812"/>
      <c r="D7" s="958"/>
      <c r="E7" s="955"/>
      <c r="F7" s="946"/>
      <c r="G7" s="812"/>
      <c r="H7" s="44" t="s">
        <v>123</v>
      </c>
      <c r="I7" s="44" t="s">
        <v>123</v>
      </c>
      <c r="J7" s="44" t="s">
        <v>106</v>
      </c>
      <c r="K7" s="946"/>
      <c r="L7" s="816"/>
      <c r="M7" s="116" t="str">
        <f>IF(M5&gt;0,(VLOOKUP(LEFT(M5,5)&amp;"-"&amp;RIGHT(M5,4),'[2]FP14 Pay Items'!$A$2:$E$4705,5,TRUE)),"")</f>
        <v>SQFT</v>
      </c>
      <c r="N7" s="87" t="str">
        <f>IF(N5&gt;0,(VLOOKUP(LEFT(N5,5)&amp;"-"&amp;RIGHT(N5,4),'[2]FP14 Pay Items'!$A$2:$E$4705,5,TRUE)),"")</f>
        <v>EACH</v>
      </c>
      <c r="O7" s="87" t="str">
        <f>IF(O5&gt;0,(VLOOKUP(LEFT(O5,5)&amp;"-"&amp;RIGHT(O5,4),'[2]FP14 Pay Items'!$A$2:$E$4705,5,TRUE)),"")</f>
        <v>EACH</v>
      </c>
      <c r="P7" s="87" t="str">
        <f>IF(P5&gt;0,(VLOOKUP(LEFT(P5,5)&amp;"-"&amp;RIGHT(P5,4),'[2]FP14 Pay Items'!$A$2:$E$4705,5,TRUE)),"")</f>
        <v/>
      </c>
      <c r="Q7" s="44" t="s">
        <v>107</v>
      </c>
      <c r="R7" s="805"/>
    </row>
    <row r="8" spans="1:23" s="274" customFormat="1" ht="12.6" customHeight="1" thickTop="1" x14ac:dyDescent="0.2">
      <c r="A8" s="263"/>
      <c r="B8" s="264"/>
      <c r="C8" s="442" t="str">
        <f t="shared" ref="C8:C45" si="0">IFERROR(VLOOKUP($B8,Project_Info,2,FALSE),"")</f>
        <v/>
      </c>
      <c r="D8" s="265"/>
      <c r="E8" s="266"/>
      <c r="F8" s="266"/>
      <c r="G8" s="63"/>
      <c r="H8" s="268"/>
      <c r="I8" s="268"/>
      <c r="J8" s="269" t="str">
        <f>IF(AND(H8&gt;0,I8&gt;0)=TRUE,H8*I8/144,"")</f>
        <v/>
      </c>
      <c r="K8" s="270"/>
      <c r="L8" s="271"/>
      <c r="M8" s="159" t="str">
        <f>IFERROR(J8*L8,"")</f>
        <v/>
      </c>
      <c r="N8" s="267"/>
      <c r="O8" s="267"/>
      <c r="P8" s="267"/>
      <c r="Q8" s="272"/>
      <c r="R8" s="273"/>
      <c r="U8" s="275" t="s">
        <v>85</v>
      </c>
      <c r="V8" s="276" t="s">
        <v>78</v>
      </c>
      <c r="W8" s="276" t="s">
        <v>10</v>
      </c>
    </row>
    <row r="9" spans="1:23" s="274" customFormat="1" ht="12.6" customHeight="1" x14ac:dyDescent="0.2">
      <c r="A9" s="277"/>
      <c r="B9" s="257"/>
      <c r="C9" s="247" t="str">
        <f t="shared" si="0"/>
        <v/>
      </c>
      <c r="D9" s="278"/>
      <c r="E9" s="279"/>
      <c r="F9" s="202"/>
      <c r="G9" s="64"/>
      <c r="H9" s="281"/>
      <c r="I9" s="282"/>
      <c r="J9" s="283" t="str">
        <f t="shared" ref="J9:J45" si="1">IF(AND(H9&gt;0,I9&gt;0)=TRUE,H9*I9/144,"")</f>
        <v/>
      </c>
      <c r="K9" s="284"/>
      <c r="L9" s="280"/>
      <c r="M9" s="161" t="str">
        <f t="shared" ref="M9:M45" si="2">IFERROR(J9*L9,"")</f>
        <v/>
      </c>
      <c r="N9" s="280"/>
      <c r="O9" s="280"/>
      <c r="P9" s="280"/>
      <c r="Q9" s="285"/>
      <c r="R9" s="286"/>
      <c r="U9" s="275" t="s">
        <v>86</v>
      </c>
      <c r="V9" s="276" t="s">
        <v>1</v>
      </c>
      <c r="W9" s="276" t="s">
        <v>11</v>
      </c>
    </row>
    <row r="10" spans="1:23" s="274" customFormat="1" ht="12.6" customHeight="1" x14ac:dyDescent="0.2">
      <c r="A10" s="277"/>
      <c r="B10" s="257"/>
      <c r="C10" s="247" t="str">
        <f t="shared" si="0"/>
        <v/>
      </c>
      <c r="D10" s="278"/>
      <c r="E10" s="279"/>
      <c r="F10" s="202"/>
      <c r="G10" s="64"/>
      <c r="H10" s="281"/>
      <c r="I10" s="282"/>
      <c r="J10" s="283" t="str">
        <f t="shared" si="1"/>
        <v/>
      </c>
      <c r="K10" s="284"/>
      <c r="L10" s="280"/>
      <c r="M10" s="161" t="str">
        <f t="shared" si="2"/>
        <v/>
      </c>
      <c r="N10" s="280"/>
      <c r="O10" s="280"/>
      <c r="P10" s="280"/>
      <c r="Q10" s="285"/>
      <c r="R10" s="286"/>
      <c r="U10" s="275" t="s">
        <v>87</v>
      </c>
    </row>
    <row r="11" spans="1:23" s="274" customFormat="1" ht="12.6" customHeight="1" x14ac:dyDescent="0.2">
      <c r="A11" s="277"/>
      <c r="B11" s="257"/>
      <c r="C11" s="247" t="str">
        <f t="shared" si="0"/>
        <v/>
      </c>
      <c r="D11" s="287"/>
      <c r="E11" s="279"/>
      <c r="F11" s="202"/>
      <c r="G11" s="64"/>
      <c r="H11" s="281"/>
      <c r="I11" s="282"/>
      <c r="J11" s="283" t="str">
        <f t="shared" si="1"/>
        <v/>
      </c>
      <c r="K11" s="284"/>
      <c r="L11" s="280"/>
      <c r="M11" s="161" t="str">
        <f t="shared" si="2"/>
        <v/>
      </c>
      <c r="N11" s="280"/>
      <c r="O11" s="280"/>
      <c r="P11" s="280"/>
      <c r="Q11" s="285"/>
      <c r="R11" s="286"/>
      <c r="U11" s="275" t="s">
        <v>88</v>
      </c>
    </row>
    <row r="12" spans="1:23" s="274" customFormat="1" ht="12.6" customHeight="1" x14ac:dyDescent="0.2">
      <c r="A12" s="277"/>
      <c r="B12" s="257"/>
      <c r="C12" s="247" t="str">
        <f t="shared" si="0"/>
        <v/>
      </c>
      <c r="D12" s="288"/>
      <c r="E12" s="279"/>
      <c r="F12" s="202"/>
      <c r="G12" s="64"/>
      <c r="H12" s="281"/>
      <c r="I12" s="282"/>
      <c r="J12" s="283" t="str">
        <f t="shared" si="1"/>
        <v/>
      </c>
      <c r="K12" s="284"/>
      <c r="L12" s="280"/>
      <c r="M12" s="161" t="str">
        <f t="shared" si="2"/>
        <v/>
      </c>
      <c r="N12" s="280"/>
      <c r="O12" s="280"/>
      <c r="P12" s="280"/>
      <c r="Q12" s="285"/>
      <c r="R12" s="286"/>
      <c r="U12" s="275" t="s">
        <v>89</v>
      </c>
    </row>
    <row r="13" spans="1:23" s="274" customFormat="1" ht="12.6" customHeight="1" x14ac:dyDescent="0.2">
      <c r="A13" s="277"/>
      <c r="B13" s="257"/>
      <c r="C13" s="247" t="str">
        <f t="shared" si="0"/>
        <v/>
      </c>
      <c r="D13" s="288"/>
      <c r="E13" s="279"/>
      <c r="F13" s="202"/>
      <c r="G13" s="64"/>
      <c r="H13" s="281"/>
      <c r="I13" s="282"/>
      <c r="J13" s="283" t="str">
        <f t="shared" si="1"/>
        <v/>
      </c>
      <c r="K13" s="284"/>
      <c r="L13" s="280"/>
      <c r="M13" s="161" t="str">
        <f t="shared" si="2"/>
        <v/>
      </c>
      <c r="N13" s="280"/>
      <c r="O13" s="280"/>
      <c r="P13" s="280"/>
      <c r="Q13" s="285"/>
      <c r="R13" s="286"/>
      <c r="U13" s="275" t="s">
        <v>90</v>
      </c>
    </row>
    <row r="14" spans="1:23" s="274" customFormat="1" ht="12.6" customHeight="1" x14ac:dyDescent="0.2">
      <c r="A14" s="277"/>
      <c r="B14" s="257"/>
      <c r="C14" s="247" t="str">
        <f t="shared" si="0"/>
        <v/>
      </c>
      <c r="D14" s="288"/>
      <c r="E14" s="279"/>
      <c r="F14" s="202"/>
      <c r="G14" s="64"/>
      <c r="H14" s="281"/>
      <c r="I14" s="282"/>
      <c r="J14" s="283" t="str">
        <f t="shared" si="1"/>
        <v/>
      </c>
      <c r="K14" s="284"/>
      <c r="L14" s="280"/>
      <c r="M14" s="161" t="str">
        <f t="shared" si="2"/>
        <v/>
      </c>
      <c r="N14" s="280"/>
      <c r="O14" s="280"/>
      <c r="P14" s="280"/>
      <c r="Q14" s="285"/>
      <c r="R14" s="286"/>
      <c r="U14" s="275" t="s">
        <v>91</v>
      </c>
    </row>
    <row r="15" spans="1:23" s="274" customFormat="1" ht="12.6" customHeight="1" x14ac:dyDescent="0.2">
      <c r="A15" s="277"/>
      <c r="B15" s="257"/>
      <c r="C15" s="247" t="str">
        <f t="shared" si="0"/>
        <v/>
      </c>
      <c r="D15" s="288"/>
      <c r="E15" s="279"/>
      <c r="F15" s="202"/>
      <c r="G15" s="64"/>
      <c r="H15" s="281"/>
      <c r="I15" s="282"/>
      <c r="J15" s="283" t="str">
        <f t="shared" si="1"/>
        <v/>
      </c>
      <c r="K15" s="284"/>
      <c r="L15" s="280"/>
      <c r="M15" s="161" t="str">
        <f t="shared" si="2"/>
        <v/>
      </c>
      <c r="N15" s="280"/>
      <c r="O15" s="280"/>
      <c r="P15" s="280"/>
      <c r="Q15" s="285"/>
      <c r="R15" s="286"/>
    </row>
    <row r="16" spans="1:23" s="274" customFormat="1" ht="12.6" customHeight="1" x14ac:dyDescent="0.2">
      <c r="A16" s="277"/>
      <c r="B16" s="257"/>
      <c r="C16" s="247" t="str">
        <f t="shared" si="0"/>
        <v/>
      </c>
      <c r="D16" s="288"/>
      <c r="E16" s="279"/>
      <c r="F16" s="202"/>
      <c r="G16" s="64"/>
      <c r="H16" s="281"/>
      <c r="I16" s="282"/>
      <c r="J16" s="283" t="str">
        <f t="shared" si="1"/>
        <v/>
      </c>
      <c r="K16" s="284"/>
      <c r="L16" s="280"/>
      <c r="M16" s="161" t="str">
        <f t="shared" si="2"/>
        <v/>
      </c>
      <c r="N16" s="280"/>
      <c r="O16" s="280"/>
      <c r="P16" s="280"/>
      <c r="Q16" s="285"/>
      <c r="R16" s="286"/>
    </row>
    <row r="17" spans="1:18" s="274" customFormat="1" ht="12.6" customHeight="1" x14ac:dyDescent="0.2">
      <c r="A17" s="277"/>
      <c r="B17" s="257"/>
      <c r="C17" s="247" t="str">
        <f t="shared" si="0"/>
        <v/>
      </c>
      <c r="D17" s="288"/>
      <c r="E17" s="279"/>
      <c r="F17" s="202"/>
      <c r="G17" s="64"/>
      <c r="H17" s="281"/>
      <c r="I17" s="282"/>
      <c r="J17" s="283" t="str">
        <f t="shared" ref="J17:J28" si="3">IF(AND(H17&gt;0,I17&gt;0)=TRUE,H17*I17/144,"")</f>
        <v/>
      </c>
      <c r="K17" s="284"/>
      <c r="L17" s="280"/>
      <c r="M17" s="161" t="str">
        <f t="shared" ref="M17:M28" si="4">IFERROR(J17*L17,"")</f>
        <v/>
      </c>
      <c r="N17" s="280"/>
      <c r="O17" s="280"/>
      <c r="P17" s="280"/>
      <c r="Q17" s="285"/>
      <c r="R17" s="286"/>
    </row>
    <row r="18" spans="1:18" s="274" customFormat="1" ht="12.6" customHeight="1" x14ac:dyDescent="0.2">
      <c r="A18" s="277"/>
      <c r="B18" s="257"/>
      <c r="C18" s="247" t="str">
        <f t="shared" si="0"/>
        <v/>
      </c>
      <c r="D18" s="288"/>
      <c r="E18" s="279"/>
      <c r="F18" s="202"/>
      <c r="G18" s="64"/>
      <c r="H18" s="281"/>
      <c r="I18" s="282"/>
      <c r="J18" s="283" t="str">
        <f t="shared" si="3"/>
        <v/>
      </c>
      <c r="K18" s="284"/>
      <c r="L18" s="280"/>
      <c r="M18" s="161" t="str">
        <f t="shared" si="4"/>
        <v/>
      </c>
      <c r="N18" s="280"/>
      <c r="O18" s="280"/>
      <c r="P18" s="280"/>
      <c r="Q18" s="285"/>
      <c r="R18" s="286"/>
    </row>
    <row r="19" spans="1:18" s="274" customFormat="1" ht="12.6" customHeight="1" x14ac:dyDescent="0.2">
      <c r="A19" s="277"/>
      <c r="B19" s="257"/>
      <c r="C19" s="247" t="str">
        <f t="shared" si="0"/>
        <v/>
      </c>
      <c r="D19" s="288"/>
      <c r="E19" s="279"/>
      <c r="F19" s="202"/>
      <c r="G19" s="64"/>
      <c r="H19" s="281"/>
      <c r="I19" s="282"/>
      <c r="J19" s="283" t="str">
        <f t="shared" si="3"/>
        <v/>
      </c>
      <c r="K19" s="284"/>
      <c r="L19" s="280"/>
      <c r="M19" s="161" t="str">
        <f t="shared" si="4"/>
        <v/>
      </c>
      <c r="N19" s="280"/>
      <c r="O19" s="280"/>
      <c r="P19" s="280"/>
      <c r="Q19" s="285"/>
      <c r="R19" s="286"/>
    </row>
    <row r="20" spans="1:18" s="274" customFormat="1" ht="12.6" customHeight="1" x14ac:dyDescent="0.2">
      <c r="A20" s="277"/>
      <c r="B20" s="257"/>
      <c r="C20" s="247" t="str">
        <f t="shared" si="0"/>
        <v/>
      </c>
      <c r="D20" s="288"/>
      <c r="E20" s="279"/>
      <c r="F20" s="202"/>
      <c r="G20" s="64"/>
      <c r="H20" s="281"/>
      <c r="I20" s="282"/>
      <c r="J20" s="283" t="str">
        <f t="shared" si="3"/>
        <v/>
      </c>
      <c r="K20" s="284"/>
      <c r="L20" s="280"/>
      <c r="M20" s="161" t="str">
        <f t="shared" si="4"/>
        <v/>
      </c>
      <c r="N20" s="280"/>
      <c r="O20" s="280"/>
      <c r="P20" s="280"/>
      <c r="Q20" s="285"/>
      <c r="R20" s="286"/>
    </row>
    <row r="21" spans="1:18" s="274" customFormat="1" ht="12.6" customHeight="1" x14ac:dyDescent="0.2">
      <c r="A21" s="277"/>
      <c r="B21" s="257"/>
      <c r="C21" s="247" t="str">
        <f t="shared" si="0"/>
        <v/>
      </c>
      <c r="D21" s="288"/>
      <c r="E21" s="279"/>
      <c r="F21" s="202"/>
      <c r="G21" s="64"/>
      <c r="H21" s="281"/>
      <c r="I21" s="282"/>
      <c r="J21" s="283" t="str">
        <f t="shared" si="3"/>
        <v/>
      </c>
      <c r="K21" s="284"/>
      <c r="L21" s="280"/>
      <c r="M21" s="161" t="str">
        <f t="shared" si="4"/>
        <v/>
      </c>
      <c r="N21" s="280"/>
      <c r="O21" s="280"/>
      <c r="P21" s="280"/>
      <c r="Q21" s="285"/>
      <c r="R21" s="286"/>
    </row>
    <row r="22" spans="1:18" s="274" customFormat="1" ht="12.6" customHeight="1" x14ac:dyDescent="0.2">
      <c r="A22" s="277"/>
      <c r="B22" s="257"/>
      <c r="C22" s="247" t="str">
        <f t="shared" si="0"/>
        <v/>
      </c>
      <c r="D22" s="288"/>
      <c r="E22" s="279"/>
      <c r="F22" s="202"/>
      <c r="G22" s="64"/>
      <c r="H22" s="281"/>
      <c r="I22" s="282"/>
      <c r="J22" s="283" t="str">
        <f t="shared" si="3"/>
        <v/>
      </c>
      <c r="K22" s="284"/>
      <c r="L22" s="280"/>
      <c r="M22" s="161" t="str">
        <f t="shared" si="4"/>
        <v/>
      </c>
      <c r="N22" s="280"/>
      <c r="O22" s="280"/>
      <c r="P22" s="280"/>
      <c r="Q22" s="285"/>
      <c r="R22" s="286"/>
    </row>
    <row r="23" spans="1:18" s="274" customFormat="1" ht="12.6" customHeight="1" x14ac:dyDescent="0.2">
      <c r="A23" s="277"/>
      <c r="B23" s="257"/>
      <c r="C23" s="247" t="str">
        <f t="shared" si="0"/>
        <v/>
      </c>
      <c r="D23" s="288"/>
      <c r="E23" s="279"/>
      <c r="F23" s="202"/>
      <c r="G23" s="64"/>
      <c r="H23" s="281"/>
      <c r="I23" s="282"/>
      <c r="J23" s="283" t="str">
        <f t="shared" si="3"/>
        <v/>
      </c>
      <c r="K23" s="284"/>
      <c r="L23" s="280"/>
      <c r="M23" s="161" t="str">
        <f t="shared" si="4"/>
        <v/>
      </c>
      <c r="N23" s="280"/>
      <c r="O23" s="280"/>
      <c r="P23" s="280"/>
      <c r="Q23" s="285"/>
      <c r="R23" s="286"/>
    </row>
    <row r="24" spans="1:18" s="274" customFormat="1" ht="12.6" customHeight="1" x14ac:dyDescent="0.2">
      <c r="A24" s="277"/>
      <c r="B24" s="257"/>
      <c r="C24" s="247" t="str">
        <f t="shared" si="0"/>
        <v/>
      </c>
      <c r="D24" s="288"/>
      <c r="E24" s="279"/>
      <c r="F24" s="202"/>
      <c r="G24" s="64"/>
      <c r="H24" s="281"/>
      <c r="I24" s="282"/>
      <c r="J24" s="283" t="str">
        <f t="shared" si="3"/>
        <v/>
      </c>
      <c r="K24" s="284"/>
      <c r="L24" s="280"/>
      <c r="M24" s="161" t="str">
        <f t="shared" si="4"/>
        <v/>
      </c>
      <c r="N24" s="280"/>
      <c r="O24" s="280"/>
      <c r="P24" s="280"/>
      <c r="Q24" s="285"/>
      <c r="R24" s="286"/>
    </row>
    <row r="25" spans="1:18" s="274" customFormat="1" ht="12.6" customHeight="1" x14ac:dyDescent="0.2">
      <c r="A25" s="277"/>
      <c r="B25" s="257"/>
      <c r="C25" s="247" t="str">
        <f t="shared" si="0"/>
        <v/>
      </c>
      <c r="D25" s="288"/>
      <c r="E25" s="279"/>
      <c r="F25" s="202"/>
      <c r="G25" s="64"/>
      <c r="H25" s="281"/>
      <c r="I25" s="282"/>
      <c r="J25" s="283" t="str">
        <f t="shared" si="3"/>
        <v/>
      </c>
      <c r="K25" s="284"/>
      <c r="L25" s="280"/>
      <c r="M25" s="161" t="str">
        <f t="shared" si="4"/>
        <v/>
      </c>
      <c r="N25" s="280"/>
      <c r="O25" s="280"/>
      <c r="P25" s="280"/>
      <c r="Q25" s="285"/>
      <c r="R25" s="286"/>
    </row>
    <row r="26" spans="1:18" s="274" customFormat="1" ht="12.6" customHeight="1" x14ac:dyDescent="0.2">
      <c r="A26" s="277"/>
      <c r="B26" s="257"/>
      <c r="C26" s="247" t="str">
        <f t="shared" si="0"/>
        <v/>
      </c>
      <c r="D26" s="288"/>
      <c r="E26" s="279"/>
      <c r="F26" s="202"/>
      <c r="G26" s="64"/>
      <c r="H26" s="281"/>
      <c r="I26" s="282"/>
      <c r="J26" s="283" t="str">
        <f t="shared" si="3"/>
        <v/>
      </c>
      <c r="K26" s="284"/>
      <c r="L26" s="280"/>
      <c r="M26" s="161" t="str">
        <f t="shared" si="4"/>
        <v/>
      </c>
      <c r="N26" s="280"/>
      <c r="O26" s="280"/>
      <c r="P26" s="280"/>
      <c r="Q26" s="285"/>
      <c r="R26" s="286"/>
    </row>
    <row r="27" spans="1:18" s="274" customFormat="1" ht="12.6" customHeight="1" x14ac:dyDescent="0.2">
      <c r="A27" s="277"/>
      <c r="B27" s="257"/>
      <c r="C27" s="247" t="str">
        <f t="shared" si="0"/>
        <v/>
      </c>
      <c r="D27" s="288"/>
      <c r="E27" s="279"/>
      <c r="F27" s="202"/>
      <c r="G27" s="64"/>
      <c r="H27" s="281"/>
      <c r="I27" s="282"/>
      <c r="J27" s="283" t="str">
        <f t="shared" si="3"/>
        <v/>
      </c>
      <c r="K27" s="284"/>
      <c r="L27" s="280"/>
      <c r="M27" s="161" t="str">
        <f t="shared" si="4"/>
        <v/>
      </c>
      <c r="N27" s="280"/>
      <c r="O27" s="280"/>
      <c r="P27" s="280"/>
      <c r="Q27" s="285"/>
      <c r="R27" s="286"/>
    </row>
    <row r="28" spans="1:18" s="274" customFormat="1" ht="12.6" customHeight="1" x14ac:dyDescent="0.2">
      <c r="A28" s="277"/>
      <c r="B28" s="257"/>
      <c r="C28" s="247" t="str">
        <f t="shared" si="0"/>
        <v/>
      </c>
      <c r="D28" s="288"/>
      <c r="E28" s="279"/>
      <c r="F28" s="202"/>
      <c r="G28" s="64"/>
      <c r="H28" s="281"/>
      <c r="I28" s="282"/>
      <c r="J28" s="283" t="str">
        <f t="shared" si="3"/>
        <v/>
      </c>
      <c r="K28" s="284"/>
      <c r="L28" s="280"/>
      <c r="M28" s="161" t="str">
        <f t="shared" si="4"/>
        <v/>
      </c>
      <c r="N28" s="280"/>
      <c r="O28" s="280"/>
      <c r="P28" s="280"/>
      <c r="Q28" s="285"/>
      <c r="R28" s="286"/>
    </row>
    <row r="29" spans="1:18" s="274" customFormat="1" ht="12.6" customHeight="1" x14ac:dyDescent="0.2">
      <c r="A29" s="277"/>
      <c r="B29" s="257"/>
      <c r="C29" s="247" t="str">
        <f t="shared" si="0"/>
        <v/>
      </c>
      <c r="D29" s="288"/>
      <c r="E29" s="279"/>
      <c r="F29" s="202"/>
      <c r="G29" s="64"/>
      <c r="H29" s="281"/>
      <c r="I29" s="282"/>
      <c r="J29" s="283" t="str">
        <f t="shared" si="1"/>
        <v/>
      </c>
      <c r="K29" s="284"/>
      <c r="L29" s="280"/>
      <c r="M29" s="161" t="str">
        <f t="shared" si="2"/>
        <v/>
      </c>
      <c r="N29" s="280"/>
      <c r="O29" s="280"/>
      <c r="P29" s="280"/>
      <c r="Q29" s="285"/>
      <c r="R29" s="286"/>
    </row>
    <row r="30" spans="1:18" s="274" customFormat="1" ht="12.6" customHeight="1" x14ac:dyDescent="0.2">
      <c r="A30" s="277"/>
      <c r="B30" s="257"/>
      <c r="C30" s="247" t="str">
        <f t="shared" si="0"/>
        <v/>
      </c>
      <c r="D30" s="288"/>
      <c r="E30" s="279"/>
      <c r="F30" s="202"/>
      <c r="G30" s="64"/>
      <c r="H30" s="281"/>
      <c r="I30" s="282"/>
      <c r="J30" s="283" t="str">
        <f t="shared" si="1"/>
        <v/>
      </c>
      <c r="K30" s="284"/>
      <c r="L30" s="280"/>
      <c r="M30" s="161" t="str">
        <f t="shared" si="2"/>
        <v/>
      </c>
      <c r="N30" s="280"/>
      <c r="O30" s="280"/>
      <c r="P30" s="280"/>
      <c r="Q30" s="285"/>
      <c r="R30" s="286"/>
    </row>
    <row r="31" spans="1:18" s="274" customFormat="1" ht="12.6" customHeight="1" x14ac:dyDescent="0.2">
      <c r="A31" s="277"/>
      <c r="B31" s="257"/>
      <c r="C31" s="247" t="str">
        <f t="shared" si="0"/>
        <v/>
      </c>
      <c r="D31" s="288"/>
      <c r="E31" s="279"/>
      <c r="F31" s="202"/>
      <c r="G31" s="64"/>
      <c r="H31" s="281"/>
      <c r="I31" s="282"/>
      <c r="J31" s="283" t="str">
        <f t="shared" si="1"/>
        <v/>
      </c>
      <c r="K31" s="284"/>
      <c r="L31" s="280"/>
      <c r="M31" s="161" t="str">
        <f t="shared" si="2"/>
        <v/>
      </c>
      <c r="N31" s="280"/>
      <c r="O31" s="280"/>
      <c r="P31" s="280"/>
      <c r="Q31" s="285"/>
      <c r="R31" s="286"/>
    </row>
    <row r="32" spans="1:18" s="274" customFormat="1" ht="12.6" customHeight="1" x14ac:dyDescent="0.2">
      <c r="A32" s="277"/>
      <c r="B32" s="257"/>
      <c r="C32" s="247" t="str">
        <f t="shared" si="0"/>
        <v/>
      </c>
      <c r="D32" s="288"/>
      <c r="E32" s="279"/>
      <c r="F32" s="202"/>
      <c r="G32" s="64"/>
      <c r="H32" s="281"/>
      <c r="I32" s="282"/>
      <c r="J32" s="283" t="str">
        <f t="shared" si="1"/>
        <v/>
      </c>
      <c r="K32" s="284"/>
      <c r="L32" s="280"/>
      <c r="M32" s="161" t="str">
        <f t="shared" si="2"/>
        <v/>
      </c>
      <c r="N32" s="280"/>
      <c r="O32" s="280"/>
      <c r="P32" s="280"/>
      <c r="Q32" s="285"/>
      <c r="R32" s="286"/>
    </row>
    <row r="33" spans="1:18" s="274" customFormat="1" ht="12.6" customHeight="1" x14ac:dyDescent="0.2">
      <c r="A33" s="277"/>
      <c r="B33" s="257"/>
      <c r="C33" s="247" t="str">
        <f t="shared" si="0"/>
        <v/>
      </c>
      <c r="D33" s="288"/>
      <c r="E33" s="279"/>
      <c r="F33" s="202"/>
      <c r="G33" s="64"/>
      <c r="H33" s="281"/>
      <c r="I33" s="282"/>
      <c r="J33" s="283" t="str">
        <f t="shared" si="1"/>
        <v/>
      </c>
      <c r="K33" s="284"/>
      <c r="L33" s="280"/>
      <c r="M33" s="161" t="str">
        <f t="shared" si="2"/>
        <v/>
      </c>
      <c r="N33" s="280"/>
      <c r="O33" s="280"/>
      <c r="P33" s="280"/>
      <c r="Q33" s="285"/>
      <c r="R33" s="286"/>
    </row>
    <row r="34" spans="1:18" s="274" customFormat="1" ht="12.6" customHeight="1" x14ac:dyDescent="0.2">
      <c r="A34" s="277"/>
      <c r="B34" s="257"/>
      <c r="C34" s="247" t="str">
        <f t="shared" si="0"/>
        <v/>
      </c>
      <c r="D34" s="288"/>
      <c r="E34" s="279"/>
      <c r="F34" s="202"/>
      <c r="G34" s="64"/>
      <c r="H34" s="281"/>
      <c r="I34" s="282"/>
      <c r="J34" s="283" t="str">
        <f t="shared" ref="J34:J36" si="5">IF(AND(H34&gt;0,I34&gt;0)=TRUE,H34*I34/144,"")</f>
        <v/>
      </c>
      <c r="K34" s="284"/>
      <c r="L34" s="280"/>
      <c r="M34" s="161" t="str">
        <f t="shared" ref="M34:M36" si="6">IFERROR(J34*L34,"")</f>
        <v/>
      </c>
      <c r="N34" s="280"/>
      <c r="O34" s="280"/>
      <c r="P34" s="280"/>
      <c r="Q34" s="285"/>
      <c r="R34" s="286"/>
    </row>
    <row r="35" spans="1:18" s="274" customFormat="1" ht="12.6" customHeight="1" x14ac:dyDescent="0.2">
      <c r="A35" s="277"/>
      <c r="B35" s="257"/>
      <c r="C35" s="247" t="str">
        <f t="shared" si="0"/>
        <v/>
      </c>
      <c r="D35" s="288"/>
      <c r="E35" s="279"/>
      <c r="F35" s="202"/>
      <c r="G35" s="64"/>
      <c r="H35" s="281"/>
      <c r="I35" s="282"/>
      <c r="J35" s="283" t="str">
        <f t="shared" si="5"/>
        <v/>
      </c>
      <c r="K35" s="284"/>
      <c r="L35" s="280"/>
      <c r="M35" s="161" t="str">
        <f t="shared" si="6"/>
        <v/>
      </c>
      <c r="N35" s="280"/>
      <c r="O35" s="280"/>
      <c r="P35" s="280"/>
      <c r="Q35" s="285"/>
      <c r="R35" s="286"/>
    </row>
    <row r="36" spans="1:18" s="274" customFormat="1" ht="12.6" customHeight="1" x14ac:dyDescent="0.2">
      <c r="A36" s="277"/>
      <c r="B36" s="257"/>
      <c r="C36" s="247" t="str">
        <f t="shared" si="0"/>
        <v/>
      </c>
      <c r="D36" s="288"/>
      <c r="E36" s="279"/>
      <c r="F36" s="202"/>
      <c r="G36" s="64"/>
      <c r="H36" s="281"/>
      <c r="I36" s="282"/>
      <c r="J36" s="283" t="str">
        <f t="shared" si="5"/>
        <v/>
      </c>
      <c r="K36" s="284"/>
      <c r="L36" s="280"/>
      <c r="M36" s="161" t="str">
        <f t="shared" si="6"/>
        <v/>
      </c>
      <c r="N36" s="280"/>
      <c r="O36" s="280"/>
      <c r="P36" s="280"/>
      <c r="Q36" s="285"/>
      <c r="R36" s="286"/>
    </row>
    <row r="37" spans="1:18" s="274" customFormat="1" ht="12.6" customHeight="1" x14ac:dyDescent="0.2">
      <c r="A37" s="277"/>
      <c r="B37" s="257"/>
      <c r="C37" s="247" t="str">
        <f t="shared" si="0"/>
        <v/>
      </c>
      <c r="D37" s="288"/>
      <c r="E37" s="279"/>
      <c r="F37" s="202"/>
      <c r="G37" s="64"/>
      <c r="H37" s="281"/>
      <c r="I37" s="282"/>
      <c r="J37" s="283" t="str">
        <f t="shared" si="1"/>
        <v/>
      </c>
      <c r="K37" s="284"/>
      <c r="L37" s="280"/>
      <c r="M37" s="161" t="str">
        <f t="shared" si="2"/>
        <v/>
      </c>
      <c r="N37" s="280"/>
      <c r="O37" s="280"/>
      <c r="P37" s="280"/>
      <c r="Q37" s="285"/>
      <c r="R37" s="286"/>
    </row>
    <row r="38" spans="1:18" s="274" customFormat="1" ht="12.6" customHeight="1" x14ac:dyDescent="0.2">
      <c r="A38" s="277"/>
      <c r="B38" s="257"/>
      <c r="C38" s="247" t="str">
        <f t="shared" si="0"/>
        <v/>
      </c>
      <c r="D38" s="288"/>
      <c r="E38" s="279"/>
      <c r="F38" s="202"/>
      <c r="G38" s="64"/>
      <c r="H38" s="281"/>
      <c r="I38" s="282"/>
      <c r="J38" s="283" t="str">
        <f t="shared" si="1"/>
        <v/>
      </c>
      <c r="K38" s="284"/>
      <c r="L38" s="280"/>
      <c r="M38" s="161" t="str">
        <f t="shared" si="2"/>
        <v/>
      </c>
      <c r="N38" s="280"/>
      <c r="O38" s="280"/>
      <c r="P38" s="280"/>
      <c r="Q38" s="285"/>
      <c r="R38" s="286"/>
    </row>
    <row r="39" spans="1:18" s="274" customFormat="1" ht="12.6" customHeight="1" x14ac:dyDescent="0.2">
      <c r="A39" s="277"/>
      <c r="B39" s="257"/>
      <c r="C39" s="247" t="str">
        <f t="shared" si="0"/>
        <v/>
      </c>
      <c r="D39" s="288"/>
      <c r="E39" s="279"/>
      <c r="F39" s="202"/>
      <c r="G39" s="64"/>
      <c r="H39" s="281"/>
      <c r="I39" s="282"/>
      <c r="J39" s="283" t="str">
        <f t="shared" si="1"/>
        <v/>
      </c>
      <c r="K39" s="284"/>
      <c r="L39" s="280"/>
      <c r="M39" s="161" t="str">
        <f t="shared" si="2"/>
        <v/>
      </c>
      <c r="N39" s="280"/>
      <c r="O39" s="280"/>
      <c r="P39" s="280"/>
      <c r="Q39" s="285"/>
      <c r="R39" s="286"/>
    </row>
    <row r="40" spans="1:18" s="274" customFormat="1" ht="12.6" customHeight="1" x14ac:dyDescent="0.2">
      <c r="A40" s="277"/>
      <c r="B40" s="257"/>
      <c r="C40" s="247" t="str">
        <f t="shared" si="0"/>
        <v/>
      </c>
      <c r="D40" s="288"/>
      <c r="E40" s="279"/>
      <c r="F40" s="202"/>
      <c r="G40" s="64"/>
      <c r="H40" s="281"/>
      <c r="I40" s="282"/>
      <c r="J40" s="283" t="str">
        <f t="shared" si="1"/>
        <v/>
      </c>
      <c r="K40" s="284"/>
      <c r="L40" s="280"/>
      <c r="M40" s="161" t="str">
        <f t="shared" si="2"/>
        <v/>
      </c>
      <c r="N40" s="280"/>
      <c r="O40" s="280"/>
      <c r="P40" s="280"/>
      <c r="Q40" s="285"/>
      <c r="R40" s="286"/>
    </row>
    <row r="41" spans="1:18" s="274" customFormat="1" ht="12.6" customHeight="1" x14ac:dyDescent="0.2">
      <c r="A41" s="277"/>
      <c r="B41" s="257"/>
      <c r="C41" s="247" t="str">
        <f t="shared" si="0"/>
        <v/>
      </c>
      <c r="D41" s="288"/>
      <c r="E41" s="279"/>
      <c r="F41" s="202"/>
      <c r="G41" s="64"/>
      <c r="H41" s="281"/>
      <c r="I41" s="282"/>
      <c r="J41" s="283" t="str">
        <f t="shared" si="1"/>
        <v/>
      </c>
      <c r="K41" s="284"/>
      <c r="L41" s="280"/>
      <c r="M41" s="161" t="str">
        <f t="shared" si="2"/>
        <v/>
      </c>
      <c r="N41" s="280"/>
      <c r="O41" s="280"/>
      <c r="P41" s="280"/>
      <c r="Q41" s="285"/>
      <c r="R41" s="286"/>
    </row>
    <row r="42" spans="1:18" s="274" customFormat="1" ht="12.6" customHeight="1" x14ac:dyDescent="0.2">
      <c r="A42" s="277"/>
      <c r="B42" s="257"/>
      <c r="C42" s="247" t="str">
        <f t="shared" si="0"/>
        <v/>
      </c>
      <c r="D42" s="288"/>
      <c r="E42" s="279"/>
      <c r="F42" s="202"/>
      <c r="G42" s="64"/>
      <c r="H42" s="281"/>
      <c r="I42" s="282"/>
      <c r="J42" s="283" t="str">
        <f t="shared" si="1"/>
        <v/>
      </c>
      <c r="K42" s="284"/>
      <c r="L42" s="280"/>
      <c r="M42" s="161" t="str">
        <f t="shared" si="2"/>
        <v/>
      </c>
      <c r="N42" s="280"/>
      <c r="O42" s="280"/>
      <c r="P42" s="280"/>
      <c r="Q42" s="285"/>
      <c r="R42" s="286"/>
    </row>
    <row r="43" spans="1:18" s="274" customFormat="1" ht="12.6" customHeight="1" x14ac:dyDescent="0.2">
      <c r="A43" s="277"/>
      <c r="B43" s="257"/>
      <c r="C43" s="247" t="str">
        <f t="shared" si="0"/>
        <v/>
      </c>
      <c r="D43" s="288"/>
      <c r="E43" s="279"/>
      <c r="F43" s="202"/>
      <c r="G43" s="64"/>
      <c r="H43" s="281"/>
      <c r="I43" s="282"/>
      <c r="J43" s="283" t="str">
        <f t="shared" si="1"/>
        <v/>
      </c>
      <c r="K43" s="284"/>
      <c r="L43" s="280"/>
      <c r="M43" s="161" t="str">
        <f t="shared" si="2"/>
        <v/>
      </c>
      <c r="N43" s="280"/>
      <c r="O43" s="280"/>
      <c r="P43" s="280"/>
      <c r="Q43" s="285"/>
      <c r="R43" s="286"/>
    </row>
    <row r="44" spans="1:18" s="274" customFormat="1" ht="12.6" customHeight="1" x14ac:dyDescent="0.2">
      <c r="A44" s="277"/>
      <c r="B44" s="257"/>
      <c r="C44" s="247" t="str">
        <f t="shared" si="0"/>
        <v/>
      </c>
      <c r="D44" s="288"/>
      <c r="E44" s="279"/>
      <c r="F44" s="202"/>
      <c r="G44" s="64"/>
      <c r="H44" s="281"/>
      <c r="I44" s="282"/>
      <c r="J44" s="283" t="str">
        <f t="shared" si="1"/>
        <v/>
      </c>
      <c r="K44" s="284"/>
      <c r="L44" s="280"/>
      <c r="M44" s="161" t="str">
        <f t="shared" si="2"/>
        <v/>
      </c>
      <c r="N44" s="280"/>
      <c r="O44" s="280"/>
      <c r="P44" s="280"/>
      <c r="Q44" s="285"/>
      <c r="R44" s="286"/>
    </row>
    <row r="45" spans="1:18" s="274" customFormat="1" ht="12.6" customHeight="1" thickBot="1" x14ac:dyDescent="0.25">
      <c r="A45" s="277"/>
      <c r="B45" s="257"/>
      <c r="C45" s="247" t="str">
        <f t="shared" si="0"/>
        <v/>
      </c>
      <c r="D45" s="288"/>
      <c r="E45" s="279"/>
      <c r="F45" s="202"/>
      <c r="G45" s="64"/>
      <c r="H45" s="281"/>
      <c r="I45" s="282"/>
      <c r="J45" s="289" t="str">
        <f t="shared" si="1"/>
        <v/>
      </c>
      <c r="K45" s="290"/>
      <c r="L45" s="280"/>
      <c r="M45" s="291" t="str">
        <f t="shared" si="2"/>
        <v/>
      </c>
      <c r="N45" s="280"/>
      <c r="O45" s="280"/>
      <c r="P45" s="280"/>
      <c r="Q45" s="292"/>
      <c r="R45" s="293"/>
    </row>
    <row r="46" spans="1:18" ht="13.5" thickTop="1" x14ac:dyDescent="0.2">
      <c r="A46" s="963" t="s">
        <v>41</v>
      </c>
      <c r="B46" s="844"/>
      <c r="C46" s="844"/>
      <c r="D46" s="844"/>
      <c r="E46" s="844"/>
      <c r="F46" s="844"/>
      <c r="G46" s="844"/>
      <c r="H46" s="964"/>
      <c r="I46" s="964"/>
      <c r="J46" s="964"/>
      <c r="K46" s="964"/>
      <c r="L46" s="965"/>
      <c r="M46" s="159" t="str">
        <f>IF(SUM(M8:M45)&gt;0,SUM(M8:M45),"")</f>
        <v/>
      </c>
      <c r="N46" s="154" t="str">
        <f>IF(SUM(N8:N45)&gt;0,SUM(N8:N45),"")</f>
        <v/>
      </c>
      <c r="O46" s="154" t="str">
        <f>IF(SUM(O8:O45)&gt;0,SUM(O8:O45),"")</f>
        <v/>
      </c>
      <c r="P46" s="154" t="str">
        <f>IF(SUM(P8:P45)&gt;0,SUM(P8:P45),"")</f>
        <v/>
      </c>
      <c r="Q46" s="117" t="str">
        <f>IF(SUM(Q8:Q45)&gt;0,SUM(Q8:Q45),"")</f>
        <v/>
      </c>
      <c r="R46" s="5"/>
    </row>
    <row r="47" spans="1:18" ht="15.75" thickBot="1" x14ac:dyDescent="0.25">
      <c r="A47" s="959" t="s">
        <v>42</v>
      </c>
      <c r="B47" s="960"/>
      <c r="C47" s="960"/>
      <c r="D47" s="960"/>
      <c r="E47" s="960"/>
      <c r="F47" s="960"/>
      <c r="G47" s="960"/>
      <c r="H47" s="961"/>
      <c r="I47" s="961"/>
      <c r="J47" s="961"/>
      <c r="K47" s="961"/>
      <c r="L47" s="962"/>
      <c r="M47" s="129"/>
      <c r="N47" s="129"/>
      <c r="O47" s="129"/>
      <c r="P47" s="129"/>
      <c r="Q47" s="128" t="s">
        <v>35</v>
      </c>
      <c r="R47" s="5"/>
    </row>
    <row r="48" spans="1:18" ht="8.1" customHeight="1" x14ac:dyDescent="0.2">
      <c r="A48" s="5"/>
      <c r="B48" s="5"/>
      <c r="C48" s="5"/>
      <c r="D48" s="5"/>
      <c r="E48" s="5"/>
      <c r="F48" s="5"/>
      <c r="G48" s="5"/>
      <c r="H48" s="5"/>
      <c r="I48" s="5"/>
      <c r="J48" s="5"/>
      <c r="K48" s="5"/>
      <c r="L48" s="25"/>
      <c r="M48" s="24"/>
      <c r="N48" s="5"/>
      <c r="O48" s="5"/>
      <c r="P48" s="5"/>
      <c r="R48" s="5"/>
    </row>
    <row r="49" spans="1:21" ht="12.6" customHeight="1" x14ac:dyDescent="0.2">
      <c r="A49" s="323" t="s">
        <v>121</v>
      </c>
      <c r="B49" s="5"/>
      <c r="C49" s="313"/>
      <c r="D49" s="28"/>
      <c r="E49" s="5"/>
      <c r="F49" s="5"/>
      <c r="G49" s="5"/>
      <c r="H49" s="5"/>
      <c r="I49" s="5"/>
      <c r="J49" s="5"/>
      <c r="K49" s="5"/>
      <c r="L49" s="329"/>
      <c r="N49" s="5"/>
      <c r="O49" s="323" t="s">
        <v>130</v>
      </c>
      <c r="P49" s="5"/>
      <c r="Q49" s="5"/>
      <c r="R49" s="5"/>
    </row>
    <row r="50" spans="1:21" x14ac:dyDescent="0.2">
      <c r="A50" s="5"/>
      <c r="B50" s="5"/>
      <c r="C50" s="5"/>
      <c r="F50" s="5"/>
      <c r="G50" s="5"/>
      <c r="H50" s="5"/>
      <c r="I50" s="5"/>
      <c r="J50" s="5"/>
      <c r="K50" s="5"/>
      <c r="L50" s="5"/>
      <c r="M50" s="5"/>
      <c r="N50" s="5"/>
      <c r="O50" s="5"/>
      <c r="P50" s="5"/>
      <c r="Q50" s="5"/>
      <c r="R50" s="5"/>
    </row>
    <row r="51" spans="1:21" x14ac:dyDescent="0.2">
      <c r="A51" s="5"/>
      <c r="B51" s="5"/>
      <c r="C51" s="5"/>
      <c r="F51" s="5"/>
      <c r="G51" s="5"/>
      <c r="H51" s="5"/>
      <c r="I51" s="5"/>
      <c r="J51" s="5"/>
      <c r="K51" s="5"/>
      <c r="L51" s="5"/>
      <c r="M51" s="5"/>
      <c r="N51" s="5"/>
      <c r="O51" s="5"/>
      <c r="P51" s="5"/>
      <c r="Q51" s="5"/>
      <c r="R51" s="5"/>
    </row>
    <row r="52" spans="1:21" x14ac:dyDescent="0.2">
      <c r="A52" s="5"/>
      <c r="B52" s="5"/>
      <c r="C52" s="5"/>
      <c r="D52" s="5"/>
      <c r="E52" s="5"/>
      <c r="F52" s="5"/>
      <c r="G52" s="5"/>
      <c r="H52" s="5"/>
      <c r="I52" s="5"/>
      <c r="J52" s="5"/>
      <c r="K52" s="5"/>
      <c r="L52" s="5"/>
      <c r="M52" s="5"/>
      <c r="N52" s="5"/>
      <c r="O52" s="5"/>
      <c r="P52" s="5"/>
      <c r="Q52" s="5"/>
      <c r="R52" s="5"/>
    </row>
    <row r="53" spans="1:21" x14ac:dyDescent="0.2">
      <c r="A53" s="5"/>
      <c r="B53" s="5"/>
      <c r="C53" s="5"/>
      <c r="D53" s="5"/>
      <c r="E53" s="81" t="s">
        <v>46</v>
      </c>
      <c r="F53" s="7"/>
      <c r="G53" s="5"/>
      <c r="H53" s="5"/>
      <c r="I53" s="5"/>
      <c r="J53" s="5"/>
      <c r="K53" s="98"/>
      <c r="L53" s="5"/>
      <c r="M53" s="5"/>
      <c r="N53" s="5"/>
      <c r="O53" s="5"/>
      <c r="P53" s="5"/>
      <c r="Q53" s="5"/>
      <c r="R53" s="5"/>
    </row>
    <row r="54" spans="1:21" x14ac:dyDescent="0.2">
      <c r="A54" s="5"/>
      <c r="B54" s="5"/>
      <c r="C54" s="5"/>
      <c r="D54" s="5"/>
      <c r="E54" s="82"/>
      <c r="F54" s="8" t="s">
        <v>47</v>
      </c>
      <c r="G54" s="5"/>
      <c r="H54" s="5"/>
      <c r="I54" s="5"/>
      <c r="J54" s="5"/>
      <c r="K54" s="98"/>
      <c r="L54" s="5"/>
      <c r="M54" s="5"/>
      <c r="N54" s="5"/>
      <c r="O54" s="5"/>
      <c r="P54" s="5"/>
      <c r="Q54" s="5"/>
      <c r="R54" s="5"/>
      <c r="U54" s="96" t="b">
        <v>0</v>
      </c>
    </row>
    <row r="55" spans="1:21" x14ac:dyDescent="0.2">
      <c r="A55" s="5"/>
      <c r="B55" s="5"/>
      <c r="C55" s="5"/>
      <c r="D55" s="5"/>
      <c r="E55" s="83"/>
      <c r="F55" s="8" t="s">
        <v>48</v>
      </c>
      <c r="G55" s="5"/>
      <c r="H55" s="5"/>
      <c r="I55" s="5"/>
      <c r="J55" s="5"/>
      <c r="K55" s="98"/>
      <c r="L55" s="5"/>
      <c r="M55" s="5"/>
      <c r="N55" s="5"/>
      <c r="O55" s="5"/>
      <c r="P55" s="5"/>
      <c r="Q55" s="5"/>
      <c r="R55" s="5"/>
    </row>
    <row r="56" spans="1:21" x14ac:dyDescent="0.2">
      <c r="A56" s="5"/>
      <c r="B56" s="5"/>
      <c r="C56" s="5"/>
      <c r="D56" s="5"/>
      <c r="E56" s="85"/>
      <c r="F56" s="8" t="s">
        <v>49</v>
      </c>
      <c r="G56" s="5"/>
      <c r="H56" s="5"/>
      <c r="I56" s="5"/>
      <c r="J56" s="5"/>
      <c r="K56" s="5"/>
      <c r="L56" s="5"/>
      <c r="M56" s="5"/>
      <c r="N56" s="5"/>
      <c r="O56" s="5"/>
      <c r="P56" s="5"/>
      <c r="Q56" s="5"/>
      <c r="R56" s="5"/>
    </row>
    <row r="57" spans="1:21" x14ac:dyDescent="0.2">
      <c r="A57" s="5"/>
      <c r="B57" s="5"/>
      <c r="C57" s="5"/>
      <c r="D57" s="5"/>
      <c r="E57" s="5"/>
      <c r="F57" s="5"/>
      <c r="G57" s="5"/>
      <c r="H57" s="5"/>
      <c r="I57" s="5"/>
      <c r="J57" s="5"/>
      <c r="K57" s="5"/>
      <c r="L57" s="5"/>
      <c r="M57" s="5"/>
      <c r="N57" s="5"/>
      <c r="O57" s="5"/>
      <c r="P57" s="5"/>
      <c r="Q57" s="5"/>
      <c r="R57" s="5"/>
    </row>
    <row r="58" spans="1:21" x14ac:dyDescent="0.2">
      <c r="A58" s="5"/>
      <c r="B58" s="5"/>
      <c r="C58" s="5"/>
      <c r="D58" s="5"/>
      <c r="E58" s="5"/>
      <c r="F58" s="5"/>
      <c r="G58" s="5"/>
      <c r="H58" s="5"/>
      <c r="I58" s="5"/>
      <c r="J58" s="5"/>
      <c r="K58" s="5"/>
      <c r="L58" s="5"/>
      <c r="M58" s="5"/>
      <c r="N58" s="5"/>
      <c r="O58" s="5"/>
      <c r="P58" s="5"/>
      <c r="Q58" s="5"/>
      <c r="R58" s="5"/>
    </row>
    <row r="59" spans="1:21" x14ac:dyDescent="0.2">
      <c r="A59" s="5"/>
      <c r="B59" s="5"/>
      <c r="C59" s="5"/>
      <c r="D59" s="5"/>
      <c r="E59" s="5"/>
      <c r="F59" s="5"/>
      <c r="G59" s="5"/>
      <c r="H59" s="5"/>
      <c r="I59" s="5"/>
      <c r="J59" s="5"/>
      <c r="K59" s="5"/>
      <c r="L59" s="5"/>
      <c r="M59" s="5"/>
      <c r="N59" s="5"/>
      <c r="O59" s="5"/>
      <c r="P59" s="5"/>
      <c r="Q59" s="5"/>
      <c r="R59" s="5"/>
    </row>
    <row r="60" spans="1:21" ht="27.75" customHeight="1" x14ac:dyDescent="0.25">
      <c r="A60" s="947" t="s">
        <v>32</v>
      </c>
      <c r="B60" s="948"/>
      <c r="C60" s="948"/>
      <c r="D60" s="948"/>
      <c r="E60" s="948"/>
      <c r="F60" s="948"/>
      <c r="G60" s="948"/>
      <c r="H60" s="948"/>
      <c r="I60" s="948"/>
      <c r="J60" s="948"/>
      <c r="K60" s="948"/>
      <c r="L60" s="948"/>
      <c r="M60" s="948"/>
      <c r="N60" s="948"/>
      <c r="O60" s="948"/>
      <c r="P60" s="948"/>
      <c r="Q60" s="948"/>
      <c r="R60" s="948"/>
    </row>
    <row r="61" spans="1:21" s="26" customFormat="1" ht="27.75" customHeight="1" thickBot="1" x14ac:dyDescent="0.25">
      <c r="A61" s="600" t="s">
        <v>140</v>
      </c>
      <c r="B61" s="788"/>
      <c r="C61" s="788"/>
      <c r="D61" s="788"/>
      <c r="E61" s="788"/>
      <c r="F61" s="788"/>
      <c r="G61" s="788"/>
      <c r="H61" s="788"/>
      <c r="I61" s="788"/>
      <c r="J61" s="788"/>
      <c r="K61" s="788"/>
      <c r="L61" s="788"/>
      <c r="M61" s="788"/>
      <c r="N61" s="788"/>
      <c r="O61" s="788"/>
      <c r="P61" s="788"/>
      <c r="Q61" s="788"/>
      <c r="R61" s="788"/>
    </row>
    <row r="62" spans="1:21" s="26" customFormat="1" ht="12.75" customHeight="1" x14ac:dyDescent="0.2">
      <c r="A62" s="770" t="s">
        <v>18</v>
      </c>
      <c r="B62" s="770" t="s">
        <v>92</v>
      </c>
      <c r="C62" s="769" t="s">
        <v>99</v>
      </c>
      <c r="D62" s="935" t="s">
        <v>19</v>
      </c>
      <c r="E62" s="936"/>
      <c r="F62" s="937" t="s">
        <v>20</v>
      </c>
      <c r="G62" s="769" t="s">
        <v>21</v>
      </c>
      <c r="H62" s="935" t="s">
        <v>22</v>
      </c>
      <c r="I62" s="940"/>
      <c r="J62" s="936"/>
      <c r="K62" s="944" t="s">
        <v>23</v>
      </c>
      <c r="L62" s="770" t="s">
        <v>24</v>
      </c>
      <c r="M62" s="423" t="str">
        <f t="shared" ref="M62" si="7">IF(M$3="","",M$3)</f>
        <v>Schedule A</v>
      </c>
      <c r="N62" s="374" t="str">
        <f>IF(N$3="","",N$3)</f>
        <v>Schedule A</v>
      </c>
      <c r="O62" s="374" t="str">
        <f>IF(O$3="","",O$3)</f>
        <v>Schedule A</v>
      </c>
      <c r="P62" s="374" t="str">
        <f>IF(P$3="","",P$3)</f>
        <v>Schedule A</v>
      </c>
      <c r="Q62" s="768" t="s">
        <v>163</v>
      </c>
      <c r="R62" s="756" t="s">
        <v>5</v>
      </c>
      <c r="U62" s="41"/>
    </row>
    <row r="63" spans="1:21" s="26" customFormat="1" x14ac:dyDescent="0.2">
      <c r="A63" s="815"/>
      <c r="B63" s="815"/>
      <c r="C63" s="811"/>
      <c r="D63" s="321"/>
      <c r="E63" s="322"/>
      <c r="F63" s="938"/>
      <c r="G63" s="811"/>
      <c r="H63" s="941"/>
      <c r="I63" s="942"/>
      <c r="J63" s="943"/>
      <c r="K63" s="945"/>
      <c r="L63" s="815"/>
      <c r="M63" s="385" t="str">
        <f t="shared" ref="M63" si="8">IF(M$4="","",M$4)</f>
        <v>Pay Item</v>
      </c>
      <c r="N63" s="385" t="str">
        <f>IF(N$4="","",N$4)</f>
        <v>Pay Item</v>
      </c>
      <c r="O63" s="385" t="str">
        <f>IF(O$4="","",O$4)</f>
        <v>Pay Item</v>
      </c>
      <c r="P63" s="385" t="str">
        <f>IF(P$4="","",P$4)</f>
        <v>Pay Item</v>
      </c>
      <c r="Q63" s="934"/>
      <c r="R63" s="804"/>
      <c r="U63" s="41"/>
    </row>
    <row r="64" spans="1:21" s="26" customFormat="1" x14ac:dyDescent="0.2">
      <c r="A64" s="815"/>
      <c r="B64" s="815"/>
      <c r="C64" s="811"/>
      <c r="D64" s="950">
        <f>D5</f>
        <v>0</v>
      </c>
      <c r="E64" s="953" t="s">
        <v>9</v>
      </c>
      <c r="F64" s="938"/>
      <c r="G64" s="811"/>
      <c r="H64" s="941"/>
      <c r="I64" s="942"/>
      <c r="J64" s="943"/>
      <c r="K64" s="945"/>
      <c r="L64" s="815"/>
      <c r="M64" s="385">
        <f t="shared" ref="M64" si="9">IF(M$5="","",M$5)</f>
        <v>633040100</v>
      </c>
      <c r="N64" s="385">
        <f>IF(N$5="","",N$5)</f>
        <v>633081000</v>
      </c>
      <c r="O64" s="385">
        <f>IF(O$5="","",O$5)</f>
        <v>633090100</v>
      </c>
      <c r="P64" s="385" t="str">
        <f>IF(P$5="","",P$5)</f>
        <v/>
      </c>
      <c r="Q64" s="934"/>
      <c r="R64" s="804"/>
      <c r="U64" s="41"/>
    </row>
    <row r="65" spans="1:23" s="26" customFormat="1" ht="56.25" customHeight="1" x14ac:dyDescent="0.2">
      <c r="A65" s="815"/>
      <c r="B65" s="815"/>
      <c r="C65" s="811"/>
      <c r="D65" s="951"/>
      <c r="E65" s="954"/>
      <c r="F65" s="938"/>
      <c r="G65" s="811"/>
      <c r="H65" s="134" t="s">
        <v>26</v>
      </c>
      <c r="I65" s="134" t="s">
        <v>27</v>
      </c>
      <c r="J65" s="134" t="s">
        <v>28</v>
      </c>
      <c r="K65" s="945"/>
      <c r="L65" s="815"/>
      <c r="M65" s="593" t="str">
        <f>IF(M64&gt;0,(VLOOKUP(LEFT(M64,5)&amp;"-"&amp;RIGHT(M64,4),'[2]FP14 Pay Items'!$A$2:$E$6000,4,FALSE)),"")</f>
        <v>SIGNS, STEEL PANELS, TYPE 3 SHEETING</v>
      </c>
      <c r="N65" s="592" t="str">
        <f>IF(N$5&gt;0,(VLOOKUP(LEFT(N$5,5)&amp;"-"&amp;RIGHT(N$5,4),'[2]FP14 Pay Items'!$A$2:$E$6000,4,FALSE)),"")</f>
        <v>OBJECT MARKER, TYPE 1</v>
      </c>
      <c r="O65" s="592" t="str">
        <f>IF(O$5&gt;0,(VLOOKUP(LEFT(O$5,5)&amp;"-"&amp;RIGHT(O$5,4),'[2]FP14 Pay Items'!$A$2:$E$6000,4,FALSE)),"")</f>
        <v>DELINEATOR, TYPE 1</v>
      </c>
      <c r="P65" s="592" t="str">
        <f>IF(P$5&gt;0,(VLOOKUP(LEFT(P$5,5)&amp;"-"&amp;RIGHT(P$5,4),'[2]FP14 Pay Items'!$A$2:$E$6000,4,FALSE)),"")</f>
        <v/>
      </c>
      <c r="Q65" s="934"/>
      <c r="R65" s="804"/>
    </row>
    <row r="66" spans="1:23" s="26" customFormat="1" ht="13.5" thickBot="1" x14ac:dyDescent="0.25">
      <c r="A66" s="816"/>
      <c r="B66" s="816"/>
      <c r="C66" s="812"/>
      <c r="D66" s="952"/>
      <c r="E66" s="955"/>
      <c r="F66" s="939"/>
      <c r="G66" s="812"/>
      <c r="H66" s="44" t="s">
        <v>123</v>
      </c>
      <c r="I66" s="44" t="s">
        <v>123</v>
      </c>
      <c r="J66" s="44" t="s">
        <v>106</v>
      </c>
      <c r="K66" s="946"/>
      <c r="L66" s="816"/>
      <c r="M66" s="116" t="str">
        <f>IF(M64&gt;0,(VLOOKUP(LEFT(M64,5)&amp;"-"&amp;RIGHT(M64,4),'[2]FP14 Pay Items'!$A$2:$E$4705,5,TRUE)),"")</f>
        <v>SQFT</v>
      </c>
      <c r="N66" s="87" t="str">
        <f>IF(N64&gt;0,(VLOOKUP(LEFT(N64,5)&amp;"-"&amp;RIGHT(N64,4),'[2]FP14 Pay Items'!$A$2:$E$4705,5,TRUE)),"")</f>
        <v>EACH</v>
      </c>
      <c r="O66" s="87" t="str">
        <f>IF(O64&gt;0,(VLOOKUP(LEFT(O64,5)&amp;"-"&amp;RIGHT(O64,4),'[2]FP14 Pay Items'!$A$2:$E$4705,5,TRUE)),"")</f>
        <v>EACH</v>
      </c>
      <c r="P66" s="87" t="e">
        <f>IF(P64&gt;0,(VLOOKUP(LEFT(P64,5)&amp;"-"&amp;RIGHT(P64,4),'[2]FP14 Pay Items'!$A$2:$E$4705,5,TRUE)),"")</f>
        <v>#N/A</v>
      </c>
      <c r="Q66" s="44" t="s">
        <v>166</v>
      </c>
      <c r="R66" s="805"/>
    </row>
    <row r="67" spans="1:23" s="274" customFormat="1" ht="12.6" customHeight="1" thickTop="1" x14ac:dyDescent="0.2">
      <c r="A67" s="263"/>
      <c r="B67" s="264"/>
      <c r="C67" s="442" t="str">
        <f t="shared" ref="C67:C104" si="10">IFERROR(VLOOKUP($B67,Project_Info,2,FALSE),"")</f>
        <v/>
      </c>
      <c r="D67" s="265"/>
      <c r="E67" s="266"/>
      <c r="F67" s="266"/>
      <c r="G67" s="63"/>
      <c r="H67" s="268"/>
      <c r="I67" s="268"/>
      <c r="J67" s="269" t="str">
        <f>IF(AND(H67&gt;0,I67&gt;0)=TRUE,H67*I67/144,"")</f>
        <v/>
      </c>
      <c r="K67" s="270"/>
      <c r="L67" s="271"/>
      <c r="M67" s="159" t="str">
        <f>IFERROR(J67*L67,"")</f>
        <v/>
      </c>
      <c r="N67" s="267"/>
      <c r="O67" s="267"/>
      <c r="P67" s="267"/>
      <c r="Q67" s="272"/>
      <c r="R67" s="273"/>
      <c r="U67" s="275"/>
      <c r="V67" s="276"/>
      <c r="W67" s="276"/>
    </row>
    <row r="68" spans="1:23" s="274" customFormat="1" ht="12.6" customHeight="1" x14ac:dyDescent="0.2">
      <c r="A68" s="277"/>
      <c r="B68" s="257"/>
      <c r="C68" s="247" t="str">
        <f t="shared" si="10"/>
        <v/>
      </c>
      <c r="D68" s="278"/>
      <c r="E68" s="279"/>
      <c r="F68" s="202"/>
      <c r="G68" s="64"/>
      <c r="H68" s="281"/>
      <c r="I68" s="282"/>
      <c r="J68" s="283" t="str">
        <f t="shared" ref="J68:J104" si="11">IF(AND(H68&gt;0,I68&gt;0)=TRUE,H68*I68/144,"")</f>
        <v/>
      </c>
      <c r="K68" s="284"/>
      <c r="L68" s="280"/>
      <c r="M68" s="161" t="str">
        <f t="shared" ref="M68:M104" si="12">IFERROR(J68*L68,"")</f>
        <v/>
      </c>
      <c r="N68" s="280"/>
      <c r="O68" s="280"/>
      <c r="P68" s="280"/>
      <c r="Q68" s="285"/>
      <c r="R68" s="286"/>
      <c r="U68" s="275"/>
      <c r="V68" s="276"/>
      <c r="W68" s="276"/>
    </row>
    <row r="69" spans="1:23" s="274" customFormat="1" ht="12.6" customHeight="1" x14ac:dyDescent="0.2">
      <c r="A69" s="277"/>
      <c r="B69" s="257"/>
      <c r="C69" s="247" t="str">
        <f t="shared" si="10"/>
        <v/>
      </c>
      <c r="D69" s="278"/>
      <c r="E69" s="279"/>
      <c r="F69" s="202"/>
      <c r="G69" s="64"/>
      <c r="H69" s="281"/>
      <c r="I69" s="282"/>
      <c r="J69" s="283" t="str">
        <f t="shared" si="11"/>
        <v/>
      </c>
      <c r="K69" s="284"/>
      <c r="L69" s="280"/>
      <c r="M69" s="161" t="str">
        <f t="shared" si="12"/>
        <v/>
      </c>
      <c r="N69" s="280"/>
      <c r="O69" s="280"/>
      <c r="P69" s="280"/>
      <c r="Q69" s="285"/>
      <c r="R69" s="286"/>
      <c r="U69" s="275"/>
    </row>
    <row r="70" spans="1:23" s="274" customFormat="1" ht="12.6" customHeight="1" x14ac:dyDescent="0.2">
      <c r="A70" s="277"/>
      <c r="B70" s="257"/>
      <c r="C70" s="247" t="str">
        <f t="shared" si="10"/>
        <v/>
      </c>
      <c r="D70" s="287"/>
      <c r="E70" s="279"/>
      <c r="F70" s="202"/>
      <c r="G70" s="64"/>
      <c r="H70" s="281"/>
      <c r="I70" s="282"/>
      <c r="J70" s="283" t="str">
        <f t="shared" si="11"/>
        <v/>
      </c>
      <c r="K70" s="284"/>
      <c r="L70" s="280"/>
      <c r="M70" s="161" t="str">
        <f t="shared" si="12"/>
        <v/>
      </c>
      <c r="N70" s="280"/>
      <c r="O70" s="280"/>
      <c r="P70" s="280"/>
      <c r="Q70" s="285"/>
      <c r="R70" s="286"/>
      <c r="U70" s="275"/>
    </row>
    <row r="71" spans="1:23" s="274" customFormat="1" ht="12.6" customHeight="1" x14ac:dyDescent="0.2">
      <c r="A71" s="277"/>
      <c r="B71" s="257"/>
      <c r="C71" s="247" t="str">
        <f t="shared" si="10"/>
        <v/>
      </c>
      <c r="D71" s="288"/>
      <c r="E71" s="279"/>
      <c r="F71" s="202"/>
      <c r="G71" s="64"/>
      <c r="H71" s="281"/>
      <c r="I71" s="282"/>
      <c r="J71" s="283" t="str">
        <f t="shared" si="11"/>
        <v/>
      </c>
      <c r="K71" s="284"/>
      <c r="L71" s="280"/>
      <c r="M71" s="161" t="str">
        <f t="shared" si="12"/>
        <v/>
      </c>
      <c r="N71" s="280"/>
      <c r="O71" s="280"/>
      <c r="P71" s="280"/>
      <c r="Q71" s="285"/>
      <c r="R71" s="286"/>
      <c r="U71" s="275"/>
    </row>
    <row r="72" spans="1:23" s="274" customFormat="1" ht="12.6" customHeight="1" x14ac:dyDescent="0.2">
      <c r="A72" s="277"/>
      <c r="B72" s="257"/>
      <c r="C72" s="247" t="str">
        <f t="shared" si="10"/>
        <v/>
      </c>
      <c r="D72" s="288"/>
      <c r="E72" s="279"/>
      <c r="F72" s="202"/>
      <c r="G72" s="64"/>
      <c r="H72" s="281"/>
      <c r="I72" s="282"/>
      <c r="J72" s="283" t="str">
        <f t="shared" si="11"/>
        <v/>
      </c>
      <c r="K72" s="284"/>
      <c r="L72" s="280"/>
      <c r="M72" s="161" t="str">
        <f t="shared" si="12"/>
        <v/>
      </c>
      <c r="N72" s="280"/>
      <c r="O72" s="280"/>
      <c r="P72" s="280"/>
      <c r="Q72" s="285"/>
      <c r="R72" s="286"/>
      <c r="U72" s="275"/>
    </row>
    <row r="73" spans="1:23" s="274" customFormat="1" ht="12.6" customHeight="1" x14ac:dyDescent="0.2">
      <c r="A73" s="277"/>
      <c r="B73" s="257"/>
      <c r="C73" s="247" t="str">
        <f t="shared" si="10"/>
        <v/>
      </c>
      <c r="D73" s="288"/>
      <c r="E73" s="279"/>
      <c r="F73" s="202"/>
      <c r="G73" s="64"/>
      <c r="H73" s="281"/>
      <c r="I73" s="282"/>
      <c r="J73" s="283" t="str">
        <f t="shared" si="11"/>
        <v/>
      </c>
      <c r="K73" s="284"/>
      <c r="L73" s="280"/>
      <c r="M73" s="161" t="str">
        <f t="shared" si="12"/>
        <v/>
      </c>
      <c r="N73" s="280"/>
      <c r="O73" s="280"/>
      <c r="P73" s="280"/>
      <c r="Q73" s="285"/>
      <c r="R73" s="286"/>
      <c r="U73" s="275"/>
    </row>
    <row r="74" spans="1:23" s="274" customFormat="1" ht="12.6" customHeight="1" x14ac:dyDescent="0.2">
      <c r="A74" s="277"/>
      <c r="B74" s="257"/>
      <c r="C74" s="247" t="str">
        <f t="shared" si="10"/>
        <v/>
      </c>
      <c r="D74" s="288"/>
      <c r="E74" s="279"/>
      <c r="F74" s="202"/>
      <c r="G74" s="64"/>
      <c r="H74" s="281"/>
      <c r="I74" s="282"/>
      <c r="J74" s="283" t="str">
        <f t="shared" si="11"/>
        <v/>
      </c>
      <c r="K74" s="284"/>
      <c r="L74" s="280"/>
      <c r="M74" s="161" t="str">
        <f t="shared" si="12"/>
        <v/>
      </c>
      <c r="N74" s="280"/>
      <c r="O74" s="280"/>
      <c r="P74" s="280"/>
      <c r="Q74" s="285"/>
      <c r="R74" s="286"/>
    </row>
    <row r="75" spans="1:23" s="274" customFormat="1" ht="12.6" customHeight="1" x14ac:dyDescent="0.2">
      <c r="A75" s="277"/>
      <c r="B75" s="257"/>
      <c r="C75" s="247" t="str">
        <f t="shared" si="10"/>
        <v/>
      </c>
      <c r="D75" s="288"/>
      <c r="E75" s="279"/>
      <c r="F75" s="202"/>
      <c r="G75" s="64"/>
      <c r="H75" s="281"/>
      <c r="I75" s="282"/>
      <c r="J75" s="283" t="str">
        <f t="shared" si="11"/>
        <v/>
      </c>
      <c r="K75" s="284"/>
      <c r="L75" s="280"/>
      <c r="M75" s="161" t="str">
        <f t="shared" si="12"/>
        <v/>
      </c>
      <c r="N75" s="280"/>
      <c r="O75" s="280"/>
      <c r="P75" s="280"/>
      <c r="Q75" s="285"/>
      <c r="R75" s="286"/>
    </row>
    <row r="76" spans="1:23" s="274" customFormat="1" ht="12.6" customHeight="1" x14ac:dyDescent="0.2">
      <c r="A76" s="277"/>
      <c r="B76" s="257"/>
      <c r="C76" s="247" t="str">
        <f t="shared" si="10"/>
        <v/>
      </c>
      <c r="D76" s="288"/>
      <c r="E76" s="279"/>
      <c r="F76" s="202"/>
      <c r="G76" s="64"/>
      <c r="H76" s="281"/>
      <c r="I76" s="282"/>
      <c r="J76" s="283" t="str">
        <f t="shared" si="11"/>
        <v/>
      </c>
      <c r="K76" s="284"/>
      <c r="L76" s="280"/>
      <c r="M76" s="161" t="str">
        <f t="shared" si="12"/>
        <v/>
      </c>
      <c r="N76" s="280"/>
      <c r="O76" s="280"/>
      <c r="P76" s="280"/>
      <c r="Q76" s="285"/>
      <c r="R76" s="286"/>
    </row>
    <row r="77" spans="1:23" s="274" customFormat="1" ht="12.6" customHeight="1" x14ac:dyDescent="0.2">
      <c r="A77" s="277"/>
      <c r="B77" s="257"/>
      <c r="C77" s="247" t="str">
        <f t="shared" si="10"/>
        <v/>
      </c>
      <c r="D77" s="288"/>
      <c r="E77" s="279"/>
      <c r="F77" s="202"/>
      <c r="G77" s="64"/>
      <c r="H77" s="281"/>
      <c r="I77" s="282"/>
      <c r="J77" s="283" t="str">
        <f t="shared" si="11"/>
        <v/>
      </c>
      <c r="K77" s="284"/>
      <c r="L77" s="280"/>
      <c r="M77" s="161" t="str">
        <f t="shared" si="12"/>
        <v/>
      </c>
      <c r="N77" s="280"/>
      <c r="O77" s="280"/>
      <c r="P77" s="280"/>
      <c r="Q77" s="285"/>
      <c r="R77" s="286"/>
    </row>
    <row r="78" spans="1:23" s="274" customFormat="1" ht="12.6" customHeight="1" x14ac:dyDescent="0.2">
      <c r="A78" s="277"/>
      <c r="B78" s="257"/>
      <c r="C78" s="247" t="str">
        <f t="shared" si="10"/>
        <v/>
      </c>
      <c r="D78" s="288"/>
      <c r="E78" s="279"/>
      <c r="F78" s="202"/>
      <c r="G78" s="64"/>
      <c r="H78" s="281"/>
      <c r="I78" s="282"/>
      <c r="J78" s="283" t="str">
        <f t="shared" si="11"/>
        <v/>
      </c>
      <c r="K78" s="284"/>
      <c r="L78" s="280"/>
      <c r="M78" s="161" t="str">
        <f t="shared" si="12"/>
        <v/>
      </c>
      <c r="N78" s="280"/>
      <c r="O78" s="280"/>
      <c r="P78" s="280"/>
      <c r="Q78" s="285"/>
      <c r="R78" s="286"/>
    </row>
    <row r="79" spans="1:23" s="274" customFormat="1" ht="12.6" customHeight="1" x14ac:dyDescent="0.2">
      <c r="A79" s="277"/>
      <c r="B79" s="257"/>
      <c r="C79" s="247" t="str">
        <f t="shared" si="10"/>
        <v/>
      </c>
      <c r="D79" s="288"/>
      <c r="E79" s="279"/>
      <c r="F79" s="202"/>
      <c r="G79" s="64"/>
      <c r="H79" s="281"/>
      <c r="I79" s="282"/>
      <c r="J79" s="283" t="str">
        <f t="shared" si="11"/>
        <v/>
      </c>
      <c r="K79" s="284"/>
      <c r="L79" s="280"/>
      <c r="M79" s="161" t="str">
        <f t="shared" si="12"/>
        <v/>
      </c>
      <c r="N79" s="280"/>
      <c r="O79" s="280"/>
      <c r="P79" s="280"/>
      <c r="Q79" s="285"/>
      <c r="R79" s="286"/>
    </row>
    <row r="80" spans="1:23" s="274" customFormat="1" ht="12.6" customHeight="1" x14ac:dyDescent="0.2">
      <c r="A80" s="277"/>
      <c r="B80" s="257"/>
      <c r="C80" s="247" t="str">
        <f t="shared" si="10"/>
        <v/>
      </c>
      <c r="D80" s="288"/>
      <c r="E80" s="279"/>
      <c r="F80" s="202"/>
      <c r="G80" s="64"/>
      <c r="H80" s="281"/>
      <c r="I80" s="282"/>
      <c r="J80" s="283" t="str">
        <f t="shared" si="11"/>
        <v/>
      </c>
      <c r="K80" s="284"/>
      <c r="L80" s="280"/>
      <c r="M80" s="161" t="str">
        <f t="shared" si="12"/>
        <v/>
      </c>
      <c r="N80" s="280"/>
      <c r="O80" s="280"/>
      <c r="P80" s="280"/>
      <c r="Q80" s="285"/>
      <c r="R80" s="286"/>
    </row>
    <row r="81" spans="1:18" s="274" customFormat="1" ht="12.6" customHeight="1" x14ac:dyDescent="0.2">
      <c r="A81" s="277"/>
      <c r="B81" s="257"/>
      <c r="C81" s="247" t="str">
        <f t="shared" si="10"/>
        <v/>
      </c>
      <c r="D81" s="288"/>
      <c r="E81" s="279"/>
      <c r="F81" s="202"/>
      <c r="G81" s="64"/>
      <c r="H81" s="281"/>
      <c r="I81" s="282"/>
      <c r="J81" s="283" t="str">
        <f t="shared" si="11"/>
        <v/>
      </c>
      <c r="K81" s="284"/>
      <c r="L81" s="280"/>
      <c r="M81" s="161" t="str">
        <f t="shared" si="12"/>
        <v/>
      </c>
      <c r="N81" s="280"/>
      <c r="O81" s="280"/>
      <c r="P81" s="280"/>
      <c r="Q81" s="285"/>
      <c r="R81" s="286"/>
    </row>
    <row r="82" spans="1:18" s="274" customFormat="1" ht="12.6" customHeight="1" x14ac:dyDescent="0.2">
      <c r="A82" s="277"/>
      <c r="B82" s="257"/>
      <c r="C82" s="247" t="str">
        <f t="shared" si="10"/>
        <v/>
      </c>
      <c r="D82" s="288"/>
      <c r="E82" s="279"/>
      <c r="F82" s="202"/>
      <c r="G82" s="64"/>
      <c r="H82" s="281"/>
      <c r="I82" s="282"/>
      <c r="J82" s="283" t="str">
        <f t="shared" si="11"/>
        <v/>
      </c>
      <c r="K82" s="284"/>
      <c r="L82" s="280"/>
      <c r="M82" s="161" t="str">
        <f t="shared" si="12"/>
        <v/>
      </c>
      <c r="N82" s="280"/>
      <c r="O82" s="280"/>
      <c r="P82" s="280"/>
      <c r="Q82" s="285"/>
      <c r="R82" s="286"/>
    </row>
    <row r="83" spans="1:18" s="274" customFormat="1" ht="12.6" customHeight="1" x14ac:dyDescent="0.2">
      <c r="A83" s="277"/>
      <c r="B83" s="257"/>
      <c r="C83" s="247" t="str">
        <f t="shared" si="10"/>
        <v/>
      </c>
      <c r="D83" s="288"/>
      <c r="E83" s="279"/>
      <c r="F83" s="202"/>
      <c r="G83" s="64"/>
      <c r="H83" s="281"/>
      <c r="I83" s="282"/>
      <c r="J83" s="283" t="str">
        <f t="shared" si="11"/>
        <v/>
      </c>
      <c r="K83" s="284"/>
      <c r="L83" s="280"/>
      <c r="M83" s="161" t="str">
        <f t="shared" si="12"/>
        <v/>
      </c>
      <c r="N83" s="280"/>
      <c r="O83" s="280"/>
      <c r="P83" s="280"/>
      <c r="Q83" s="285"/>
      <c r="R83" s="286"/>
    </row>
    <row r="84" spans="1:18" s="274" customFormat="1" ht="12.6" customHeight="1" x14ac:dyDescent="0.2">
      <c r="A84" s="277"/>
      <c r="B84" s="257"/>
      <c r="C84" s="247" t="str">
        <f t="shared" si="10"/>
        <v/>
      </c>
      <c r="D84" s="288"/>
      <c r="E84" s="279"/>
      <c r="F84" s="202"/>
      <c r="G84" s="64"/>
      <c r="H84" s="281"/>
      <c r="I84" s="282"/>
      <c r="J84" s="283" t="str">
        <f t="shared" si="11"/>
        <v/>
      </c>
      <c r="K84" s="284"/>
      <c r="L84" s="280"/>
      <c r="M84" s="161" t="str">
        <f t="shared" si="12"/>
        <v/>
      </c>
      <c r="N84" s="280"/>
      <c r="O84" s="280"/>
      <c r="P84" s="280"/>
      <c r="Q84" s="285"/>
      <c r="R84" s="286"/>
    </row>
    <row r="85" spans="1:18" s="274" customFormat="1" ht="12.6" customHeight="1" x14ac:dyDescent="0.2">
      <c r="A85" s="277"/>
      <c r="B85" s="257"/>
      <c r="C85" s="247" t="str">
        <f t="shared" si="10"/>
        <v/>
      </c>
      <c r="D85" s="288"/>
      <c r="E85" s="279"/>
      <c r="F85" s="202"/>
      <c r="G85" s="64"/>
      <c r="H85" s="281"/>
      <c r="I85" s="282"/>
      <c r="J85" s="283" t="str">
        <f t="shared" si="11"/>
        <v/>
      </c>
      <c r="K85" s="284"/>
      <c r="L85" s="280"/>
      <c r="M85" s="161" t="str">
        <f t="shared" si="12"/>
        <v/>
      </c>
      <c r="N85" s="280"/>
      <c r="O85" s="280"/>
      <c r="P85" s="280"/>
      <c r="Q85" s="285"/>
      <c r="R85" s="286"/>
    </row>
    <row r="86" spans="1:18" s="274" customFormat="1" ht="12.6" customHeight="1" x14ac:dyDescent="0.2">
      <c r="A86" s="277"/>
      <c r="B86" s="257"/>
      <c r="C86" s="247" t="str">
        <f t="shared" si="10"/>
        <v/>
      </c>
      <c r="D86" s="288"/>
      <c r="E86" s="279"/>
      <c r="F86" s="202"/>
      <c r="G86" s="64"/>
      <c r="H86" s="281"/>
      <c r="I86" s="282"/>
      <c r="J86" s="283" t="str">
        <f t="shared" si="11"/>
        <v/>
      </c>
      <c r="K86" s="284"/>
      <c r="L86" s="280"/>
      <c r="M86" s="161" t="str">
        <f t="shared" si="12"/>
        <v/>
      </c>
      <c r="N86" s="280"/>
      <c r="O86" s="280"/>
      <c r="P86" s="280"/>
      <c r="Q86" s="285"/>
      <c r="R86" s="286"/>
    </row>
    <row r="87" spans="1:18" s="274" customFormat="1" ht="12.6" customHeight="1" x14ac:dyDescent="0.2">
      <c r="A87" s="277"/>
      <c r="B87" s="257"/>
      <c r="C87" s="247" t="str">
        <f t="shared" si="10"/>
        <v/>
      </c>
      <c r="D87" s="288"/>
      <c r="E87" s="279"/>
      <c r="F87" s="202"/>
      <c r="G87" s="64"/>
      <c r="H87" s="281"/>
      <c r="I87" s="282"/>
      <c r="J87" s="283" t="str">
        <f t="shared" si="11"/>
        <v/>
      </c>
      <c r="K87" s="284"/>
      <c r="L87" s="280"/>
      <c r="M87" s="161" t="str">
        <f t="shared" si="12"/>
        <v/>
      </c>
      <c r="N87" s="280"/>
      <c r="O87" s="280"/>
      <c r="P87" s="280"/>
      <c r="Q87" s="285"/>
      <c r="R87" s="286"/>
    </row>
    <row r="88" spans="1:18" s="274" customFormat="1" ht="12.6" customHeight="1" x14ac:dyDescent="0.2">
      <c r="A88" s="277"/>
      <c r="B88" s="257"/>
      <c r="C88" s="247" t="str">
        <f t="shared" si="10"/>
        <v/>
      </c>
      <c r="D88" s="288"/>
      <c r="E88" s="279"/>
      <c r="F88" s="202"/>
      <c r="G88" s="64"/>
      <c r="H88" s="281"/>
      <c r="I88" s="282"/>
      <c r="J88" s="283" t="str">
        <f t="shared" si="11"/>
        <v/>
      </c>
      <c r="K88" s="284"/>
      <c r="L88" s="280"/>
      <c r="M88" s="161" t="str">
        <f t="shared" si="12"/>
        <v/>
      </c>
      <c r="N88" s="280"/>
      <c r="O88" s="280"/>
      <c r="P88" s="280"/>
      <c r="Q88" s="285"/>
      <c r="R88" s="286"/>
    </row>
    <row r="89" spans="1:18" s="274" customFormat="1" ht="12.6" customHeight="1" x14ac:dyDescent="0.2">
      <c r="A89" s="277"/>
      <c r="B89" s="257"/>
      <c r="C89" s="247" t="str">
        <f t="shared" si="10"/>
        <v/>
      </c>
      <c r="D89" s="288"/>
      <c r="E89" s="279"/>
      <c r="F89" s="202"/>
      <c r="G89" s="64"/>
      <c r="H89" s="281"/>
      <c r="I89" s="282"/>
      <c r="J89" s="283" t="str">
        <f t="shared" si="11"/>
        <v/>
      </c>
      <c r="K89" s="284"/>
      <c r="L89" s="280"/>
      <c r="M89" s="161" t="str">
        <f t="shared" si="12"/>
        <v/>
      </c>
      <c r="N89" s="280"/>
      <c r="O89" s="280"/>
      <c r="P89" s="280"/>
      <c r="Q89" s="285"/>
      <c r="R89" s="286"/>
    </row>
    <row r="90" spans="1:18" s="274" customFormat="1" ht="12.6" customHeight="1" x14ac:dyDescent="0.2">
      <c r="A90" s="277"/>
      <c r="B90" s="257"/>
      <c r="C90" s="247" t="str">
        <f t="shared" si="10"/>
        <v/>
      </c>
      <c r="D90" s="288"/>
      <c r="E90" s="279"/>
      <c r="F90" s="202"/>
      <c r="G90" s="64"/>
      <c r="H90" s="281"/>
      <c r="I90" s="282"/>
      <c r="J90" s="283" t="str">
        <f t="shared" si="11"/>
        <v/>
      </c>
      <c r="K90" s="284"/>
      <c r="L90" s="280"/>
      <c r="M90" s="161" t="str">
        <f t="shared" si="12"/>
        <v/>
      </c>
      <c r="N90" s="280"/>
      <c r="O90" s="280"/>
      <c r="P90" s="280"/>
      <c r="Q90" s="285"/>
      <c r="R90" s="286"/>
    </row>
    <row r="91" spans="1:18" s="274" customFormat="1" ht="12.6" customHeight="1" x14ac:dyDescent="0.2">
      <c r="A91" s="277"/>
      <c r="B91" s="257"/>
      <c r="C91" s="247" t="str">
        <f t="shared" si="10"/>
        <v/>
      </c>
      <c r="D91" s="288"/>
      <c r="E91" s="279"/>
      <c r="F91" s="202"/>
      <c r="G91" s="64"/>
      <c r="H91" s="281"/>
      <c r="I91" s="282"/>
      <c r="J91" s="283" t="str">
        <f t="shared" si="11"/>
        <v/>
      </c>
      <c r="K91" s="284"/>
      <c r="L91" s="280"/>
      <c r="M91" s="161" t="str">
        <f t="shared" si="12"/>
        <v/>
      </c>
      <c r="N91" s="280"/>
      <c r="O91" s="280"/>
      <c r="P91" s="280"/>
      <c r="Q91" s="285"/>
      <c r="R91" s="286"/>
    </row>
    <row r="92" spans="1:18" s="274" customFormat="1" ht="12.6" customHeight="1" x14ac:dyDescent="0.2">
      <c r="A92" s="277"/>
      <c r="B92" s="257"/>
      <c r="C92" s="247" t="str">
        <f t="shared" si="10"/>
        <v/>
      </c>
      <c r="D92" s="288"/>
      <c r="E92" s="279"/>
      <c r="F92" s="202"/>
      <c r="G92" s="64"/>
      <c r="H92" s="281"/>
      <c r="I92" s="282"/>
      <c r="J92" s="283" t="str">
        <f t="shared" si="11"/>
        <v/>
      </c>
      <c r="K92" s="284"/>
      <c r="L92" s="280"/>
      <c r="M92" s="161" t="str">
        <f t="shared" si="12"/>
        <v/>
      </c>
      <c r="N92" s="280"/>
      <c r="O92" s="280"/>
      <c r="P92" s="280"/>
      <c r="Q92" s="285"/>
      <c r="R92" s="286"/>
    </row>
    <row r="93" spans="1:18" s="274" customFormat="1" ht="12.6" customHeight="1" x14ac:dyDescent="0.2">
      <c r="A93" s="277"/>
      <c r="B93" s="257"/>
      <c r="C93" s="247" t="str">
        <f t="shared" si="10"/>
        <v/>
      </c>
      <c r="D93" s="288"/>
      <c r="E93" s="279"/>
      <c r="F93" s="202"/>
      <c r="G93" s="64"/>
      <c r="H93" s="281"/>
      <c r="I93" s="282"/>
      <c r="J93" s="283" t="str">
        <f t="shared" si="11"/>
        <v/>
      </c>
      <c r="K93" s="284"/>
      <c r="L93" s="280"/>
      <c r="M93" s="161" t="str">
        <f t="shared" si="12"/>
        <v/>
      </c>
      <c r="N93" s="280"/>
      <c r="O93" s="280"/>
      <c r="P93" s="280"/>
      <c r="Q93" s="285"/>
      <c r="R93" s="286"/>
    </row>
    <row r="94" spans="1:18" s="274" customFormat="1" ht="12.6" customHeight="1" x14ac:dyDescent="0.2">
      <c r="A94" s="277"/>
      <c r="B94" s="257"/>
      <c r="C94" s="247" t="str">
        <f t="shared" si="10"/>
        <v/>
      </c>
      <c r="D94" s="288"/>
      <c r="E94" s="279"/>
      <c r="F94" s="202"/>
      <c r="G94" s="64"/>
      <c r="H94" s="281"/>
      <c r="I94" s="282"/>
      <c r="J94" s="283" t="str">
        <f t="shared" si="11"/>
        <v/>
      </c>
      <c r="K94" s="284"/>
      <c r="L94" s="280"/>
      <c r="M94" s="161" t="str">
        <f t="shared" si="12"/>
        <v/>
      </c>
      <c r="N94" s="280"/>
      <c r="O94" s="280"/>
      <c r="P94" s="280"/>
      <c r="Q94" s="285"/>
      <c r="R94" s="286"/>
    </row>
    <row r="95" spans="1:18" s="274" customFormat="1" ht="12.6" customHeight="1" x14ac:dyDescent="0.2">
      <c r="A95" s="277"/>
      <c r="B95" s="257"/>
      <c r="C95" s="247" t="str">
        <f t="shared" si="10"/>
        <v/>
      </c>
      <c r="D95" s="288"/>
      <c r="E95" s="279"/>
      <c r="F95" s="202"/>
      <c r="G95" s="64"/>
      <c r="H95" s="281"/>
      <c r="I95" s="282"/>
      <c r="J95" s="283" t="str">
        <f t="shared" si="11"/>
        <v/>
      </c>
      <c r="K95" s="284"/>
      <c r="L95" s="280"/>
      <c r="M95" s="161" t="str">
        <f t="shared" si="12"/>
        <v/>
      </c>
      <c r="N95" s="280"/>
      <c r="O95" s="280"/>
      <c r="P95" s="280"/>
      <c r="Q95" s="285"/>
      <c r="R95" s="286"/>
    </row>
    <row r="96" spans="1:18" s="274" customFormat="1" ht="12.6" customHeight="1" x14ac:dyDescent="0.2">
      <c r="A96" s="277"/>
      <c r="B96" s="257"/>
      <c r="C96" s="247" t="str">
        <f t="shared" si="10"/>
        <v/>
      </c>
      <c r="D96" s="288"/>
      <c r="E96" s="279"/>
      <c r="F96" s="202"/>
      <c r="G96" s="64"/>
      <c r="H96" s="281"/>
      <c r="I96" s="282"/>
      <c r="J96" s="283" t="str">
        <f t="shared" si="11"/>
        <v/>
      </c>
      <c r="K96" s="284"/>
      <c r="L96" s="280"/>
      <c r="M96" s="161" t="str">
        <f t="shared" si="12"/>
        <v/>
      </c>
      <c r="N96" s="280"/>
      <c r="O96" s="280"/>
      <c r="P96" s="280"/>
      <c r="Q96" s="285"/>
      <c r="R96" s="286"/>
    </row>
    <row r="97" spans="1:18" s="274" customFormat="1" ht="12.6" customHeight="1" x14ac:dyDescent="0.2">
      <c r="A97" s="277"/>
      <c r="B97" s="257"/>
      <c r="C97" s="247" t="str">
        <f t="shared" si="10"/>
        <v/>
      </c>
      <c r="D97" s="288"/>
      <c r="E97" s="279"/>
      <c r="F97" s="202"/>
      <c r="G97" s="64"/>
      <c r="H97" s="281"/>
      <c r="I97" s="282"/>
      <c r="J97" s="283" t="str">
        <f t="shared" si="11"/>
        <v/>
      </c>
      <c r="K97" s="284"/>
      <c r="L97" s="280"/>
      <c r="M97" s="161" t="str">
        <f t="shared" si="12"/>
        <v/>
      </c>
      <c r="N97" s="280"/>
      <c r="O97" s="280"/>
      <c r="P97" s="280"/>
      <c r="Q97" s="285"/>
      <c r="R97" s="286"/>
    </row>
    <row r="98" spans="1:18" s="274" customFormat="1" ht="12.6" customHeight="1" x14ac:dyDescent="0.2">
      <c r="A98" s="277"/>
      <c r="B98" s="257"/>
      <c r="C98" s="247" t="str">
        <f t="shared" si="10"/>
        <v/>
      </c>
      <c r="D98" s="288"/>
      <c r="E98" s="279"/>
      <c r="F98" s="202"/>
      <c r="G98" s="64"/>
      <c r="H98" s="281"/>
      <c r="I98" s="282"/>
      <c r="J98" s="283" t="str">
        <f t="shared" si="11"/>
        <v/>
      </c>
      <c r="K98" s="284"/>
      <c r="L98" s="280"/>
      <c r="M98" s="161" t="str">
        <f t="shared" si="12"/>
        <v/>
      </c>
      <c r="N98" s="280"/>
      <c r="O98" s="280"/>
      <c r="P98" s="280"/>
      <c r="Q98" s="285"/>
      <c r="R98" s="286"/>
    </row>
    <row r="99" spans="1:18" s="274" customFormat="1" ht="12.6" customHeight="1" x14ac:dyDescent="0.2">
      <c r="A99" s="277"/>
      <c r="B99" s="257"/>
      <c r="C99" s="247" t="str">
        <f t="shared" si="10"/>
        <v/>
      </c>
      <c r="D99" s="288"/>
      <c r="E99" s="279"/>
      <c r="F99" s="202"/>
      <c r="G99" s="64"/>
      <c r="H99" s="281"/>
      <c r="I99" s="282"/>
      <c r="J99" s="283" t="str">
        <f t="shared" si="11"/>
        <v/>
      </c>
      <c r="K99" s="284"/>
      <c r="L99" s="280"/>
      <c r="M99" s="161" t="str">
        <f t="shared" si="12"/>
        <v/>
      </c>
      <c r="N99" s="280"/>
      <c r="O99" s="280"/>
      <c r="P99" s="280"/>
      <c r="Q99" s="285"/>
      <c r="R99" s="286"/>
    </row>
    <row r="100" spans="1:18" s="274" customFormat="1" ht="12.6" customHeight="1" x14ac:dyDescent="0.2">
      <c r="A100" s="277"/>
      <c r="B100" s="257"/>
      <c r="C100" s="247" t="str">
        <f t="shared" si="10"/>
        <v/>
      </c>
      <c r="D100" s="288"/>
      <c r="E100" s="279"/>
      <c r="F100" s="202"/>
      <c r="G100" s="64"/>
      <c r="H100" s="281"/>
      <c r="I100" s="282"/>
      <c r="J100" s="283" t="str">
        <f t="shared" si="11"/>
        <v/>
      </c>
      <c r="K100" s="284"/>
      <c r="L100" s="280"/>
      <c r="M100" s="161" t="str">
        <f t="shared" si="12"/>
        <v/>
      </c>
      <c r="N100" s="280"/>
      <c r="O100" s="280"/>
      <c r="P100" s="280"/>
      <c r="Q100" s="285"/>
      <c r="R100" s="286"/>
    </row>
    <row r="101" spans="1:18" s="274" customFormat="1" ht="12.6" customHeight="1" x14ac:dyDescent="0.2">
      <c r="A101" s="277"/>
      <c r="B101" s="257"/>
      <c r="C101" s="247" t="str">
        <f t="shared" si="10"/>
        <v/>
      </c>
      <c r="D101" s="288"/>
      <c r="E101" s="279"/>
      <c r="F101" s="202"/>
      <c r="G101" s="64"/>
      <c r="H101" s="281"/>
      <c r="I101" s="282"/>
      <c r="J101" s="283" t="str">
        <f t="shared" si="11"/>
        <v/>
      </c>
      <c r="K101" s="284"/>
      <c r="L101" s="280"/>
      <c r="M101" s="161" t="str">
        <f t="shared" si="12"/>
        <v/>
      </c>
      <c r="N101" s="280"/>
      <c r="O101" s="280"/>
      <c r="P101" s="280"/>
      <c r="Q101" s="285"/>
      <c r="R101" s="286"/>
    </row>
    <row r="102" spans="1:18" s="274" customFormat="1" ht="12.6" customHeight="1" x14ac:dyDescent="0.2">
      <c r="A102" s="277"/>
      <c r="B102" s="257"/>
      <c r="C102" s="247" t="str">
        <f t="shared" si="10"/>
        <v/>
      </c>
      <c r="D102" s="288"/>
      <c r="E102" s="279"/>
      <c r="F102" s="202"/>
      <c r="G102" s="64"/>
      <c r="H102" s="281"/>
      <c r="I102" s="282"/>
      <c r="J102" s="283" t="str">
        <f t="shared" si="11"/>
        <v/>
      </c>
      <c r="K102" s="284"/>
      <c r="L102" s="280"/>
      <c r="M102" s="161" t="str">
        <f t="shared" si="12"/>
        <v/>
      </c>
      <c r="N102" s="280"/>
      <c r="O102" s="280"/>
      <c r="P102" s="280"/>
      <c r="Q102" s="285"/>
      <c r="R102" s="286"/>
    </row>
    <row r="103" spans="1:18" s="274" customFormat="1" ht="12.6" customHeight="1" x14ac:dyDescent="0.2">
      <c r="A103" s="277"/>
      <c r="B103" s="257"/>
      <c r="C103" s="247" t="str">
        <f t="shared" si="10"/>
        <v/>
      </c>
      <c r="D103" s="288"/>
      <c r="E103" s="279"/>
      <c r="F103" s="202"/>
      <c r="G103" s="64"/>
      <c r="H103" s="281"/>
      <c r="I103" s="282"/>
      <c r="J103" s="283" t="str">
        <f t="shared" si="11"/>
        <v/>
      </c>
      <c r="K103" s="284"/>
      <c r="L103" s="280"/>
      <c r="M103" s="161" t="str">
        <f t="shared" si="12"/>
        <v/>
      </c>
      <c r="N103" s="280"/>
      <c r="O103" s="280"/>
      <c r="P103" s="280"/>
      <c r="Q103" s="285"/>
      <c r="R103" s="286"/>
    </row>
    <row r="104" spans="1:18" s="274" customFormat="1" ht="12.6" customHeight="1" thickBot="1" x14ac:dyDescent="0.25">
      <c r="A104" s="277"/>
      <c r="B104" s="257"/>
      <c r="C104" s="247" t="str">
        <f t="shared" si="10"/>
        <v/>
      </c>
      <c r="D104" s="288"/>
      <c r="E104" s="279"/>
      <c r="F104" s="202"/>
      <c r="G104" s="64"/>
      <c r="H104" s="281"/>
      <c r="I104" s="282"/>
      <c r="J104" s="289" t="str">
        <f t="shared" si="11"/>
        <v/>
      </c>
      <c r="K104" s="290"/>
      <c r="L104" s="280"/>
      <c r="M104" s="291" t="str">
        <f t="shared" si="12"/>
        <v/>
      </c>
      <c r="N104" s="280"/>
      <c r="O104" s="280"/>
      <c r="P104" s="280"/>
      <c r="Q104" s="292"/>
      <c r="R104" s="293"/>
    </row>
    <row r="105" spans="1:18" s="26" customFormat="1" ht="13.5" thickTop="1" x14ac:dyDescent="0.2">
      <c r="A105" s="963" t="s">
        <v>41</v>
      </c>
      <c r="B105" s="844"/>
      <c r="C105" s="844"/>
      <c r="D105" s="844"/>
      <c r="E105" s="844"/>
      <c r="F105" s="844"/>
      <c r="G105" s="844"/>
      <c r="H105" s="964"/>
      <c r="I105" s="964"/>
      <c r="J105" s="964"/>
      <c r="K105" s="964"/>
      <c r="L105" s="965"/>
      <c r="M105" s="159" t="str">
        <f>IF(SUM(M67:M104)&gt;0,SUM(M67:M104),"")</f>
        <v/>
      </c>
      <c r="N105" s="154" t="str">
        <f>IF(SUM(N67:N104)&gt;0,SUM(N67:N104),"")</f>
        <v/>
      </c>
      <c r="O105" s="154" t="str">
        <f>IF(SUM(O67:O104)&gt;0,SUM(O67:O104),"")</f>
        <v/>
      </c>
      <c r="P105" s="154" t="str">
        <f>IF(SUM(P67:P104)&gt;0,SUM(P67:P104),"")</f>
        <v/>
      </c>
      <c r="Q105" s="117" t="str">
        <f>IF(SUM(Q67:Q104)&gt;0,SUM(Q67:Q104),"")</f>
        <v/>
      </c>
      <c r="R105" s="5"/>
    </row>
    <row r="106" spans="1:18" x14ac:dyDescent="0.2">
      <c r="A106" s="966" t="s">
        <v>125</v>
      </c>
      <c r="B106" s="837"/>
      <c r="C106" s="837" t="s">
        <v>40</v>
      </c>
      <c r="D106" s="837"/>
      <c r="E106" s="837"/>
      <c r="F106" s="837"/>
      <c r="G106" s="837" t="s">
        <v>40</v>
      </c>
      <c r="H106" s="967"/>
      <c r="I106" s="967"/>
      <c r="J106" s="967"/>
      <c r="K106" s="967"/>
      <c r="L106" s="968"/>
      <c r="M106" s="161" t="str">
        <f t="shared" ref="M106:Q106" si="13">M$46</f>
        <v/>
      </c>
      <c r="N106" s="115" t="str">
        <f>N$46</f>
        <v/>
      </c>
      <c r="O106" s="115" t="str">
        <f>O$46</f>
        <v/>
      </c>
      <c r="P106" s="115" t="str">
        <f>P$46</f>
        <v/>
      </c>
      <c r="Q106" s="118" t="str">
        <f t="shared" si="13"/>
        <v/>
      </c>
      <c r="R106" s="5"/>
    </row>
    <row r="107" spans="1:18" x14ac:dyDescent="0.2">
      <c r="A107" s="966" t="s">
        <v>126</v>
      </c>
      <c r="B107" s="837"/>
      <c r="C107" s="837" t="s">
        <v>37</v>
      </c>
      <c r="D107" s="837"/>
      <c r="E107" s="837"/>
      <c r="F107" s="837"/>
      <c r="G107" s="837" t="s">
        <v>37</v>
      </c>
      <c r="H107" s="967"/>
      <c r="I107" s="967"/>
      <c r="J107" s="967"/>
      <c r="K107" s="967"/>
      <c r="L107" s="968"/>
      <c r="M107" s="162" t="str">
        <f t="shared" ref="M107:Q107" si="14">IF(SUM(M105:M106)=0,"",SUM(M105:M106))</f>
        <v/>
      </c>
      <c r="N107" s="156" t="str">
        <f>IF(SUM(N105:N106)=0,"",SUM(N105:N106))</f>
        <v/>
      </c>
      <c r="O107" s="156" t="str">
        <f t="shared" ref="O107:P107" si="15">IF(SUM(O105:O106)=0,"",SUM(O105:O106))</f>
        <v/>
      </c>
      <c r="P107" s="156" t="str">
        <f t="shared" si="15"/>
        <v/>
      </c>
      <c r="Q107" s="119" t="str">
        <f t="shared" si="14"/>
        <v/>
      </c>
      <c r="R107" s="5"/>
    </row>
    <row r="108" spans="1:18" s="26" customFormat="1" ht="15.75" thickBot="1" x14ac:dyDescent="0.25">
      <c r="A108" s="959" t="s">
        <v>42</v>
      </c>
      <c r="B108" s="960"/>
      <c r="C108" s="960"/>
      <c r="D108" s="960"/>
      <c r="E108" s="960"/>
      <c r="F108" s="960"/>
      <c r="G108" s="960"/>
      <c r="H108" s="961"/>
      <c r="I108" s="961"/>
      <c r="J108" s="961"/>
      <c r="K108" s="961"/>
      <c r="L108" s="962"/>
      <c r="M108" s="129"/>
      <c r="N108" s="129"/>
      <c r="O108" s="129"/>
      <c r="P108" s="129"/>
      <c r="Q108" s="128" t="s">
        <v>35</v>
      </c>
      <c r="R108" s="5"/>
    </row>
    <row r="109" spans="1:18" s="26" customFormat="1" ht="8.1" customHeight="1" x14ac:dyDescent="0.2">
      <c r="A109" s="5"/>
      <c r="B109" s="5"/>
      <c r="C109" s="5"/>
      <c r="D109" s="5"/>
      <c r="E109" s="5"/>
      <c r="F109" s="5"/>
      <c r="G109" s="5"/>
      <c r="H109" s="5"/>
      <c r="I109" s="5"/>
      <c r="J109" s="5"/>
      <c r="K109" s="5"/>
      <c r="L109" s="25"/>
      <c r="M109" s="24"/>
      <c r="N109" s="5"/>
      <c r="O109" s="5"/>
      <c r="P109" s="5"/>
      <c r="R109" s="5"/>
    </row>
    <row r="110" spans="1:18" s="26" customFormat="1" ht="12.6" customHeight="1" x14ac:dyDescent="0.2">
      <c r="A110" s="323" t="s">
        <v>121</v>
      </c>
      <c r="B110" s="5"/>
      <c r="C110" s="313"/>
      <c r="D110" s="28"/>
      <c r="E110" s="5"/>
      <c r="F110" s="5"/>
      <c r="G110" s="5"/>
      <c r="H110" s="5"/>
      <c r="I110" s="5"/>
      <c r="J110" s="5"/>
      <c r="K110" s="5"/>
      <c r="L110" s="329" t="s">
        <v>35</v>
      </c>
      <c r="M110" s="323" t="s">
        <v>36</v>
      </c>
      <c r="N110" s="5"/>
      <c r="O110" s="5"/>
      <c r="P110" s="5"/>
      <c r="Q110" s="5"/>
      <c r="R110" s="5"/>
    </row>
    <row r="111" spans="1:18" x14ac:dyDescent="0.2">
      <c r="A111" s="5"/>
      <c r="B111" s="5"/>
      <c r="C111" s="5"/>
      <c r="F111" s="5"/>
      <c r="G111" s="5"/>
      <c r="H111" s="5"/>
      <c r="I111" s="5"/>
      <c r="J111" s="5"/>
      <c r="K111" s="5"/>
      <c r="L111" s="5"/>
      <c r="M111" s="5"/>
      <c r="N111" s="5"/>
      <c r="O111" s="5"/>
      <c r="P111" s="5"/>
      <c r="Q111" s="5"/>
      <c r="R111" s="5"/>
    </row>
    <row r="112" spans="1:18" x14ac:dyDescent="0.2">
      <c r="A112" s="5"/>
      <c r="B112" s="5"/>
      <c r="C112" s="5"/>
      <c r="D112" s="5"/>
      <c r="E112" s="5"/>
      <c r="F112" s="5"/>
      <c r="G112" s="5"/>
      <c r="H112" s="5"/>
      <c r="I112" s="5"/>
      <c r="J112" s="5"/>
      <c r="K112" s="5"/>
      <c r="L112" s="5"/>
      <c r="M112" s="5"/>
      <c r="N112" s="5"/>
      <c r="O112" s="5"/>
      <c r="P112" s="5"/>
      <c r="Q112" s="5"/>
      <c r="R112" s="5"/>
    </row>
    <row r="113" spans="1:23" x14ac:dyDescent="0.2">
      <c r="A113" s="5"/>
      <c r="B113" s="5"/>
      <c r="C113" s="5"/>
      <c r="D113" s="5"/>
      <c r="E113" s="81" t="s">
        <v>46</v>
      </c>
      <c r="F113" s="7"/>
      <c r="G113" s="5"/>
      <c r="H113" s="5"/>
      <c r="I113" s="5"/>
      <c r="J113" s="5"/>
      <c r="K113" s="5"/>
      <c r="L113" s="5"/>
      <c r="M113" s="5"/>
      <c r="N113" s="5"/>
      <c r="O113" s="5"/>
      <c r="P113" s="5"/>
      <c r="Q113" s="5"/>
      <c r="R113" s="5"/>
    </row>
    <row r="114" spans="1:23" x14ac:dyDescent="0.2">
      <c r="A114" s="5"/>
      <c r="B114" s="5"/>
      <c r="C114" s="5"/>
      <c r="D114" s="5"/>
      <c r="E114" s="82"/>
      <c r="F114" s="8" t="s">
        <v>47</v>
      </c>
      <c r="G114" s="5"/>
      <c r="H114" s="5"/>
      <c r="I114" s="5"/>
      <c r="J114" s="5"/>
      <c r="K114" s="5"/>
      <c r="L114" s="5"/>
      <c r="M114" s="5"/>
      <c r="N114" s="5"/>
      <c r="O114" s="5"/>
      <c r="P114" s="5"/>
      <c r="Q114" s="5"/>
      <c r="R114" s="5"/>
    </row>
    <row r="115" spans="1:23" x14ac:dyDescent="0.2">
      <c r="A115" s="5"/>
      <c r="B115" s="5"/>
      <c r="C115" s="5"/>
      <c r="D115" s="5"/>
      <c r="E115" s="83"/>
      <c r="F115" s="8" t="s">
        <v>48</v>
      </c>
      <c r="G115" s="5"/>
      <c r="H115" s="5"/>
      <c r="I115" s="5"/>
      <c r="J115" s="5"/>
      <c r="K115" s="5"/>
      <c r="L115" s="5"/>
      <c r="M115" s="5"/>
      <c r="N115" s="5"/>
      <c r="O115" s="5"/>
      <c r="P115" s="5"/>
      <c r="Q115" s="5"/>
      <c r="R115" s="5"/>
    </row>
    <row r="116" spans="1:23" x14ac:dyDescent="0.2">
      <c r="A116" s="5"/>
      <c r="B116" s="5"/>
      <c r="C116" s="5"/>
      <c r="D116" s="5"/>
      <c r="E116" s="85"/>
      <c r="F116" s="8" t="s">
        <v>49</v>
      </c>
      <c r="G116" s="5"/>
      <c r="H116" s="5"/>
      <c r="I116" s="5"/>
      <c r="J116" s="5"/>
      <c r="K116" s="5"/>
      <c r="L116" s="5"/>
      <c r="M116" s="5"/>
      <c r="N116" s="5"/>
      <c r="O116" s="5"/>
      <c r="P116" s="5"/>
      <c r="Q116" s="5"/>
      <c r="R116" s="5"/>
    </row>
    <row r="117" spans="1:23" x14ac:dyDescent="0.2">
      <c r="A117" s="5"/>
      <c r="B117" s="5"/>
      <c r="C117" s="5"/>
      <c r="D117" s="5"/>
      <c r="E117" s="5"/>
      <c r="F117" s="5"/>
      <c r="G117" s="5"/>
      <c r="H117" s="5"/>
      <c r="I117" s="5"/>
      <c r="J117" s="5"/>
      <c r="K117" s="5"/>
      <c r="L117" s="5"/>
      <c r="M117" s="5"/>
      <c r="N117" s="5"/>
      <c r="O117" s="5"/>
      <c r="P117" s="5"/>
      <c r="Q117" s="5"/>
      <c r="R117" s="5"/>
    </row>
    <row r="118" spans="1:23" x14ac:dyDescent="0.2">
      <c r="A118" s="5"/>
      <c r="B118" s="5"/>
      <c r="C118" s="5"/>
      <c r="D118" s="5"/>
      <c r="E118" s="5"/>
      <c r="F118" s="5"/>
      <c r="G118" s="5"/>
      <c r="H118" s="5"/>
      <c r="I118" s="5"/>
      <c r="J118" s="5"/>
      <c r="K118" s="5"/>
      <c r="L118" s="5"/>
      <c r="M118" s="5"/>
      <c r="N118" s="5"/>
      <c r="O118" s="5"/>
      <c r="P118" s="5"/>
      <c r="Q118" s="5"/>
      <c r="R118" s="5"/>
    </row>
    <row r="119" spans="1:23" x14ac:dyDescent="0.2">
      <c r="A119" s="5"/>
      <c r="B119" s="5"/>
      <c r="C119" s="5"/>
      <c r="D119" s="5"/>
      <c r="E119" s="5"/>
      <c r="F119" s="5"/>
      <c r="G119" s="5"/>
      <c r="H119" s="5"/>
      <c r="I119" s="5"/>
      <c r="J119" s="5"/>
      <c r="K119" s="5"/>
      <c r="L119" s="5"/>
      <c r="M119" s="5"/>
      <c r="N119" s="5"/>
      <c r="O119" s="5"/>
      <c r="P119" s="5"/>
      <c r="Q119" s="5"/>
      <c r="R119" s="5"/>
    </row>
    <row r="120" spans="1:23" ht="18" x14ac:dyDescent="0.25">
      <c r="A120" s="949" t="s">
        <v>7</v>
      </c>
      <c r="B120" s="948"/>
      <c r="C120" s="948"/>
      <c r="D120" s="948"/>
      <c r="E120" s="948"/>
      <c r="F120" s="948"/>
      <c r="G120" s="948"/>
      <c r="H120" s="948"/>
      <c r="I120" s="948"/>
      <c r="J120" s="948"/>
      <c r="K120" s="948"/>
      <c r="L120" s="948"/>
      <c r="M120" s="948"/>
      <c r="N120" s="948"/>
      <c r="O120" s="948"/>
      <c r="P120" s="948"/>
      <c r="Q120" s="948"/>
      <c r="R120" s="948"/>
      <c r="S120" s="5"/>
    </row>
    <row r="121" spans="1:23" s="26" customFormat="1" ht="27.75" customHeight="1" thickBot="1" x14ac:dyDescent="0.25">
      <c r="A121" s="600" t="s">
        <v>140</v>
      </c>
      <c r="B121" s="788"/>
      <c r="C121" s="788"/>
      <c r="D121" s="788"/>
      <c r="E121" s="788"/>
      <c r="F121" s="788"/>
      <c r="G121" s="788"/>
      <c r="H121" s="788"/>
      <c r="I121" s="788"/>
      <c r="J121" s="788"/>
      <c r="K121" s="788"/>
      <c r="L121" s="788"/>
      <c r="M121" s="788"/>
      <c r="N121" s="788"/>
      <c r="O121" s="788"/>
      <c r="P121" s="788"/>
      <c r="Q121" s="788"/>
      <c r="R121" s="788"/>
    </row>
    <row r="122" spans="1:23" s="26" customFormat="1" ht="12.75" customHeight="1" x14ac:dyDescent="0.2">
      <c r="A122" s="770" t="s">
        <v>18</v>
      </c>
      <c r="B122" s="770" t="s">
        <v>92</v>
      </c>
      <c r="C122" s="769" t="s">
        <v>99</v>
      </c>
      <c r="D122" s="935" t="s">
        <v>19</v>
      </c>
      <c r="E122" s="936"/>
      <c r="F122" s="937" t="s">
        <v>20</v>
      </c>
      <c r="G122" s="769" t="s">
        <v>21</v>
      </c>
      <c r="H122" s="935" t="s">
        <v>22</v>
      </c>
      <c r="I122" s="940"/>
      <c r="J122" s="936"/>
      <c r="K122" s="944" t="s">
        <v>23</v>
      </c>
      <c r="L122" s="770" t="s">
        <v>24</v>
      </c>
      <c r="M122" s="423" t="str">
        <f t="shared" ref="M122" si="16">IF(M$3="","",M$3)</f>
        <v>Schedule A</v>
      </c>
      <c r="N122" s="374" t="str">
        <f>IF(N$3="","",N$3)</f>
        <v>Schedule A</v>
      </c>
      <c r="O122" s="374" t="str">
        <f>IF(O$3="","",O$3)</f>
        <v>Schedule A</v>
      </c>
      <c r="P122" s="374" t="str">
        <f>IF(P$3="","",P$3)</f>
        <v>Schedule A</v>
      </c>
      <c r="Q122" s="768" t="s">
        <v>163</v>
      </c>
      <c r="R122" s="756" t="s">
        <v>5</v>
      </c>
      <c r="U122" s="41"/>
    </row>
    <row r="123" spans="1:23" s="26" customFormat="1" x14ac:dyDescent="0.2">
      <c r="A123" s="815"/>
      <c r="B123" s="815"/>
      <c r="C123" s="811"/>
      <c r="D123" s="326"/>
      <c r="E123" s="327"/>
      <c r="F123" s="938"/>
      <c r="G123" s="811"/>
      <c r="H123" s="941"/>
      <c r="I123" s="942"/>
      <c r="J123" s="943"/>
      <c r="K123" s="945"/>
      <c r="L123" s="815"/>
      <c r="M123" s="385" t="str">
        <f t="shared" ref="M123" si="17">IF(M$4="","",M$4)</f>
        <v>Pay Item</v>
      </c>
      <c r="N123" s="385" t="str">
        <f>IF(N$4="","",N$4)</f>
        <v>Pay Item</v>
      </c>
      <c r="O123" s="385" t="str">
        <f>IF(O$4="","",O$4)</f>
        <v>Pay Item</v>
      </c>
      <c r="P123" s="385" t="str">
        <f>IF(P$4="","",P$4)</f>
        <v>Pay Item</v>
      </c>
      <c r="Q123" s="934"/>
      <c r="R123" s="804"/>
      <c r="U123" s="41"/>
    </row>
    <row r="124" spans="1:23" s="26" customFormat="1" x14ac:dyDescent="0.2">
      <c r="A124" s="815"/>
      <c r="B124" s="815"/>
      <c r="C124" s="811"/>
      <c r="D124" s="950">
        <f>D5</f>
        <v>0</v>
      </c>
      <c r="E124" s="953" t="s">
        <v>9</v>
      </c>
      <c r="F124" s="938"/>
      <c r="G124" s="811"/>
      <c r="H124" s="941"/>
      <c r="I124" s="942"/>
      <c r="J124" s="943"/>
      <c r="K124" s="945"/>
      <c r="L124" s="815"/>
      <c r="M124" s="385">
        <f t="shared" ref="M124" si="18">IF(M$5="","",M$5)</f>
        <v>633040100</v>
      </c>
      <c r="N124" s="385">
        <f>IF(N$5="","",N$5)</f>
        <v>633081000</v>
      </c>
      <c r="O124" s="385">
        <f>IF(O$5="","",O$5)</f>
        <v>633090100</v>
      </c>
      <c r="P124" s="385" t="str">
        <f>IF(P$5="","",P$5)</f>
        <v/>
      </c>
      <c r="Q124" s="934"/>
      <c r="R124" s="804"/>
      <c r="U124" s="41"/>
    </row>
    <row r="125" spans="1:23" s="26" customFormat="1" ht="56.25" customHeight="1" x14ac:dyDescent="0.2">
      <c r="A125" s="815"/>
      <c r="B125" s="815"/>
      <c r="C125" s="811"/>
      <c r="D125" s="951"/>
      <c r="E125" s="954"/>
      <c r="F125" s="938"/>
      <c r="G125" s="811"/>
      <c r="H125" s="134" t="s">
        <v>26</v>
      </c>
      <c r="I125" s="134" t="s">
        <v>27</v>
      </c>
      <c r="J125" s="134" t="s">
        <v>28</v>
      </c>
      <c r="K125" s="945"/>
      <c r="L125" s="815"/>
      <c r="M125" s="593" t="str">
        <f>IF(M124&gt;0,(VLOOKUP(LEFT(M124,5)&amp;"-"&amp;RIGHT(M124,4),'[2]FP14 Pay Items'!$A$2:$E$6000,4,FALSE)),"")</f>
        <v>SIGNS, STEEL PANELS, TYPE 3 SHEETING</v>
      </c>
      <c r="N125" s="592" t="str">
        <f>IF(N$5&gt;0,(VLOOKUP(LEFT(N$5,5)&amp;"-"&amp;RIGHT(N$5,4),'[2]FP14 Pay Items'!$A$2:$E$6000,4,FALSE)),"")</f>
        <v>OBJECT MARKER, TYPE 1</v>
      </c>
      <c r="O125" s="592" t="str">
        <f>IF(O$5&gt;0,(VLOOKUP(LEFT(O$5,5)&amp;"-"&amp;RIGHT(O$5,4),'[2]FP14 Pay Items'!$A$2:$E$6000,4,FALSE)),"")</f>
        <v>DELINEATOR, TYPE 1</v>
      </c>
      <c r="P125" s="592" t="str">
        <f>IF(P$5&gt;0,(VLOOKUP(LEFT(P$5,5)&amp;"-"&amp;RIGHT(P$5,4),'[2]FP14 Pay Items'!$A$2:$E$6000,4,FALSE)),"")</f>
        <v/>
      </c>
      <c r="Q125" s="934"/>
      <c r="R125" s="804"/>
    </row>
    <row r="126" spans="1:23" s="26" customFormat="1" ht="13.5" thickBot="1" x14ac:dyDescent="0.25">
      <c r="A126" s="816"/>
      <c r="B126" s="816"/>
      <c r="C126" s="812"/>
      <c r="D126" s="952"/>
      <c r="E126" s="955"/>
      <c r="F126" s="939"/>
      <c r="G126" s="812"/>
      <c r="H126" s="44" t="s">
        <v>123</v>
      </c>
      <c r="I126" s="44" t="s">
        <v>123</v>
      </c>
      <c r="J126" s="44" t="s">
        <v>106</v>
      </c>
      <c r="K126" s="946"/>
      <c r="L126" s="816"/>
      <c r="M126" s="116" t="str">
        <f>IF(M124&gt;0,(VLOOKUP(LEFT(M124,5)&amp;"-"&amp;RIGHT(M124,4),'[2]FP14 Pay Items'!$A$2:$E$4705,5,TRUE)),"")</f>
        <v>SQFT</v>
      </c>
      <c r="N126" s="87" t="str">
        <f>IF(N124&gt;0,(VLOOKUP(LEFT(N124,5)&amp;"-"&amp;RIGHT(N124,4),'[2]FP14 Pay Items'!$A$2:$E$4705,5,TRUE)),"")</f>
        <v>EACH</v>
      </c>
      <c r="O126" s="87" t="str">
        <f>IF(O124&gt;0,(VLOOKUP(LEFT(O124,5)&amp;"-"&amp;RIGHT(O124,4),'[2]FP14 Pay Items'!$A$2:$E$4705,5,TRUE)),"")</f>
        <v>EACH</v>
      </c>
      <c r="P126" s="87" t="e">
        <f>IF(P124&gt;0,(VLOOKUP(LEFT(P124,5)&amp;"-"&amp;RIGHT(P124,4),'[2]FP14 Pay Items'!$A$2:$E$4705,5,TRUE)),"")</f>
        <v>#N/A</v>
      </c>
      <c r="Q126" s="44" t="s">
        <v>166</v>
      </c>
      <c r="R126" s="805"/>
    </row>
    <row r="127" spans="1:23" s="274" customFormat="1" ht="12.6" customHeight="1" thickTop="1" x14ac:dyDescent="0.2">
      <c r="A127" s="263"/>
      <c r="B127" s="264"/>
      <c r="C127" s="442" t="str">
        <f t="shared" ref="C127:C164" si="19">IFERROR(VLOOKUP($B127,Project_Info,2,FALSE),"")</f>
        <v/>
      </c>
      <c r="D127" s="265"/>
      <c r="E127" s="266"/>
      <c r="F127" s="266"/>
      <c r="G127" s="63"/>
      <c r="H127" s="268"/>
      <c r="I127" s="268"/>
      <c r="J127" s="269" t="str">
        <f>IF(AND(H127&gt;0,I127&gt;0)=TRUE,H127*I127/144,"")</f>
        <v/>
      </c>
      <c r="K127" s="270"/>
      <c r="L127" s="271"/>
      <c r="M127" s="159" t="str">
        <f>IFERROR(J127*L127,"")</f>
        <v/>
      </c>
      <c r="N127" s="267"/>
      <c r="O127" s="267"/>
      <c r="P127" s="267"/>
      <c r="Q127" s="272"/>
      <c r="R127" s="273"/>
      <c r="U127" s="275"/>
      <c r="V127" s="276"/>
      <c r="W127" s="276"/>
    </row>
    <row r="128" spans="1:23" s="274" customFormat="1" ht="12.6" customHeight="1" x14ac:dyDescent="0.2">
      <c r="A128" s="277"/>
      <c r="B128" s="257"/>
      <c r="C128" s="247" t="str">
        <f t="shared" si="19"/>
        <v/>
      </c>
      <c r="D128" s="278"/>
      <c r="E128" s="279"/>
      <c r="F128" s="202"/>
      <c r="G128" s="64"/>
      <c r="H128" s="281"/>
      <c r="I128" s="282"/>
      <c r="J128" s="283" t="str">
        <f t="shared" ref="J128:J164" si="20">IF(AND(H128&gt;0,I128&gt;0)=TRUE,H128*I128/144,"")</f>
        <v/>
      </c>
      <c r="K128" s="284"/>
      <c r="L128" s="280"/>
      <c r="M128" s="161" t="str">
        <f t="shared" ref="M128:M164" si="21">IFERROR(J128*L128,"")</f>
        <v/>
      </c>
      <c r="N128" s="280"/>
      <c r="O128" s="280"/>
      <c r="P128" s="280"/>
      <c r="Q128" s="285"/>
      <c r="R128" s="286"/>
      <c r="U128" s="275"/>
      <c r="V128" s="276"/>
      <c r="W128" s="276"/>
    </row>
    <row r="129" spans="1:21" s="274" customFormat="1" ht="12.6" customHeight="1" x14ac:dyDescent="0.2">
      <c r="A129" s="277"/>
      <c r="B129" s="257"/>
      <c r="C129" s="247" t="str">
        <f t="shared" si="19"/>
        <v/>
      </c>
      <c r="D129" s="278"/>
      <c r="E129" s="279"/>
      <c r="F129" s="202"/>
      <c r="G129" s="64"/>
      <c r="H129" s="281"/>
      <c r="I129" s="282"/>
      <c r="J129" s="283" t="str">
        <f t="shared" si="20"/>
        <v/>
      </c>
      <c r="K129" s="284"/>
      <c r="L129" s="280"/>
      <c r="M129" s="161" t="str">
        <f t="shared" si="21"/>
        <v/>
      </c>
      <c r="N129" s="280"/>
      <c r="O129" s="280"/>
      <c r="P129" s="280"/>
      <c r="Q129" s="285"/>
      <c r="R129" s="286"/>
      <c r="U129" s="275"/>
    </row>
    <row r="130" spans="1:21" s="274" customFormat="1" ht="12.6" customHeight="1" x14ac:dyDescent="0.2">
      <c r="A130" s="277"/>
      <c r="B130" s="257"/>
      <c r="C130" s="247" t="str">
        <f t="shared" si="19"/>
        <v/>
      </c>
      <c r="D130" s="287"/>
      <c r="E130" s="279"/>
      <c r="F130" s="202"/>
      <c r="G130" s="64"/>
      <c r="H130" s="281"/>
      <c r="I130" s="282"/>
      <c r="J130" s="283" t="str">
        <f t="shared" si="20"/>
        <v/>
      </c>
      <c r="K130" s="284"/>
      <c r="L130" s="280"/>
      <c r="M130" s="161" t="str">
        <f t="shared" si="21"/>
        <v/>
      </c>
      <c r="N130" s="280"/>
      <c r="O130" s="280"/>
      <c r="P130" s="280"/>
      <c r="Q130" s="285"/>
      <c r="R130" s="286"/>
      <c r="U130" s="275"/>
    </row>
    <row r="131" spans="1:21" s="274" customFormat="1" ht="12.6" customHeight="1" x14ac:dyDescent="0.2">
      <c r="A131" s="277"/>
      <c r="B131" s="257"/>
      <c r="C131" s="247" t="str">
        <f t="shared" si="19"/>
        <v/>
      </c>
      <c r="D131" s="288"/>
      <c r="E131" s="279"/>
      <c r="F131" s="202"/>
      <c r="G131" s="64"/>
      <c r="H131" s="281"/>
      <c r="I131" s="282"/>
      <c r="J131" s="283" t="str">
        <f t="shared" si="20"/>
        <v/>
      </c>
      <c r="K131" s="284"/>
      <c r="L131" s="280"/>
      <c r="M131" s="161" t="str">
        <f t="shared" si="21"/>
        <v/>
      </c>
      <c r="N131" s="280"/>
      <c r="O131" s="280"/>
      <c r="P131" s="280"/>
      <c r="Q131" s="285"/>
      <c r="R131" s="286"/>
      <c r="U131" s="275"/>
    </row>
    <row r="132" spans="1:21" s="274" customFormat="1" ht="12.6" customHeight="1" x14ac:dyDescent="0.2">
      <c r="A132" s="277"/>
      <c r="B132" s="257"/>
      <c r="C132" s="247" t="str">
        <f t="shared" si="19"/>
        <v/>
      </c>
      <c r="D132" s="288"/>
      <c r="E132" s="279"/>
      <c r="F132" s="202"/>
      <c r="G132" s="64"/>
      <c r="H132" s="281"/>
      <c r="I132" s="282"/>
      <c r="J132" s="283" t="str">
        <f t="shared" si="20"/>
        <v/>
      </c>
      <c r="K132" s="284"/>
      <c r="L132" s="280"/>
      <c r="M132" s="161" t="str">
        <f t="shared" si="21"/>
        <v/>
      </c>
      <c r="N132" s="280"/>
      <c r="O132" s="280"/>
      <c r="P132" s="280"/>
      <c r="Q132" s="285"/>
      <c r="R132" s="286"/>
      <c r="U132" s="275"/>
    </row>
    <row r="133" spans="1:21" s="274" customFormat="1" ht="12.6" customHeight="1" x14ac:dyDescent="0.2">
      <c r="A133" s="277"/>
      <c r="B133" s="257"/>
      <c r="C133" s="247" t="str">
        <f t="shared" si="19"/>
        <v/>
      </c>
      <c r="D133" s="288"/>
      <c r="E133" s="279"/>
      <c r="F133" s="202"/>
      <c r="G133" s="64"/>
      <c r="H133" s="281"/>
      <c r="I133" s="282"/>
      <c r="J133" s="283" t="str">
        <f t="shared" si="20"/>
        <v/>
      </c>
      <c r="K133" s="284"/>
      <c r="L133" s="280"/>
      <c r="M133" s="161" t="str">
        <f t="shared" si="21"/>
        <v/>
      </c>
      <c r="N133" s="280"/>
      <c r="O133" s="280"/>
      <c r="P133" s="280"/>
      <c r="Q133" s="285"/>
      <c r="R133" s="286"/>
      <c r="U133" s="275"/>
    </row>
    <row r="134" spans="1:21" s="274" customFormat="1" ht="12.6" customHeight="1" x14ac:dyDescent="0.2">
      <c r="A134" s="277"/>
      <c r="B134" s="257"/>
      <c r="C134" s="247" t="str">
        <f t="shared" si="19"/>
        <v/>
      </c>
      <c r="D134" s="288"/>
      <c r="E134" s="279"/>
      <c r="F134" s="202"/>
      <c r="G134" s="64"/>
      <c r="H134" s="281"/>
      <c r="I134" s="282"/>
      <c r="J134" s="283" t="str">
        <f t="shared" si="20"/>
        <v/>
      </c>
      <c r="K134" s="284"/>
      <c r="L134" s="280"/>
      <c r="M134" s="161" t="str">
        <f t="shared" si="21"/>
        <v/>
      </c>
      <c r="N134" s="280"/>
      <c r="O134" s="280"/>
      <c r="P134" s="280"/>
      <c r="Q134" s="285"/>
      <c r="R134" s="286"/>
    </row>
    <row r="135" spans="1:21" s="274" customFormat="1" ht="12.6" customHeight="1" x14ac:dyDescent="0.2">
      <c r="A135" s="277"/>
      <c r="B135" s="257"/>
      <c r="C135" s="247" t="str">
        <f t="shared" si="19"/>
        <v/>
      </c>
      <c r="D135" s="288"/>
      <c r="E135" s="279"/>
      <c r="F135" s="202"/>
      <c r="G135" s="64"/>
      <c r="H135" s="281"/>
      <c r="I135" s="282"/>
      <c r="J135" s="283" t="str">
        <f t="shared" si="20"/>
        <v/>
      </c>
      <c r="K135" s="284"/>
      <c r="L135" s="280"/>
      <c r="M135" s="161" t="str">
        <f t="shared" si="21"/>
        <v/>
      </c>
      <c r="N135" s="280"/>
      <c r="O135" s="280"/>
      <c r="P135" s="280"/>
      <c r="Q135" s="285"/>
      <c r="R135" s="286"/>
    </row>
    <row r="136" spans="1:21" s="274" customFormat="1" ht="12.6" customHeight="1" x14ac:dyDescent="0.2">
      <c r="A136" s="277"/>
      <c r="B136" s="257"/>
      <c r="C136" s="247" t="str">
        <f t="shared" si="19"/>
        <v/>
      </c>
      <c r="D136" s="288"/>
      <c r="E136" s="279"/>
      <c r="F136" s="202"/>
      <c r="G136" s="64"/>
      <c r="H136" s="281"/>
      <c r="I136" s="282"/>
      <c r="J136" s="283" t="str">
        <f t="shared" si="20"/>
        <v/>
      </c>
      <c r="K136" s="284"/>
      <c r="L136" s="280"/>
      <c r="M136" s="161" t="str">
        <f t="shared" si="21"/>
        <v/>
      </c>
      <c r="N136" s="280"/>
      <c r="O136" s="280"/>
      <c r="P136" s="280"/>
      <c r="Q136" s="285"/>
      <c r="R136" s="286"/>
    </row>
    <row r="137" spans="1:21" s="274" customFormat="1" ht="12.6" customHeight="1" x14ac:dyDescent="0.2">
      <c r="A137" s="277"/>
      <c r="B137" s="257"/>
      <c r="C137" s="247" t="str">
        <f t="shared" si="19"/>
        <v/>
      </c>
      <c r="D137" s="288"/>
      <c r="E137" s="279"/>
      <c r="F137" s="202"/>
      <c r="G137" s="64"/>
      <c r="H137" s="281"/>
      <c r="I137" s="282"/>
      <c r="J137" s="283" t="str">
        <f t="shared" si="20"/>
        <v/>
      </c>
      <c r="K137" s="284"/>
      <c r="L137" s="280"/>
      <c r="M137" s="161" t="str">
        <f t="shared" si="21"/>
        <v/>
      </c>
      <c r="N137" s="280"/>
      <c r="O137" s="280"/>
      <c r="P137" s="280"/>
      <c r="Q137" s="285"/>
      <c r="R137" s="286"/>
    </row>
    <row r="138" spans="1:21" s="274" customFormat="1" ht="12.6" customHeight="1" x14ac:dyDescent="0.2">
      <c r="A138" s="277"/>
      <c r="B138" s="257"/>
      <c r="C138" s="247" t="str">
        <f t="shared" si="19"/>
        <v/>
      </c>
      <c r="D138" s="288"/>
      <c r="E138" s="279"/>
      <c r="F138" s="202"/>
      <c r="G138" s="64"/>
      <c r="H138" s="281"/>
      <c r="I138" s="282"/>
      <c r="J138" s="283" t="str">
        <f t="shared" si="20"/>
        <v/>
      </c>
      <c r="K138" s="284"/>
      <c r="L138" s="280"/>
      <c r="M138" s="161" t="str">
        <f t="shared" si="21"/>
        <v/>
      </c>
      <c r="N138" s="280"/>
      <c r="O138" s="280"/>
      <c r="P138" s="280"/>
      <c r="Q138" s="285"/>
      <c r="R138" s="286"/>
    </row>
    <row r="139" spans="1:21" s="274" customFormat="1" ht="12.6" customHeight="1" x14ac:dyDescent="0.2">
      <c r="A139" s="277"/>
      <c r="B139" s="257"/>
      <c r="C139" s="247" t="str">
        <f t="shared" si="19"/>
        <v/>
      </c>
      <c r="D139" s="288"/>
      <c r="E139" s="279"/>
      <c r="F139" s="202"/>
      <c r="G139" s="64"/>
      <c r="H139" s="281"/>
      <c r="I139" s="282"/>
      <c r="J139" s="283" t="str">
        <f t="shared" si="20"/>
        <v/>
      </c>
      <c r="K139" s="284"/>
      <c r="L139" s="280"/>
      <c r="M139" s="161" t="str">
        <f t="shared" si="21"/>
        <v/>
      </c>
      <c r="N139" s="280"/>
      <c r="O139" s="280"/>
      <c r="P139" s="280"/>
      <c r="Q139" s="285"/>
      <c r="R139" s="286"/>
    </row>
    <row r="140" spans="1:21" s="274" customFormat="1" ht="12.6" customHeight="1" x14ac:dyDescent="0.2">
      <c r="A140" s="277"/>
      <c r="B140" s="257"/>
      <c r="C140" s="247" t="str">
        <f t="shared" si="19"/>
        <v/>
      </c>
      <c r="D140" s="288"/>
      <c r="E140" s="279"/>
      <c r="F140" s="202"/>
      <c r="G140" s="64"/>
      <c r="H140" s="281"/>
      <c r="I140" s="282"/>
      <c r="J140" s="283" t="str">
        <f t="shared" si="20"/>
        <v/>
      </c>
      <c r="K140" s="284"/>
      <c r="L140" s="280"/>
      <c r="M140" s="161" t="str">
        <f t="shared" si="21"/>
        <v/>
      </c>
      <c r="N140" s="280"/>
      <c r="O140" s="280"/>
      <c r="P140" s="280"/>
      <c r="Q140" s="285"/>
      <c r="R140" s="286"/>
    </row>
    <row r="141" spans="1:21" s="274" customFormat="1" ht="12.6" customHeight="1" x14ac:dyDescent="0.2">
      <c r="A141" s="277"/>
      <c r="B141" s="257"/>
      <c r="C141" s="247" t="str">
        <f t="shared" si="19"/>
        <v/>
      </c>
      <c r="D141" s="288"/>
      <c r="E141" s="279"/>
      <c r="F141" s="202"/>
      <c r="G141" s="64"/>
      <c r="H141" s="281"/>
      <c r="I141" s="282"/>
      <c r="J141" s="283" t="str">
        <f t="shared" si="20"/>
        <v/>
      </c>
      <c r="K141" s="284"/>
      <c r="L141" s="280"/>
      <c r="M141" s="161" t="str">
        <f t="shared" si="21"/>
        <v/>
      </c>
      <c r="N141" s="280"/>
      <c r="O141" s="280"/>
      <c r="P141" s="280"/>
      <c r="Q141" s="285"/>
      <c r="R141" s="286"/>
    </row>
    <row r="142" spans="1:21" s="274" customFormat="1" ht="12.6" customHeight="1" x14ac:dyDescent="0.2">
      <c r="A142" s="277"/>
      <c r="B142" s="257"/>
      <c r="C142" s="247" t="str">
        <f t="shared" si="19"/>
        <v/>
      </c>
      <c r="D142" s="288"/>
      <c r="E142" s="279"/>
      <c r="F142" s="202"/>
      <c r="G142" s="64"/>
      <c r="H142" s="281"/>
      <c r="I142" s="282"/>
      <c r="J142" s="283" t="str">
        <f t="shared" si="20"/>
        <v/>
      </c>
      <c r="K142" s="284"/>
      <c r="L142" s="280"/>
      <c r="M142" s="161" t="str">
        <f t="shared" si="21"/>
        <v/>
      </c>
      <c r="N142" s="280"/>
      <c r="O142" s="280"/>
      <c r="P142" s="280"/>
      <c r="Q142" s="285"/>
      <c r="R142" s="286"/>
    </row>
    <row r="143" spans="1:21" s="274" customFormat="1" ht="12.6" customHeight="1" x14ac:dyDescent="0.2">
      <c r="A143" s="277"/>
      <c r="B143" s="257"/>
      <c r="C143" s="247" t="str">
        <f t="shared" si="19"/>
        <v/>
      </c>
      <c r="D143" s="288"/>
      <c r="E143" s="279"/>
      <c r="F143" s="202"/>
      <c r="G143" s="64"/>
      <c r="H143" s="281"/>
      <c r="I143" s="282"/>
      <c r="J143" s="283" t="str">
        <f t="shared" si="20"/>
        <v/>
      </c>
      <c r="K143" s="284"/>
      <c r="L143" s="280"/>
      <c r="M143" s="161" t="str">
        <f t="shared" si="21"/>
        <v/>
      </c>
      <c r="N143" s="280"/>
      <c r="O143" s="280"/>
      <c r="P143" s="280"/>
      <c r="Q143" s="285"/>
      <c r="R143" s="286"/>
    </row>
    <row r="144" spans="1:21" s="274" customFormat="1" ht="12.6" customHeight="1" x14ac:dyDescent="0.2">
      <c r="A144" s="277"/>
      <c r="B144" s="257"/>
      <c r="C144" s="247" t="str">
        <f t="shared" si="19"/>
        <v/>
      </c>
      <c r="D144" s="288"/>
      <c r="E144" s="279"/>
      <c r="F144" s="202"/>
      <c r="G144" s="64"/>
      <c r="H144" s="281"/>
      <c r="I144" s="282"/>
      <c r="J144" s="283" t="str">
        <f t="shared" si="20"/>
        <v/>
      </c>
      <c r="K144" s="284"/>
      <c r="L144" s="280"/>
      <c r="M144" s="161" t="str">
        <f t="shared" si="21"/>
        <v/>
      </c>
      <c r="N144" s="280"/>
      <c r="O144" s="280"/>
      <c r="P144" s="280"/>
      <c r="Q144" s="285"/>
      <c r="R144" s="286"/>
    </row>
    <row r="145" spans="1:18" s="274" customFormat="1" ht="12.6" customHeight="1" x14ac:dyDescent="0.2">
      <c r="A145" s="277"/>
      <c r="B145" s="257"/>
      <c r="C145" s="247" t="str">
        <f t="shared" si="19"/>
        <v/>
      </c>
      <c r="D145" s="288"/>
      <c r="E145" s="279"/>
      <c r="F145" s="202"/>
      <c r="G145" s="64"/>
      <c r="H145" s="281"/>
      <c r="I145" s="282"/>
      <c r="J145" s="283" t="str">
        <f t="shared" si="20"/>
        <v/>
      </c>
      <c r="K145" s="284"/>
      <c r="L145" s="280"/>
      <c r="M145" s="161" t="str">
        <f t="shared" si="21"/>
        <v/>
      </c>
      <c r="N145" s="280"/>
      <c r="O145" s="280"/>
      <c r="P145" s="280"/>
      <c r="Q145" s="285"/>
      <c r="R145" s="286"/>
    </row>
    <row r="146" spans="1:18" s="274" customFormat="1" ht="12.6" customHeight="1" x14ac:dyDescent="0.2">
      <c r="A146" s="277"/>
      <c r="B146" s="257"/>
      <c r="C146" s="247" t="str">
        <f t="shared" si="19"/>
        <v/>
      </c>
      <c r="D146" s="288"/>
      <c r="E146" s="279"/>
      <c r="F146" s="202"/>
      <c r="G146" s="64"/>
      <c r="H146" s="281"/>
      <c r="I146" s="282"/>
      <c r="J146" s="283" t="str">
        <f t="shared" si="20"/>
        <v/>
      </c>
      <c r="K146" s="284"/>
      <c r="L146" s="280"/>
      <c r="M146" s="161" t="str">
        <f t="shared" si="21"/>
        <v/>
      </c>
      <c r="N146" s="280"/>
      <c r="O146" s="280"/>
      <c r="P146" s="280"/>
      <c r="Q146" s="285"/>
      <c r="R146" s="286"/>
    </row>
    <row r="147" spans="1:18" s="274" customFormat="1" ht="12.6" customHeight="1" x14ac:dyDescent="0.2">
      <c r="A147" s="277"/>
      <c r="B147" s="257"/>
      <c r="C147" s="247" t="str">
        <f t="shared" si="19"/>
        <v/>
      </c>
      <c r="D147" s="288"/>
      <c r="E147" s="279"/>
      <c r="F147" s="202"/>
      <c r="G147" s="64"/>
      <c r="H147" s="281"/>
      <c r="I147" s="282"/>
      <c r="J147" s="283" t="str">
        <f t="shared" si="20"/>
        <v/>
      </c>
      <c r="K147" s="284"/>
      <c r="L147" s="280"/>
      <c r="M147" s="161" t="str">
        <f t="shared" si="21"/>
        <v/>
      </c>
      <c r="N147" s="280"/>
      <c r="O147" s="280"/>
      <c r="P147" s="280"/>
      <c r="Q147" s="285"/>
      <c r="R147" s="286"/>
    </row>
    <row r="148" spans="1:18" s="274" customFormat="1" ht="12.6" customHeight="1" x14ac:dyDescent="0.2">
      <c r="A148" s="277"/>
      <c r="B148" s="257"/>
      <c r="C148" s="247" t="str">
        <f t="shared" si="19"/>
        <v/>
      </c>
      <c r="D148" s="288"/>
      <c r="E148" s="279"/>
      <c r="F148" s="202"/>
      <c r="G148" s="64"/>
      <c r="H148" s="281"/>
      <c r="I148" s="282"/>
      <c r="J148" s="283" t="str">
        <f t="shared" si="20"/>
        <v/>
      </c>
      <c r="K148" s="284"/>
      <c r="L148" s="280"/>
      <c r="M148" s="161" t="str">
        <f t="shared" si="21"/>
        <v/>
      </c>
      <c r="N148" s="280"/>
      <c r="O148" s="280"/>
      <c r="P148" s="280"/>
      <c r="Q148" s="285"/>
      <c r="R148" s="286"/>
    </row>
    <row r="149" spans="1:18" s="274" customFormat="1" ht="12.6" customHeight="1" x14ac:dyDescent="0.2">
      <c r="A149" s="277"/>
      <c r="B149" s="257"/>
      <c r="C149" s="247" t="str">
        <f t="shared" si="19"/>
        <v/>
      </c>
      <c r="D149" s="288"/>
      <c r="E149" s="279"/>
      <c r="F149" s="202"/>
      <c r="G149" s="64"/>
      <c r="H149" s="281"/>
      <c r="I149" s="282"/>
      <c r="J149" s="283" t="str">
        <f t="shared" si="20"/>
        <v/>
      </c>
      <c r="K149" s="284"/>
      <c r="L149" s="280"/>
      <c r="M149" s="161" t="str">
        <f t="shared" si="21"/>
        <v/>
      </c>
      <c r="N149" s="280"/>
      <c r="O149" s="280"/>
      <c r="P149" s="280"/>
      <c r="Q149" s="285"/>
      <c r="R149" s="286"/>
    </row>
    <row r="150" spans="1:18" s="274" customFormat="1" ht="12.6" customHeight="1" x14ac:dyDescent="0.2">
      <c r="A150" s="277"/>
      <c r="B150" s="257"/>
      <c r="C150" s="247" t="str">
        <f t="shared" si="19"/>
        <v/>
      </c>
      <c r="D150" s="288"/>
      <c r="E150" s="279"/>
      <c r="F150" s="202"/>
      <c r="G150" s="64"/>
      <c r="H150" s="281"/>
      <c r="I150" s="282"/>
      <c r="J150" s="283" t="str">
        <f t="shared" si="20"/>
        <v/>
      </c>
      <c r="K150" s="284"/>
      <c r="L150" s="280"/>
      <c r="M150" s="161" t="str">
        <f t="shared" si="21"/>
        <v/>
      </c>
      <c r="N150" s="280"/>
      <c r="O150" s="280"/>
      <c r="P150" s="280"/>
      <c r="Q150" s="285"/>
      <c r="R150" s="286"/>
    </row>
    <row r="151" spans="1:18" s="274" customFormat="1" ht="12.6" customHeight="1" x14ac:dyDescent="0.2">
      <c r="A151" s="277"/>
      <c r="B151" s="257"/>
      <c r="C151" s="247" t="str">
        <f t="shared" si="19"/>
        <v/>
      </c>
      <c r="D151" s="288"/>
      <c r="E151" s="279"/>
      <c r="F151" s="202"/>
      <c r="G151" s="64"/>
      <c r="H151" s="281"/>
      <c r="I151" s="282"/>
      <c r="J151" s="283" t="str">
        <f t="shared" si="20"/>
        <v/>
      </c>
      <c r="K151" s="284"/>
      <c r="L151" s="280"/>
      <c r="M151" s="161" t="str">
        <f t="shared" si="21"/>
        <v/>
      </c>
      <c r="N151" s="280"/>
      <c r="O151" s="280"/>
      <c r="P151" s="280"/>
      <c r="Q151" s="285"/>
      <c r="R151" s="286"/>
    </row>
    <row r="152" spans="1:18" s="274" customFormat="1" ht="12.6" customHeight="1" x14ac:dyDescent="0.2">
      <c r="A152" s="277"/>
      <c r="B152" s="257"/>
      <c r="C152" s="247" t="str">
        <f t="shared" si="19"/>
        <v/>
      </c>
      <c r="D152" s="288"/>
      <c r="E152" s="279"/>
      <c r="F152" s="202"/>
      <c r="G152" s="64"/>
      <c r="H152" s="281"/>
      <c r="I152" s="282"/>
      <c r="J152" s="283" t="str">
        <f t="shared" si="20"/>
        <v/>
      </c>
      <c r="K152" s="284"/>
      <c r="L152" s="280"/>
      <c r="M152" s="161" t="str">
        <f t="shared" si="21"/>
        <v/>
      </c>
      <c r="N152" s="280"/>
      <c r="O152" s="280"/>
      <c r="P152" s="280"/>
      <c r="Q152" s="285"/>
      <c r="R152" s="286"/>
    </row>
    <row r="153" spans="1:18" s="274" customFormat="1" ht="12.6" customHeight="1" x14ac:dyDescent="0.2">
      <c r="A153" s="277"/>
      <c r="B153" s="257"/>
      <c r="C153" s="247" t="str">
        <f t="shared" si="19"/>
        <v/>
      </c>
      <c r="D153" s="288"/>
      <c r="E153" s="279"/>
      <c r="F153" s="202"/>
      <c r="G153" s="64"/>
      <c r="H153" s="281"/>
      <c r="I153" s="282"/>
      <c r="J153" s="283" t="str">
        <f t="shared" si="20"/>
        <v/>
      </c>
      <c r="K153" s="284"/>
      <c r="L153" s="280"/>
      <c r="M153" s="161" t="str">
        <f t="shared" si="21"/>
        <v/>
      </c>
      <c r="N153" s="280"/>
      <c r="O153" s="280"/>
      <c r="P153" s="280"/>
      <c r="Q153" s="285"/>
      <c r="R153" s="286"/>
    </row>
    <row r="154" spans="1:18" s="274" customFormat="1" ht="12.6" customHeight="1" x14ac:dyDescent="0.2">
      <c r="A154" s="277"/>
      <c r="B154" s="257"/>
      <c r="C154" s="247" t="str">
        <f t="shared" si="19"/>
        <v/>
      </c>
      <c r="D154" s="288"/>
      <c r="E154" s="279"/>
      <c r="F154" s="202"/>
      <c r="G154" s="64"/>
      <c r="H154" s="281"/>
      <c r="I154" s="282"/>
      <c r="J154" s="283" t="str">
        <f t="shared" si="20"/>
        <v/>
      </c>
      <c r="K154" s="284"/>
      <c r="L154" s="280"/>
      <c r="M154" s="161" t="str">
        <f t="shared" si="21"/>
        <v/>
      </c>
      <c r="N154" s="280"/>
      <c r="O154" s="280"/>
      <c r="P154" s="280"/>
      <c r="Q154" s="285"/>
      <c r="R154" s="286"/>
    </row>
    <row r="155" spans="1:18" s="274" customFormat="1" ht="12.6" customHeight="1" x14ac:dyDescent="0.2">
      <c r="A155" s="277"/>
      <c r="B155" s="257"/>
      <c r="C155" s="247" t="str">
        <f t="shared" si="19"/>
        <v/>
      </c>
      <c r="D155" s="288"/>
      <c r="E155" s="279"/>
      <c r="F155" s="202"/>
      <c r="G155" s="64"/>
      <c r="H155" s="281"/>
      <c r="I155" s="282"/>
      <c r="J155" s="283" t="str">
        <f t="shared" si="20"/>
        <v/>
      </c>
      <c r="K155" s="284"/>
      <c r="L155" s="280"/>
      <c r="M155" s="161" t="str">
        <f t="shared" si="21"/>
        <v/>
      </c>
      <c r="N155" s="280"/>
      <c r="O155" s="280"/>
      <c r="P155" s="280"/>
      <c r="Q155" s="285"/>
      <c r="R155" s="286"/>
    </row>
    <row r="156" spans="1:18" s="274" customFormat="1" ht="12.6" customHeight="1" x14ac:dyDescent="0.2">
      <c r="A156" s="277"/>
      <c r="B156" s="257"/>
      <c r="C156" s="247" t="str">
        <f t="shared" si="19"/>
        <v/>
      </c>
      <c r="D156" s="288"/>
      <c r="E156" s="279"/>
      <c r="F156" s="202"/>
      <c r="G156" s="64"/>
      <c r="H156" s="281"/>
      <c r="I156" s="282"/>
      <c r="J156" s="283" t="str">
        <f t="shared" si="20"/>
        <v/>
      </c>
      <c r="K156" s="284"/>
      <c r="L156" s="280"/>
      <c r="M156" s="161" t="str">
        <f t="shared" si="21"/>
        <v/>
      </c>
      <c r="N156" s="280"/>
      <c r="O156" s="280"/>
      <c r="P156" s="280"/>
      <c r="Q156" s="285"/>
      <c r="R156" s="286"/>
    </row>
    <row r="157" spans="1:18" s="274" customFormat="1" ht="12.6" customHeight="1" x14ac:dyDescent="0.2">
      <c r="A157" s="277"/>
      <c r="B157" s="257"/>
      <c r="C157" s="247" t="str">
        <f t="shared" si="19"/>
        <v/>
      </c>
      <c r="D157" s="288"/>
      <c r="E157" s="279"/>
      <c r="F157" s="202"/>
      <c r="G157" s="64"/>
      <c r="H157" s="281"/>
      <c r="I157" s="282"/>
      <c r="J157" s="283" t="str">
        <f t="shared" si="20"/>
        <v/>
      </c>
      <c r="K157" s="284"/>
      <c r="L157" s="280"/>
      <c r="M157" s="161" t="str">
        <f t="shared" si="21"/>
        <v/>
      </c>
      <c r="N157" s="280"/>
      <c r="O157" s="280"/>
      <c r="P157" s="280"/>
      <c r="Q157" s="285"/>
      <c r="R157" s="286"/>
    </row>
    <row r="158" spans="1:18" s="274" customFormat="1" ht="12.6" customHeight="1" x14ac:dyDescent="0.2">
      <c r="A158" s="277"/>
      <c r="B158" s="257"/>
      <c r="C158" s="247" t="str">
        <f t="shared" si="19"/>
        <v/>
      </c>
      <c r="D158" s="288"/>
      <c r="E158" s="279"/>
      <c r="F158" s="202"/>
      <c r="G158" s="64"/>
      <c r="H158" s="281"/>
      <c r="I158" s="282"/>
      <c r="J158" s="283" t="str">
        <f t="shared" si="20"/>
        <v/>
      </c>
      <c r="K158" s="284"/>
      <c r="L158" s="280"/>
      <c r="M158" s="161" t="str">
        <f t="shared" si="21"/>
        <v/>
      </c>
      <c r="N158" s="280"/>
      <c r="O158" s="280"/>
      <c r="P158" s="280"/>
      <c r="Q158" s="285"/>
      <c r="R158" s="286"/>
    </row>
    <row r="159" spans="1:18" s="274" customFormat="1" ht="12.6" customHeight="1" x14ac:dyDescent="0.2">
      <c r="A159" s="277"/>
      <c r="B159" s="257"/>
      <c r="C159" s="247" t="str">
        <f t="shared" si="19"/>
        <v/>
      </c>
      <c r="D159" s="288"/>
      <c r="E159" s="279"/>
      <c r="F159" s="202"/>
      <c r="G159" s="64"/>
      <c r="H159" s="281"/>
      <c r="I159" s="282"/>
      <c r="J159" s="283" t="str">
        <f t="shared" si="20"/>
        <v/>
      </c>
      <c r="K159" s="284"/>
      <c r="L159" s="280"/>
      <c r="M159" s="161" t="str">
        <f t="shared" si="21"/>
        <v/>
      </c>
      <c r="N159" s="280"/>
      <c r="O159" s="280"/>
      <c r="P159" s="280"/>
      <c r="Q159" s="285"/>
      <c r="R159" s="286"/>
    </row>
    <row r="160" spans="1:18" s="274" customFormat="1" ht="12.6" customHeight="1" x14ac:dyDescent="0.2">
      <c r="A160" s="277"/>
      <c r="B160" s="257"/>
      <c r="C160" s="247" t="str">
        <f t="shared" si="19"/>
        <v/>
      </c>
      <c r="D160" s="288"/>
      <c r="E160" s="279"/>
      <c r="F160" s="202"/>
      <c r="G160" s="64"/>
      <c r="H160" s="281"/>
      <c r="I160" s="282"/>
      <c r="J160" s="283" t="str">
        <f t="shared" si="20"/>
        <v/>
      </c>
      <c r="K160" s="284"/>
      <c r="L160" s="280"/>
      <c r="M160" s="161" t="str">
        <f t="shared" si="21"/>
        <v/>
      </c>
      <c r="N160" s="280"/>
      <c r="O160" s="280"/>
      <c r="P160" s="280"/>
      <c r="Q160" s="285"/>
      <c r="R160" s="286"/>
    </row>
    <row r="161" spans="1:19" s="274" customFormat="1" ht="12.6" customHeight="1" x14ac:dyDescent="0.2">
      <c r="A161" s="277"/>
      <c r="B161" s="257"/>
      <c r="C161" s="247" t="str">
        <f t="shared" si="19"/>
        <v/>
      </c>
      <c r="D161" s="288"/>
      <c r="E161" s="279"/>
      <c r="F161" s="202"/>
      <c r="G161" s="64"/>
      <c r="H161" s="281"/>
      <c r="I161" s="282"/>
      <c r="J161" s="283" t="str">
        <f t="shared" si="20"/>
        <v/>
      </c>
      <c r="K161" s="284"/>
      <c r="L161" s="280"/>
      <c r="M161" s="161" t="str">
        <f t="shared" si="21"/>
        <v/>
      </c>
      <c r="N161" s="280"/>
      <c r="O161" s="280"/>
      <c r="P161" s="280"/>
      <c r="Q161" s="285"/>
      <c r="R161" s="286"/>
    </row>
    <row r="162" spans="1:19" s="274" customFormat="1" ht="12.6" customHeight="1" x14ac:dyDescent="0.2">
      <c r="A162" s="277"/>
      <c r="B162" s="257"/>
      <c r="C162" s="247" t="str">
        <f t="shared" si="19"/>
        <v/>
      </c>
      <c r="D162" s="288"/>
      <c r="E162" s="279"/>
      <c r="F162" s="202"/>
      <c r="G162" s="64"/>
      <c r="H162" s="281"/>
      <c r="I162" s="282"/>
      <c r="J162" s="283" t="str">
        <f t="shared" si="20"/>
        <v/>
      </c>
      <c r="K162" s="284"/>
      <c r="L162" s="280"/>
      <c r="M162" s="161" t="str">
        <f t="shared" si="21"/>
        <v/>
      </c>
      <c r="N162" s="280"/>
      <c r="O162" s="280"/>
      <c r="P162" s="280"/>
      <c r="Q162" s="285"/>
      <c r="R162" s="286"/>
    </row>
    <row r="163" spans="1:19" s="274" customFormat="1" ht="12.6" customHeight="1" x14ac:dyDescent="0.2">
      <c r="A163" s="277"/>
      <c r="B163" s="257"/>
      <c r="C163" s="247" t="str">
        <f t="shared" si="19"/>
        <v/>
      </c>
      <c r="D163" s="288"/>
      <c r="E163" s="279"/>
      <c r="F163" s="202"/>
      <c r="G163" s="64"/>
      <c r="H163" s="281"/>
      <c r="I163" s="282"/>
      <c r="J163" s="283" t="str">
        <f t="shared" si="20"/>
        <v/>
      </c>
      <c r="K163" s="284"/>
      <c r="L163" s="280"/>
      <c r="M163" s="161" t="str">
        <f t="shared" si="21"/>
        <v/>
      </c>
      <c r="N163" s="280"/>
      <c r="O163" s="280"/>
      <c r="P163" s="280"/>
      <c r="Q163" s="285"/>
      <c r="R163" s="286"/>
    </row>
    <row r="164" spans="1:19" s="274" customFormat="1" ht="12.6" customHeight="1" thickBot="1" x14ac:dyDescent="0.25">
      <c r="A164" s="277"/>
      <c r="B164" s="257"/>
      <c r="C164" s="247" t="str">
        <f t="shared" si="19"/>
        <v/>
      </c>
      <c r="D164" s="288"/>
      <c r="E164" s="279"/>
      <c r="F164" s="202"/>
      <c r="G164" s="64"/>
      <c r="H164" s="281"/>
      <c r="I164" s="282"/>
      <c r="J164" s="289" t="str">
        <f t="shared" si="20"/>
        <v/>
      </c>
      <c r="K164" s="290"/>
      <c r="L164" s="280"/>
      <c r="M164" s="291" t="str">
        <f t="shared" si="21"/>
        <v/>
      </c>
      <c r="N164" s="280"/>
      <c r="O164" s="280"/>
      <c r="P164" s="280"/>
      <c r="Q164" s="292"/>
      <c r="R164" s="293"/>
    </row>
    <row r="165" spans="1:19" s="26" customFormat="1" ht="13.5" thickTop="1" x14ac:dyDescent="0.2">
      <c r="A165" s="963" t="s">
        <v>41</v>
      </c>
      <c r="B165" s="844"/>
      <c r="C165" s="844"/>
      <c r="D165" s="844"/>
      <c r="E165" s="844"/>
      <c r="F165" s="844"/>
      <c r="G165" s="844"/>
      <c r="H165" s="964"/>
      <c r="I165" s="964"/>
      <c r="J165" s="964"/>
      <c r="K165" s="964"/>
      <c r="L165" s="965"/>
      <c r="M165" s="159" t="str">
        <f>IF(SUM(M127:M164)&gt;0,SUM(M127:M164),"")</f>
        <v/>
      </c>
      <c r="N165" s="154" t="str">
        <f>IF(SUM(N127:N164)&gt;0,SUM(N127:N164),"")</f>
        <v/>
      </c>
      <c r="O165" s="154" t="str">
        <f>IF(SUM(O127:O164)&gt;0,SUM(O127:O164),"")</f>
        <v/>
      </c>
      <c r="P165" s="154" t="str">
        <f>IF(SUM(P127:P164)&gt;0,SUM(P127:P164),"")</f>
        <v/>
      </c>
      <c r="Q165" s="117" t="str">
        <f>IF(SUM(Q127:Q164)&gt;0,SUM(Q127:Q164),"")</f>
        <v/>
      </c>
      <c r="R165" s="5"/>
    </row>
    <row r="166" spans="1:19" s="26" customFormat="1" x14ac:dyDescent="0.2">
      <c r="A166" s="966" t="s">
        <v>50</v>
      </c>
      <c r="B166" s="837"/>
      <c r="C166" s="837" t="s">
        <v>40</v>
      </c>
      <c r="D166" s="837"/>
      <c r="E166" s="837"/>
      <c r="F166" s="837"/>
      <c r="G166" s="837" t="s">
        <v>40</v>
      </c>
      <c r="H166" s="967"/>
      <c r="I166" s="967"/>
      <c r="J166" s="967"/>
      <c r="K166" s="967"/>
      <c r="L166" s="968"/>
      <c r="M166" s="161" t="str">
        <f t="shared" ref="M166:Q166" si="22">M$107</f>
        <v/>
      </c>
      <c r="N166" s="115" t="str">
        <f>N$107</f>
        <v/>
      </c>
      <c r="O166" s="115" t="str">
        <f>O$107</f>
        <v/>
      </c>
      <c r="P166" s="115" t="str">
        <f>P$107</f>
        <v/>
      </c>
      <c r="Q166" s="118" t="str">
        <f t="shared" si="22"/>
        <v/>
      </c>
      <c r="R166" s="5"/>
    </row>
    <row r="167" spans="1:19" s="26" customFormat="1" x14ac:dyDescent="0.2">
      <c r="A167" s="966" t="s">
        <v>37</v>
      </c>
      <c r="B167" s="837"/>
      <c r="C167" s="837" t="s">
        <v>37</v>
      </c>
      <c r="D167" s="837"/>
      <c r="E167" s="837"/>
      <c r="F167" s="837"/>
      <c r="G167" s="837" t="s">
        <v>37</v>
      </c>
      <c r="H167" s="967"/>
      <c r="I167" s="967"/>
      <c r="J167" s="967"/>
      <c r="K167" s="967"/>
      <c r="L167" s="968"/>
      <c r="M167" s="162" t="str">
        <f t="shared" ref="M167" si="23">IF(SUM(M165:M166)=0,"",SUM(M165:M166))</f>
        <v/>
      </c>
      <c r="N167" s="156" t="str">
        <f>IF(SUM(N165:N166)=0,"",SUM(N165:N166))</f>
        <v/>
      </c>
      <c r="O167" s="156" t="str">
        <f t="shared" ref="O167" si="24">IF(SUM(O165:O166)=0,"",SUM(O165:O166))</f>
        <v/>
      </c>
      <c r="P167" s="156" t="str">
        <f t="shared" ref="P167" si="25">IF(SUM(P165:P166)=0,"",SUM(P165:P166))</f>
        <v/>
      </c>
      <c r="Q167" s="119" t="str">
        <f t="shared" ref="Q167" si="26">IF(SUM(Q165:Q166)=0,"",SUM(Q165:Q166))</f>
        <v/>
      </c>
      <c r="R167" s="5"/>
    </row>
    <row r="168" spans="1:19" s="26" customFormat="1" ht="15.75" thickBot="1" x14ac:dyDescent="0.25">
      <c r="A168" s="959" t="s">
        <v>42</v>
      </c>
      <c r="B168" s="960"/>
      <c r="C168" s="960"/>
      <c r="D168" s="960"/>
      <c r="E168" s="960"/>
      <c r="F168" s="960"/>
      <c r="G168" s="960"/>
      <c r="H168" s="961"/>
      <c r="I168" s="961"/>
      <c r="J168" s="961"/>
      <c r="K168" s="961"/>
      <c r="L168" s="962"/>
      <c r="M168" s="45"/>
      <c r="N168" s="45"/>
      <c r="O168" s="45"/>
      <c r="P168" s="45"/>
      <c r="Q168" s="128" t="s">
        <v>35</v>
      </c>
      <c r="R168" s="5"/>
    </row>
    <row r="169" spans="1:19" s="26" customFormat="1" ht="8.1" customHeight="1" x14ac:dyDescent="0.2">
      <c r="A169" s="5"/>
      <c r="B169" s="5"/>
      <c r="C169" s="5"/>
      <c r="D169" s="5"/>
      <c r="E169" s="5"/>
      <c r="F169" s="5"/>
      <c r="G169" s="5"/>
      <c r="H169" s="5"/>
      <c r="I169" s="5"/>
      <c r="J169" s="5"/>
      <c r="K169" s="5"/>
      <c r="L169" s="25"/>
      <c r="M169" s="24"/>
      <c r="N169" s="5"/>
      <c r="O169" s="5"/>
      <c r="P169" s="5"/>
      <c r="R169" s="5"/>
    </row>
    <row r="170" spans="1:19" s="26" customFormat="1" ht="12.6" customHeight="1" x14ac:dyDescent="0.2">
      <c r="A170" s="323" t="s">
        <v>121</v>
      </c>
      <c r="B170" s="5"/>
      <c r="C170" s="313"/>
      <c r="D170" s="28"/>
      <c r="E170" s="5"/>
      <c r="F170" s="5"/>
      <c r="G170" s="5"/>
      <c r="H170" s="5"/>
      <c r="I170" s="5"/>
      <c r="J170" s="5"/>
      <c r="K170" s="5"/>
      <c r="L170" s="329" t="s">
        <v>35</v>
      </c>
      <c r="M170" s="323" t="s">
        <v>36</v>
      </c>
      <c r="N170" s="5"/>
      <c r="O170" s="5"/>
      <c r="P170" s="5"/>
      <c r="Q170" s="5"/>
      <c r="R170" s="5"/>
    </row>
    <row r="171" spans="1:19" x14ac:dyDescent="0.2">
      <c r="A171" s="5"/>
      <c r="B171" s="5"/>
      <c r="C171" s="5"/>
      <c r="D171" s="5"/>
      <c r="E171" s="5"/>
      <c r="F171" s="5"/>
      <c r="G171" s="5"/>
      <c r="H171" s="5"/>
      <c r="I171" s="5"/>
      <c r="J171" s="5"/>
      <c r="K171" s="5"/>
      <c r="L171" s="5"/>
      <c r="M171" s="5"/>
      <c r="N171" s="5"/>
      <c r="O171" s="5"/>
      <c r="P171" s="5"/>
      <c r="Q171" s="5"/>
      <c r="R171" s="5"/>
      <c r="S171" s="5"/>
    </row>
    <row r="172" spans="1:19" x14ac:dyDescent="0.2">
      <c r="A172" s="5"/>
      <c r="B172" s="5"/>
      <c r="C172" s="5"/>
      <c r="D172" s="5"/>
      <c r="E172" s="5"/>
      <c r="F172" s="5"/>
      <c r="G172" s="5"/>
      <c r="H172" s="5"/>
      <c r="I172" s="5"/>
      <c r="J172" s="5"/>
      <c r="K172" s="5"/>
      <c r="L172" s="5"/>
      <c r="M172" s="5"/>
      <c r="N172" s="5"/>
      <c r="O172" s="5"/>
      <c r="P172" s="5"/>
      <c r="Q172" s="5"/>
      <c r="R172" s="5"/>
      <c r="S172" s="5"/>
    </row>
    <row r="173" spans="1:19" x14ac:dyDescent="0.2">
      <c r="E173" s="81" t="s">
        <v>46</v>
      </c>
      <c r="F173" s="7"/>
    </row>
    <row r="174" spans="1:19" x14ac:dyDescent="0.2">
      <c r="E174" s="82"/>
      <c r="F174" s="8" t="s">
        <v>47</v>
      </c>
    </row>
    <row r="175" spans="1:19" x14ac:dyDescent="0.2">
      <c r="E175" s="83"/>
      <c r="F175" s="8" t="s">
        <v>48</v>
      </c>
    </row>
    <row r="176" spans="1:19" x14ac:dyDescent="0.2">
      <c r="E176" s="85"/>
      <c r="F176" s="8" t="s">
        <v>49</v>
      </c>
    </row>
    <row r="183" spans="4:4" x14ac:dyDescent="0.2">
      <c r="D183" s="26"/>
    </row>
    <row r="184" spans="4:4" hidden="1" x14ac:dyDescent="0.2">
      <c r="D184" s="26" t="s">
        <v>52</v>
      </c>
    </row>
    <row r="185" spans="4:4" hidden="1" x14ac:dyDescent="0.2">
      <c r="D185" s="120" t="s">
        <v>31</v>
      </c>
    </row>
    <row r="186" spans="4:4" hidden="1" x14ac:dyDescent="0.2">
      <c r="D186" s="120" t="s">
        <v>53</v>
      </c>
    </row>
    <row r="187" spans="4:4" hidden="1" x14ac:dyDescent="0.2">
      <c r="D187" s="120" t="s">
        <v>58</v>
      </c>
    </row>
    <row r="188" spans="4:4" hidden="1" x14ac:dyDescent="0.2">
      <c r="D188" s="120" t="s">
        <v>55</v>
      </c>
    </row>
    <row r="189" spans="4:4" hidden="1" x14ac:dyDescent="0.2">
      <c r="D189" s="120" t="s">
        <v>67</v>
      </c>
    </row>
    <row r="190" spans="4:4" hidden="1" x14ac:dyDescent="0.2">
      <c r="D190" s="120" t="s">
        <v>62</v>
      </c>
    </row>
    <row r="191" spans="4:4" hidden="1" x14ac:dyDescent="0.2">
      <c r="D191" s="120" t="s">
        <v>76</v>
      </c>
    </row>
    <row r="192" spans="4:4" hidden="1" x14ac:dyDescent="0.2">
      <c r="D192" s="120" t="s">
        <v>54</v>
      </c>
    </row>
    <row r="193" spans="4:4" hidden="1" x14ac:dyDescent="0.2">
      <c r="D193" s="120" t="s">
        <v>57</v>
      </c>
    </row>
    <row r="194" spans="4:4" hidden="1" x14ac:dyDescent="0.2">
      <c r="D194" s="120" t="s">
        <v>56</v>
      </c>
    </row>
    <row r="195" spans="4:4" hidden="1" x14ac:dyDescent="0.2">
      <c r="D195" s="120" t="s">
        <v>59</v>
      </c>
    </row>
    <row r="196" spans="4:4" hidden="1" x14ac:dyDescent="0.2">
      <c r="D196" s="120" t="s">
        <v>60</v>
      </c>
    </row>
    <row r="197" spans="4:4" hidden="1" x14ac:dyDescent="0.2">
      <c r="D197" s="120" t="s">
        <v>61</v>
      </c>
    </row>
    <row r="198" spans="4:4" hidden="1" x14ac:dyDescent="0.2">
      <c r="D198" s="120" t="s">
        <v>63</v>
      </c>
    </row>
    <row r="199" spans="4:4" hidden="1" x14ac:dyDescent="0.2">
      <c r="D199" s="120" t="s">
        <v>64</v>
      </c>
    </row>
    <row r="200" spans="4:4" hidden="1" x14ac:dyDescent="0.2">
      <c r="D200" s="120" t="s">
        <v>66</v>
      </c>
    </row>
    <row r="201" spans="4:4" hidden="1" x14ac:dyDescent="0.2">
      <c r="D201" s="120" t="s">
        <v>65</v>
      </c>
    </row>
    <row r="202" spans="4:4" hidden="1" x14ac:dyDescent="0.2">
      <c r="D202" s="41" t="s">
        <v>68</v>
      </c>
    </row>
    <row r="203" spans="4:4" hidden="1" x14ac:dyDescent="0.2"/>
    <row r="204" spans="4:4" hidden="1" x14ac:dyDescent="0.2"/>
    <row r="205" spans="4:4" hidden="1" x14ac:dyDescent="0.2"/>
    <row r="206" spans="4:4" hidden="1" x14ac:dyDescent="0.2"/>
    <row r="207" spans="4:4" hidden="1" x14ac:dyDescent="0.2"/>
  </sheetData>
  <sheetProtection formatColumns="0" insertColumns="0" insertRows="0" deleteColumns="0" deleteRows="0"/>
  <mergeCells count="55">
    <mergeCell ref="A46:L46"/>
    <mergeCell ref="A47:L47"/>
    <mergeCell ref="A105:L105"/>
    <mergeCell ref="A106:L106"/>
    <mergeCell ref="A107:L107"/>
    <mergeCell ref="D64:D66"/>
    <mergeCell ref="E64:E66"/>
    <mergeCell ref="G62:G66"/>
    <mergeCell ref="H62:J64"/>
    <mergeCell ref="K62:K66"/>
    <mergeCell ref="L62:L66"/>
    <mergeCell ref="A108:L108"/>
    <mergeCell ref="A165:L165"/>
    <mergeCell ref="A166:L166"/>
    <mergeCell ref="A167:L167"/>
    <mergeCell ref="A168:L168"/>
    <mergeCell ref="L122:L126"/>
    <mergeCell ref="Q122:Q125"/>
    <mergeCell ref="R122:R126"/>
    <mergeCell ref="D124:D126"/>
    <mergeCell ref="E124:E126"/>
    <mergeCell ref="A1:R1"/>
    <mergeCell ref="A2:R2"/>
    <mergeCell ref="A3:A7"/>
    <mergeCell ref="R3:R7"/>
    <mergeCell ref="Q3:Q6"/>
    <mergeCell ref="F3:F7"/>
    <mergeCell ref="G3:G7"/>
    <mergeCell ref="K3:K7"/>
    <mergeCell ref="H3:J5"/>
    <mergeCell ref="D5:D7"/>
    <mergeCell ref="D3:E3"/>
    <mergeCell ref="E5:E7"/>
    <mergeCell ref="B3:B7"/>
    <mergeCell ref="L3:L7"/>
    <mergeCell ref="A121:R121"/>
    <mergeCell ref="A122:A126"/>
    <mergeCell ref="B122:B126"/>
    <mergeCell ref="C122:C126"/>
    <mergeCell ref="D122:E122"/>
    <mergeCell ref="F122:F126"/>
    <mergeCell ref="G122:G126"/>
    <mergeCell ref="H122:J124"/>
    <mergeCell ref="K122:K126"/>
    <mergeCell ref="A60:R60"/>
    <mergeCell ref="A61:R61"/>
    <mergeCell ref="C3:C7"/>
    <mergeCell ref="A120:R120"/>
    <mergeCell ref="R62:R66"/>
    <mergeCell ref="Q62:Q65"/>
    <mergeCell ref="A62:A66"/>
    <mergeCell ref="B62:B66"/>
    <mergeCell ref="C62:C66"/>
    <mergeCell ref="D62:E62"/>
    <mergeCell ref="F62:F66"/>
  </mergeCells>
  <phoneticPr fontId="0" type="noConversion"/>
  <conditionalFormatting sqref="L29:L33 L37:L45 L88:L92 L96:L104 L148:L152 L156:L164 L8:L16">
    <cfRule type="expression" dxfId="174" priority="129">
      <formula>AND(ISNUMBER($J8)=TRUE,$L8=0)=TRUE</formula>
    </cfRule>
  </conditionalFormatting>
  <conditionalFormatting sqref="N47:P47">
    <cfRule type="expression" dxfId="173" priority="846">
      <formula>AND(N47&gt;0,N47&lt;N46)=TRUE</formula>
    </cfRule>
    <cfRule type="expression" dxfId="172" priority="847">
      <formula>AND(N47=0,N$5&gt;0,SUM(N8:N45)&gt;0)=TRUE</formula>
    </cfRule>
  </conditionalFormatting>
  <conditionalFormatting sqref="M47">
    <cfRule type="expression" dxfId="171" priority="848">
      <formula>AND(M47&gt;0,M47&lt;M46)=TRUE</formula>
    </cfRule>
    <cfRule type="expression" dxfId="170" priority="849">
      <formula>AND(M47=0,M$5&gt;0,SUM(M8:M45)&gt;0)=TRUE</formula>
    </cfRule>
  </conditionalFormatting>
  <conditionalFormatting sqref="L17:L28">
    <cfRule type="expression" dxfId="169" priority="55">
      <formula>AND(ISNUMBER($J17)=TRUE,$L17=0)=TRUE</formula>
    </cfRule>
  </conditionalFormatting>
  <conditionalFormatting sqref="L34:L36">
    <cfRule type="expression" dxfId="168" priority="52">
      <formula>AND(ISNUMBER($J34)=TRUE,$L34=0)=TRUE</formula>
    </cfRule>
  </conditionalFormatting>
  <conditionalFormatting sqref="L67:L75">
    <cfRule type="expression" dxfId="167" priority="45">
      <formula>AND(ISNUMBER($J67)=TRUE,$L67=0)=TRUE</formula>
    </cfRule>
  </conditionalFormatting>
  <conditionalFormatting sqref="M108:P108 M168:P168">
    <cfRule type="expression" dxfId="166" priority="46">
      <formula>AND(M108&gt;0,M108&lt;M107)=TRUE</formula>
    </cfRule>
    <cfRule type="expression" dxfId="165" priority="47">
      <formula>AND(M108=0,M$5&gt;0,SUM(M$165:M$166)&gt;0)=TRUE</formula>
    </cfRule>
  </conditionalFormatting>
  <conditionalFormatting sqref="L76:L87">
    <cfRule type="expression" dxfId="164" priority="36">
      <formula>AND(ISNUMBER($J76)=TRUE,$L76=0)=TRUE</formula>
    </cfRule>
  </conditionalFormatting>
  <conditionalFormatting sqref="L93:L95">
    <cfRule type="expression" dxfId="163" priority="33">
      <formula>AND(ISNUMBER($J93)=TRUE,$L93=0)=TRUE</formula>
    </cfRule>
  </conditionalFormatting>
  <conditionalFormatting sqref="L127:L135">
    <cfRule type="expression" dxfId="162" priority="23">
      <formula>AND(ISNUMBER($J127)=TRUE,$L127=0)=TRUE</formula>
    </cfRule>
  </conditionalFormatting>
  <conditionalFormatting sqref="L136:L147">
    <cfRule type="expression" dxfId="161" priority="14">
      <formula>AND(ISNUMBER($J136)=TRUE,$L136=0)=TRUE</formula>
    </cfRule>
  </conditionalFormatting>
  <conditionalFormatting sqref="L153:L155">
    <cfRule type="expression" dxfId="160" priority="11">
      <formula>AND(ISNUMBER($J153)=TRUE,$L153=0)=TRUE</formula>
    </cfRule>
  </conditionalFormatting>
  <conditionalFormatting sqref="A2:R169">
    <cfRule type="expression" dxfId="159" priority="7">
      <formula>$U$54=TRUE</formula>
    </cfRule>
  </conditionalFormatting>
  <conditionalFormatting sqref="D5:D7">
    <cfRule type="expression" dxfId="158" priority="6">
      <formula>$D$5=""</formula>
    </cfRule>
  </conditionalFormatting>
  <conditionalFormatting sqref="D8:D45">
    <cfRule type="expression" dxfId="157" priority="3">
      <formula>$D$5="MILE POST"</formula>
    </cfRule>
  </conditionalFormatting>
  <conditionalFormatting sqref="D67:D104">
    <cfRule type="expression" dxfId="156" priority="2">
      <formula>$D$64="MILE POST"</formula>
    </cfRule>
  </conditionalFormatting>
  <conditionalFormatting sqref="D127:D164">
    <cfRule type="expression" dxfId="155" priority="1">
      <formula>$D$124="MILE POST"</formula>
    </cfRule>
  </conditionalFormatting>
  <dataValidations count="5">
    <dataValidation type="list" allowBlank="1" showErrorMessage="1" sqref="K67:K104 K127:K164 K8:K45" xr:uid="{00000000-0002-0000-0600-000000000000}">
      <formula1>$D$184:$D$205</formula1>
    </dataValidation>
    <dataValidation type="list" allowBlank="1" showInputMessage="1" showErrorMessage="1" sqref="M4:P4 M63:P63 M123:P123" xr:uid="{00000000-0002-0000-0600-000001000000}">
      <formula1>$U$3:$U$5</formula1>
    </dataValidation>
    <dataValidation type="list" allowBlank="1" showInputMessage="1" showErrorMessage="1" sqref="M3:P3 M62:P62 M122:P122" xr:uid="{00000000-0002-0000-0600-000002000000}">
      <formula1>$U$8:$U$15</formula1>
    </dataValidation>
    <dataValidation type="list" allowBlank="1" showInputMessage="1" showErrorMessage="1" sqref="D5:D7" xr:uid="{F50B1012-DD59-4D34-AB13-DD3BA25AF266}">
      <formula1>$V$8:$V$9</formula1>
    </dataValidation>
    <dataValidation type="list" allowBlank="1" showInputMessage="1" showErrorMessage="1" sqref="E8:E45 E67:E104 E127:E164" xr:uid="{689262D2-226A-4001-BB4D-D6B7256298E4}">
      <formula1>$W$8:$W$9</formula1>
    </dataValidation>
  </dataValidation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print="0" autoFill="0" autoLine="0" autoPict="0">
                <anchor moveWithCells="1">
                  <from>
                    <xdr:col>9</xdr:col>
                    <xdr:colOff>333375</xdr:colOff>
                    <xdr:row>52</xdr:row>
                    <xdr:rowOff>114300</xdr:rowOff>
                  </from>
                  <to>
                    <xdr:col>12</xdr:col>
                    <xdr:colOff>66675</xdr:colOff>
                    <xdr:row>54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Project Info</vt:lpstr>
      <vt:lpstr>Mileage Summary</vt:lpstr>
      <vt:lpstr>Soil Erosion Control</vt:lpstr>
      <vt:lpstr>Clearing &amp; Removal</vt:lpstr>
      <vt:lpstr>Earthwork</vt:lpstr>
      <vt:lpstr>Pavement</vt:lpstr>
      <vt:lpstr>Drainage</vt:lpstr>
      <vt:lpstr>Barrier</vt:lpstr>
      <vt:lpstr>Permanent Signs</vt:lpstr>
      <vt:lpstr>Pavement Marking</vt:lpstr>
      <vt:lpstr>Construction Signs</vt:lpstr>
      <vt:lpstr>TTC</vt:lpstr>
      <vt:lpstr>'Mileage Summary'!Print_Area</vt:lpstr>
      <vt:lpstr>Pavement!Print_Area</vt:lpstr>
      <vt:lpstr>'Pavement Marking'!Print_Area</vt:lpstr>
      <vt:lpstr>'Soil Erosion Control'!Print_Area</vt:lpstr>
      <vt:lpstr>TTC!Print_Area</vt:lpstr>
      <vt:lpstr>Project_Info</vt:lpstr>
    </vt:vector>
  </TitlesOfParts>
  <Company>fhwa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bkeown</dc:creator>
  <cp:lastModifiedBy>Ouhssayne, Lahoucine. (FHWA)</cp:lastModifiedBy>
  <cp:lastPrinted>2022-02-07T20:15:21Z</cp:lastPrinted>
  <dcterms:created xsi:type="dcterms:W3CDTF">2006-05-19T17:22:40Z</dcterms:created>
  <dcterms:modified xsi:type="dcterms:W3CDTF">2022-04-13T15:31:03Z</dcterms:modified>
</cp:coreProperties>
</file>