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45" windowWidth="20235" windowHeight="7320"/>
  </bookViews>
  <sheets>
    <sheet name="Information" sheetId="3" r:id="rId1"/>
    <sheet name="Culverts" sheetId="9" r:id="rId2"/>
    <sheet name="Sheet" sheetId="21" r:id="rId3"/>
    <sheet name="Pay Items" sheetId="10" r:id="rId4"/>
  </sheets>
  <definedNames>
    <definedName name="Base">Information!$C$30</definedName>
    <definedName name="Checked">Information!$C$22</definedName>
    <definedName name="Checked_date">Information!$C$23</definedName>
    <definedName name="Designed">Information!$C$20</definedName>
    <definedName name="Designed_date">Information!$C$21</definedName>
    <definedName name="Filename" localSheetId="2">Sheet!$D$3</definedName>
    <definedName name="First">Information!$C$24</definedName>
    <definedName name="Next" localSheetId="2">Sheet!$B$5</definedName>
    <definedName name="Pay.Item">Culverts!$B$6</definedName>
    <definedName name="Pay.Items.Start">Information!$C$26</definedName>
    <definedName name="Prefix">Information!$C$31</definedName>
    <definedName name="Previous" localSheetId="2">Sheet!$B$3</definedName>
    <definedName name="_xlnm.Print_Area" localSheetId="1">Culverts[#All]</definedName>
    <definedName name="_xlnm.Print_Area" localSheetId="2">Sheet!$B$6:$AL$55</definedName>
    <definedName name="Project">Information!$C$19</definedName>
    <definedName name="Query_from_Excel_Files" localSheetId="3" hidden="1">'Pay Items'!$A$1:$F$4265</definedName>
    <definedName name="Rows.Header">Information!$C$34</definedName>
    <definedName name="Rows.Needed">Information!$C$32</definedName>
    <definedName name="Rows.Sheet">Information!$C$33</definedName>
    <definedName name="Sheet.Number" localSheetId="2">Sheet!$B$2</definedName>
    <definedName name="State">Information!$C$18</definedName>
    <definedName name="Time" localSheetId="2">Sheet!$D$5</definedName>
    <definedName name="Totals" localSheetId="2">Sheet!$C$45</definedName>
    <definedName name="Units">Information!$C$25</definedName>
    <definedName name="USC">Information!$E$25</definedName>
  </definedNames>
  <calcPr calcId="145621"/>
</workbook>
</file>

<file path=xl/calcChain.xml><?xml version="1.0" encoding="utf-8"?>
<calcChain xmlns="http://schemas.openxmlformats.org/spreadsheetml/2006/main">
  <c r="G2" i="10" l="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1000" i="10"/>
  <c r="G1001" i="10"/>
  <c r="G1002" i="10"/>
  <c r="G1003" i="10"/>
  <c r="G1004" i="10"/>
  <c r="G1005" i="10"/>
  <c r="G1006" i="10"/>
  <c r="G1007" i="10"/>
  <c r="G1008" i="10"/>
  <c r="G1009" i="10"/>
  <c r="G1010" i="10"/>
  <c r="G1011" i="10"/>
  <c r="G1012" i="10"/>
  <c r="G1013" i="10"/>
  <c r="G1014" i="10"/>
  <c r="G1015" i="10"/>
  <c r="G1016" i="10"/>
  <c r="G1017" i="10"/>
  <c r="G1018" i="10"/>
  <c r="G1019" i="10"/>
  <c r="G1020" i="10"/>
  <c r="G1021" i="10"/>
  <c r="G1022" i="10"/>
  <c r="G1023" i="10"/>
  <c r="G1024" i="10"/>
  <c r="G1025" i="10"/>
  <c r="G1026" i="10"/>
  <c r="G1027" i="10"/>
  <c r="G1028" i="10"/>
  <c r="G1029" i="10"/>
  <c r="G1030" i="10"/>
  <c r="G1031" i="10"/>
  <c r="G1032" i="10"/>
  <c r="G1033" i="10"/>
  <c r="G1034" i="10"/>
  <c r="G1035" i="10"/>
  <c r="G1036" i="10"/>
  <c r="G1037" i="10"/>
  <c r="G1038" i="10"/>
  <c r="G1039" i="10"/>
  <c r="G1040" i="10"/>
  <c r="G1041" i="10"/>
  <c r="G1042" i="10"/>
  <c r="G1043" i="10"/>
  <c r="G1044" i="10"/>
  <c r="G1045" i="10"/>
  <c r="G1046" i="10"/>
  <c r="G1047" i="10"/>
  <c r="G1048" i="10"/>
  <c r="G1049" i="10"/>
  <c r="G1050" i="10"/>
  <c r="G1051" i="10"/>
  <c r="G1052" i="10"/>
  <c r="G1053" i="10"/>
  <c r="G1054" i="10"/>
  <c r="G1055" i="10"/>
  <c r="G1056" i="10"/>
  <c r="G1057" i="10"/>
  <c r="G1058" i="10"/>
  <c r="G1059" i="10"/>
  <c r="G1060" i="10"/>
  <c r="G1061" i="10"/>
  <c r="G1062" i="10"/>
  <c r="G1063" i="10"/>
  <c r="G1064" i="10"/>
  <c r="G1065" i="10"/>
  <c r="G1066" i="10"/>
  <c r="G1067" i="10"/>
  <c r="G1068" i="10"/>
  <c r="G1069" i="10"/>
  <c r="G1070" i="10"/>
  <c r="G1071" i="10"/>
  <c r="G1072" i="10"/>
  <c r="G1073" i="10"/>
  <c r="G1074" i="10"/>
  <c r="G1075" i="10"/>
  <c r="G1076" i="10"/>
  <c r="G1077" i="10"/>
  <c r="G1078" i="10"/>
  <c r="G1079" i="10"/>
  <c r="G1080" i="10"/>
  <c r="G1081" i="10"/>
  <c r="G1082" i="10"/>
  <c r="G1083" i="10"/>
  <c r="G1084" i="10"/>
  <c r="G1085" i="10"/>
  <c r="G1086" i="10"/>
  <c r="G1087" i="10"/>
  <c r="G1088" i="10"/>
  <c r="G1089" i="10"/>
  <c r="G1090" i="10"/>
  <c r="G1091" i="10"/>
  <c r="G1092" i="10"/>
  <c r="G1093" i="10"/>
  <c r="G1094" i="10"/>
  <c r="G1095" i="10"/>
  <c r="G1096" i="10"/>
  <c r="G1097" i="10"/>
  <c r="G1098" i="10"/>
  <c r="G1099" i="10"/>
  <c r="G1100" i="10"/>
  <c r="G1101" i="10"/>
  <c r="G1102" i="10"/>
  <c r="G1103" i="10"/>
  <c r="G1104" i="10"/>
  <c r="G1105" i="10"/>
  <c r="G1106" i="10"/>
  <c r="G1107" i="10"/>
  <c r="G1108" i="10"/>
  <c r="G1109" i="10"/>
  <c r="G1110" i="10"/>
  <c r="G1111" i="10"/>
  <c r="G1112" i="10"/>
  <c r="G1113" i="10"/>
  <c r="G1114" i="10"/>
  <c r="G1115" i="10"/>
  <c r="G1116" i="10"/>
  <c r="G1117" i="10"/>
  <c r="G1118" i="10"/>
  <c r="G1119" i="10"/>
  <c r="G1120" i="10"/>
  <c r="G1121" i="10"/>
  <c r="G1122" i="10"/>
  <c r="G1123" i="10"/>
  <c r="G1124" i="10"/>
  <c r="G1125" i="10"/>
  <c r="G1126" i="10"/>
  <c r="G1127" i="10"/>
  <c r="G1128" i="10"/>
  <c r="G1129" i="10"/>
  <c r="G1130" i="10"/>
  <c r="G1131" i="10"/>
  <c r="G1132" i="10"/>
  <c r="G1133" i="10"/>
  <c r="G1134" i="10"/>
  <c r="G1135" i="10"/>
  <c r="G1136" i="10"/>
  <c r="G1137" i="10"/>
  <c r="G1138" i="10"/>
  <c r="G1139" i="10"/>
  <c r="G1140" i="10"/>
  <c r="G1141" i="10"/>
  <c r="G1142" i="10"/>
  <c r="G1143" i="10"/>
  <c r="G1144" i="10"/>
  <c r="G1145" i="10"/>
  <c r="G1146" i="10"/>
  <c r="G1147" i="10"/>
  <c r="G1148" i="10"/>
  <c r="G1149" i="10"/>
  <c r="G1150" i="10"/>
  <c r="G1151" i="10"/>
  <c r="G1152" i="10"/>
  <c r="G1153" i="10"/>
  <c r="G1154" i="10"/>
  <c r="G1155" i="10"/>
  <c r="G1156" i="10"/>
  <c r="G1157" i="10"/>
  <c r="G1158" i="10"/>
  <c r="G1159" i="10"/>
  <c r="G1160" i="10"/>
  <c r="G1161" i="10"/>
  <c r="G1162" i="10"/>
  <c r="G1163" i="10"/>
  <c r="G1164" i="10"/>
  <c r="G1165" i="10"/>
  <c r="G1166" i="10"/>
  <c r="G1167" i="10"/>
  <c r="G1168" i="10"/>
  <c r="G1169" i="10"/>
  <c r="G1170" i="10"/>
  <c r="G1171" i="10"/>
  <c r="G1172" i="10"/>
  <c r="G1173" i="10"/>
  <c r="G1174" i="10"/>
  <c r="G1175" i="10"/>
  <c r="G1176" i="10"/>
  <c r="G1177" i="10"/>
  <c r="G1178" i="10"/>
  <c r="G1179" i="10"/>
  <c r="G1180" i="10"/>
  <c r="G1181" i="10"/>
  <c r="G1182" i="10"/>
  <c r="G1183" i="10"/>
  <c r="G1184" i="10"/>
  <c r="G1185" i="10"/>
  <c r="G1186" i="10"/>
  <c r="G1187" i="10"/>
  <c r="G1188" i="10"/>
  <c r="G1189" i="10"/>
  <c r="G1190" i="10"/>
  <c r="G1191" i="10"/>
  <c r="G1192" i="10"/>
  <c r="G1193" i="10"/>
  <c r="G1194" i="10"/>
  <c r="G1195" i="10"/>
  <c r="G1196" i="10"/>
  <c r="G1197" i="10"/>
  <c r="G1198" i="10"/>
  <c r="G1199" i="10"/>
  <c r="G1200" i="10"/>
  <c r="G1201" i="10"/>
  <c r="G1202" i="10"/>
  <c r="G1203" i="10"/>
  <c r="G1204" i="10"/>
  <c r="G1205" i="10"/>
  <c r="G1206" i="10"/>
  <c r="G1207" i="10"/>
  <c r="G1208" i="10"/>
  <c r="G1209" i="10"/>
  <c r="G1210" i="10"/>
  <c r="G1211" i="10"/>
  <c r="G1212" i="10"/>
  <c r="G1213" i="10"/>
  <c r="G1214" i="10"/>
  <c r="G1215" i="10"/>
  <c r="G1216" i="10"/>
  <c r="G1217" i="10"/>
  <c r="G1218" i="10"/>
  <c r="G1219" i="10"/>
  <c r="G1220" i="10"/>
  <c r="G1221" i="10"/>
  <c r="G1222" i="10"/>
  <c r="G1223" i="10"/>
  <c r="G1224" i="10"/>
  <c r="G1225" i="10"/>
  <c r="G1226" i="10"/>
  <c r="G1227" i="10"/>
  <c r="G1228" i="10"/>
  <c r="G1229" i="10"/>
  <c r="G1230" i="10"/>
  <c r="G1231" i="10"/>
  <c r="G1232" i="10"/>
  <c r="G1233" i="10"/>
  <c r="G1234" i="10"/>
  <c r="G1235" i="10"/>
  <c r="G1236" i="10"/>
  <c r="G1237" i="10"/>
  <c r="G1238" i="10"/>
  <c r="G1239" i="10"/>
  <c r="G1240" i="10"/>
  <c r="G1241" i="10"/>
  <c r="G1242" i="10"/>
  <c r="G1243" i="10"/>
  <c r="G1244" i="10"/>
  <c r="G1245" i="10"/>
  <c r="G1246" i="10"/>
  <c r="G1247" i="10"/>
  <c r="G1248" i="10"/>
  <c r="G1249" i="10"/>
  <c r="G1250" i="10"/>
  <c r="G1251" i="10"/>
  <c r="G1252" i="10"/>
  <c r="G1253" i="10"/>
  <c r="G1254" i="10"/>
  <c r="G1255" i="10"/>
  <c r="G1256" i="10"/>
  <c r="G1257" i="10"/>
  <c r="G1258" i="10"/>
  <c r="G1259" i="10"/>
  <c r="G1260" i="10"/>
  <c r="G1261" i="10"/>
  <c r="G1262" i="10"/>
  <c r="G1263" i="10"/>
  <c r="G1264" i="10"/>
  <c r="G1265" i="10"/>
  <c r="G1266" i="10"/>
  <c r="G1267" i="10"/>
  <c r="G1268" i="10"/>
  <c r="G1269" i="10"/>
  <c r="G1270" i="10"/>
  <c r="G1271" i="10"/>
  <c r="G1272" i="10"/>
  <c r="G1273" i="10"/>
  <c r="G1274" i="10"/>
  <c r="G1275" i="10"/>
  <c r="G1276" i="10"/>
  <c r="G1277" i="10"/>
  <c r="G1278" i="10"/>
  <c r="G1279" i="10"/>
  <c r="G1280" i="10"/>
  <c r="G1281" i="10"/>
  <c r="G1282" i="10"/>
  <c r="G1283" i="10"/>
  <c r="G1284" i="10"/>
  <c r="G1285" i="10"/>
  <c r="G1286" i="10"/>
  <c r="G1287" i="10"/>
  <c r="G1288" i="10"/>
  <c r="G1289" i="10"/>
  <c r="G1290" i="10"/>
  <c r="G1291" i="10"/>
  <c r="G1292" i="10"/>
  <c r="G1293" i="10"/>
  <c r="G1294" i="10"/>
  <c r="G1295" i="10"/>
  <c r="G1296" i="10"/>
  <c r="G1297" i="10"/>
  <c r="G1298" i="10"/>
  <c r="G1299" i="10"/>
  <c r="G1300" i="10"/>
  <c r="G1301" i="10"/>
  <c r="G1302" i="10"/>
  <c r="G1303" i="10"/>
  <c r="G1304" i="10"/>
  <c r="G1305" i="10"/>
  <c r="G1306" i="10"/>
  <c r="G1307" i="10"/>
  <c r="G1308" i="10"/>
  <c r="G1309" i="10"/>
  <c r="G1310" i="10"/>
  <c r="G1311" i="10"/>
  <c r="G1312" i="10"/>
  <c r="G1313" i="10"/>
  <c r="G1314" i="10"/>
  <c r="G1315" i="10"/>
  <c r="G1316" i="10"/>
  <c r="G1317" i="10"/>
  <c r="G1318" i="10"/>
  <c r="G1319" i="10"/>
  <c r="G1320" i="10"/>
  <c r="G1321" i="10"/>
  <c r="G1322" i="10"/>
  <c r="G1323" i="10"/>
  <c r="G1324" i="10"/>
  <c r="G1325" i="10"/>
  <c r="G1326" i="10"/>
  <c r="G1327" i="10"/>
  <c r="G1328" i="10"/>
  <c r="G1329" i="10"/>
  <c r="G1330" i="10"/>
  <c r="G1331" i="10"/>
  <c r="G1332" i="10"/>
  <c r="G1333" i="10"/>
  <c r="G1334" i="10"/>
  <c r="G1335" i="10"/>
  <c r="G1336" i="10"/>
  <c r="G1337" i="10"/>
  <c r="G1338" i="10"/>
  <c r="G1339" i="10"/>
  <c r="G1340" i="10"/>
  <c r="G1341" i="10"/>
  <c r="G1342" i="10"/>
  <c r="G1343" i="10"/>
  <c r="G1344" i="10"/>
  <c r="G1345" i="10"/>
  <c r="G1346" i="10"/>
  <c r="G1347" i="10"/>
  <c r="G1348" i="10"/>
  <c r="G1349" i="10"/>
  <c r="G1350" i="10"/>
  <c r="G1351" i="10"/>
  <c r="G1352" i="10"/>
  <c r="G1353" i="10"/>
  <c r="G1354" i="10"/>
  <c r="G1355" i="10"/>
  <c r="G1356" i="10"/>
  <c r="G1357" i="10"/>
  <c r="G1358" i="10"/>
  <c r="G1359" i="10"/>
  <c r="G1360" i="10"/>
  <c r="G1361" i="10"/>
  <c r="G1362" i="10"/>
  <c r="G1363" i="10"/>
  <c r="G1364" i="10"/>
  <c r="G1365" i="10"/>
  <c r="G1366" i="10"/>
  <c r="G1367" i="10"/>
  <c r="G1368" i="10"/>
  <c r="G1369" i="10"/>
  <c r="G1370" i="10"/>
  <c r="G1371" i="10"/>
  <c r="G1372" i="10"/>
  <c r="G1373" i="10"/>
  <c r="G1374" i="10"/>
  <c r="G1375" i="10"/>
  <c r="G1376" i="10"/>
  <c r="G1377" i="10"/>
  <c r="G1378" i="10"/>
  <c r="G1379" i="10"/>
  <c r="G1380" i="10"/>
  <c r="G1381" i="10"/>
  <c r="G1382" i="10"/>
  <c r="G1383" i="10"/>
  <c r="G1384" i="10"/>
  <c r="G1385" i="10"/>
  <c r="G1386" i="10"/>
  <c r="G1387" i="10"/>
  <c r="G1388" i="10"/>
  <c r="G1389" i="10"/>
  <c r="G1390" i="10"/>
  <c r="G1391" i="10"/>
  <c r="G1392" i="10"/>
  <c r="G1393" i="10"/>
  <c r="G1394" i="10"/>
  <c r="G1395" i="10"/>
  <c r="G1396" i="10"/>
  <c r="G1397" i="10"/>
  <c r="G1398" i="10"/>
  <c r="G1399" i="10"/>
  <c r="G1400" i="10"/>
  <c r="G1401" i="10"/>
  <c r="G1402" i="10"/>
  <c r="G1403" i="10"/>
  <c r="G1404" i="10"/>
  <c r="G1405" i="10"/>
  <c r="G1406" i="10"/>
  <c r="G1407" i="10"/>
  <c r="G1408" i="10"/>
  <c r="G1409" i="10"/>
  <c r="G1410" i="10"/>
  <c r="G1411" i="10"/>
  <c r="G1412" i="10"/>
  <c r="G1413" i="10"/>
  <c r="G1414" i="10"/>
  <c r="G1415" i="10"/>
  <c r="G1416" i="10"/>
  <c r="G1417" i="10"/>
  <c r="G1418" i="10"/>
  <c r="G1419" i="10"/>
  <c r="G1420" i="10"/>
  <c r="G1421" i="10"/>
  <c r="G1422" i="10"/>
  <c r="G1423" i="10"/>
  <c r="G1424" i="10"/>
  <c r="G1425" i="10"/>
  <c r="G1426" i="10"/>
  <c r="G1427" i="10"/>
  <c r="G1428" i="10"/>
  <c r="G1429" i="10"/>
  <c r="G1430" i="10"/>
  <c r="G1431" i="10"/>
  <c r="G1432" i="10"/>
  <c r="G1433" i="10"/>
  <c r="G1434" i="10"/>
  <c r="G1435" i="10"/>
  <c r="G1436" i="10"/>
  <c r="G1437" i="10"/>
  <c r="G1438" i="10"/>
  <c r="G1439" i="10"/>
  <c r="G1440" i="10"/>
  <c r="G1441" i="10"/>
  <c r="G1442" i="10"/>
  <c r="G1443" i="10"/>
  <c r="G1444" i="10"/>
  <c r="G1445" i="10"/>
  <c r="G1446" i="10"/>
  <c r="G1447" i="10"/>
  <c r="G1448" i="10"/>
  <c r="G1449" i="10"/>
  <c r="G1450" i="10"/>
  <c r="G1451" i="10"/>
  <c r="G1452" i="10"/>
  <c r="G1453" i="10"/>
  <c r="G1454" i="10"/>
  <c r="G1455" i="10"/>
  <c r="G1456" i="10"/>
  <c r="G1457" i="10"/>
  <c r="G1458" i="10"/>
  <c r="G1459" i="10"/>
  <c r="G1460" i="10"/>
  <c r="G1461" i="10"/>
  <c r="G1462" i="10"/>
  <c r="G1463" i="10"/>
  <c r="G1464" i="10"/>
  <c r="G1465" i="10"/>
  <c r="G1466" i="10"/>
  <c r="G1467" i="10"/>
  <c r="G1468" i="10"/>
  <c r="G1469" i="10"/>
  <c r="G1470" i="10"/>
  <c r="G1471" i="10"/>
  <c r="G1472" i="10"/>
  <c r="G1473" i="10"/>
  <c r="G1474" i="10"/>
  <c r="G1475" i="10"/>
  <c r="G1476" i="10"/>
  <c r="G1477" i="10"/>
  <c r="G1478" i="10"/>
  <c r="G1479" i="10"/>
  <c r="G1480" i="10"/>
  <c r="G1481" i="10"/>
  <c r="G1482" i="10"/>
  <c r="G1483" i="10"/>
  <c r="G1484" i="10"/>
  <c r="G1485" i="10"/>
  <c r="G1486" i="10"/>
  <c r="G1487" i="10"/>
  <c r="G1488" i="10"/>
  <c r="G1489" i="10"/>
  <c r="G1490" i="10"/>
  <c r="G1491" i="10"/>
  <c r="G1492" i="10"/>
  <c r="G1493" i="10"/>
  <c r="G1494" i="10"/>
  <c r="G1495" i="10"/>
  <c r="G1496" i="10"/>
  <c r="G1497" i="10"/>
  <c r="G1498" i="10"/>
  <c r="G1499" i="10"/>
  <c r="G1500" i="10"/>
  <c r="G1501" i="10"/>
  <c r="G1502" i="10"/>
  <c r="G1503" i="10"/>
  <c r="G1504" i="10"/>
  <c r="G1505" i="10"/>
  <c r="G1506" i="10"/>
  <c r="G1507" i="10"/>
  <c r="G1508" i="10"/>
  <c r="G1509" i="10"/>
  <c r="G1510" i="10"/>
  <c r="G1511" i="10"/>
  <c r="G1512" i="10"/>
  <c r="G1513" i="10"/>
  <c r="G1514" i="10"/>
  <c r="G1515" i="10"/>
  <c r="G1516" i="10"/>
  <c r="G1517" i="10"/>
  <c r="G1518" i="10"/>
  <c r="G1519" i="10"/>
  <c r="G1520" i="10"/>
  <c r="G1521" i="10"/>
  <c r="G1522" i="10"/>
  <c r="G1523" i="10"/>
  <c r="G1524" i="10"/>
  <c r="G1525" i="10"/>
  <c r="G1526" i="10"/>
  <c r="G1527" i="10"/>
  <c r="G1528" i="10"/>
  <c r="G1529" i="10"/>
  <c r="G1530" i="10"/>
  <c r="G1531" i="10"/>
  <c r="G1532" i="10"/>
  <c r="G1533" i="10"/>
  <c r="G1534" i="10"/>
  <c r="G1535" i="10"/>
  <c r="G1536" i="10"/>
  <c r="G1537" i="10"/>
  <c r="G1538" i="10"/>
  <c r="G1539" i="10"/>
  <c r="G1540" i="10"/>
  <c r="G1541" i="10"/>
  <c r="G1542" i="10"/>
  <c r="G1543" i="10"/>
  <c r="G1544" i="10"/>
  <c r="G1545" i="10"/>
  <c r="G1546" i="10"/>
  <c r="G1547" i="10"/>
  <c r="G1548" i="10"/>
  <c r="G1549" i="10"/>
  <c r="G1550" i="10"/>
  <c r="G1551" i="10"/>
  <c r="G1552" i="10"/>
  <c r="G1553" i="10"/>
  <c r="G1554" i="10"/>
  <c r="G1555" i="10"/>
  <c r="G1556" i="10"/>
  <c r="G1557" i="10"/>
  <c r="G1558" i="10"/>
  <c r="G1559" i="10"/>
  <c r="G1560" i="10"/>
  <c r="G1561" i="10"/>
  <c r="G1562" i="10"/>
  <c r="G1563" i="10"/>
  <c r="G1564" i="10"/>
  <c r="G1565" i="10"/>
  <c r="G1566" i="10"/>
  <c r="G1567" i="10"/>
  <c r="G1568" i="10"/>
  <c r="G1569" i="10"/>
  <c r="G1570" i="10"/>
  <c r="G1571" i="10"/>
  <c r="G1572" i="10"/>
  <c r="G1573" i="10"/>
  <c r="G1574" i="10"/>
  <c r="G1575" i="10"/>
  <c r="G1576" i="10"/>
  <c r="G1577" i="10"/>
  <c r="G1578" i="10"/>
  <c r="G1579" i="10"/>
  <c r="G1580" i="10"/>
  <c r="G1581" i="10"/>
  <c r="G1582" i="10"/>
  <c r="G1583" i="10"/>
  <c r="G1584" i="10"/>
  <c r="G1585" i="10"/>
  <c r="G1586" i="10"/>
  <c r="G1587" i="10"/>
  <c r="G1588" i="10"/>
  <c r="G1589" i="10"/>
  <c r="G1590" i="10"/>
  <c r="G1591" i="10"/>
  <c r="G1592" i="10"/>
  <c r="G1593" i="10"/>
  <c r="G1594" i="10"/>
  <c r="G1595" i="10"/>
  <c r="G1596" i="10"/>
  <c r="G1597" i="10"/>
  <c r="G1598" i="10"/>
  <c r="G1599" i="10"/>
  <c r="G1600" i="10"/>
  <c r="G1601" i="10"/>
  <c r="G1602" i="10"/>
  <c r="G1603" i="10"/>
  <c r="G1604" i="10"/>
  <c r="G1605" i="10"/>
  <c r="G1606" i="10"/>
  <c r="G1607" i="10"/>
  <c r="G1608" i="10"/>
  <c r="G1609" i="10"/>
  <c r="G1610" i="10"/>
  <c r="G1611" i="10"/>
  <c r="G1612" i="10"/>
  <c r="G1613" i="10"/>
  <c r="G1614" i="10"/>
  <c r="G1615" i="10"/>
  <c r="G1616" i="10"/>
  <c r="G1617" i="10"/>
  <c r="G1618" i="10"/>
  <c r="G1619" i="10"/>
  <c r="G1620" i="10"/>
  <c r="G1621" i="10"/>
  <c r="G1622" i="10"/>
  <c r="G1623" i="10"/>
  <c r="G1624" i="10"/>
  <c r="G1625" i="10"/>
  <c r="G1626" i="10"/>
  <c r="G1627" i="10"/>
  <c r="G1628" i="10"/>
  <c r="G1629" i="10"/>
  <c r="G1630" i="10"/>
  <c r="G1631" i="10"/>
  <c r="G1632" i="10"/>
  <c r="G1633" i="10"/>
  <c r="G1634" i="10"/>
  <c r="G1635" i="10"/>
  <c r="G1636" i="10"/>
  <c r="G1637" i="10"/>
  <c r="G1638" i="10"/>
  <c r="G1639" i="10"/>
  <c r="G1640" i="10"/>
  <c r="G1641" i="10"/>
  <c r="G1642" i="10"/>
  <c r="G1643" i="10"/>
  <c r="G1644" i="10"/>
  <c r="G1645" i="10"/>
  <c r="G1646" i="10"/>
  <c r="G1647" i="10"/>
  <c r="G1648" i="10"/>
  <c r="G1649" i="10"/>
  <c r="G1650" i="10"/>
  <c r="G1651" i="10"/>
  <c r="G1652" i="10"/>
  <c r="G1653" i="10"/>
  <c r="G1654" i="10"/>
  <c r="G1655" i="10"/>
  <c r="G1656" i="10"/>
  <c r="G1657" i="10"/>
  <c r="G1658" i="10"/>
  <c r="G1659" i="10"/>
  <c r="G1660" i="10"/>
  <c r="G1661" i="10"/>
  <c r="G1662" i="10"/>
  <c r="G1663" i="10"/>
  <c r="G1664" i="10"/>
  <c r="G1665" i="10"/>
  <c r="G1666" i="10"/>
  <c r="G1667" i="10"/>
  <c r="G1668" i="10"/>
  <c r="G1669" i="10"/>
  <c r="G1670" i="10"/>
  <c r="G1671" i="10"/>
  <c r="G1672" i="10"/>
  <c r="G1673" i="10"/>
  <c r="G1674" i="10"/>
  <c r="G1675" i="10"/>
  <c r="G1676" i="10"/>
  <c r="G1677" i="10"/>
  <c r="G1678" i="10"/>
  <c r="G1679" i="10"/>
  <c r="G1680" i="10"/>
  <c r="G1681" i="10"/>
  <c r="G1682" i="10"/>
  <c r="G1683" i="10"/>
  <c r="G1684" i="10"/>
  <c r="G1685" i="10"/>
  <c r="G1686" i="10"/>
  <c r="G1687" i="10"/>
  <c r="G1688" i="10"/>
  <c r="G1689" i="10"/>
  <c r="G1690" i="10"/>
  <c r="G1691" i="10"/>
  <c r="G1692" i="10"/>
  <c r="G1693" i="10"/>
  <c r="G1694" i="10"/>
  <c r="G1695" i="10"/>
  <c r="G1696" i="10"/>
  <c r="G1697" i="10"/>
  <c r="G1698" i="10"/>
  <c r="G1699" i="10"/>
  <c r="G1700" i="10"/>
  <c r="G1701" i="10"/>
  <c r="G1702" i="10"/>
  <c r="G1703" i="10"/>
  <c r="G1704" i="10"/>
  <c r="G1705" i="10"/>
  <c r="G1706" i="10"/>
  <c r="G1707" i="10"/>
  <c r="G1708" i="10"/>
  <c r="G1709" i="10"/>
  <c r="G1710" i="10"/>
  <c r="G1711" i="10"/>
  <c r="G1712" i="10"/>
  <c r="G1713" i="10"/>
  <c r="G1714" i="10"/>
  <c r="G1715" i="10"/>
  <c r="G1716" i="10"/>
  <c r="G1717" i="10"/>
  <c r="G1718" i="10"/>
  <c r="G1719" i="10"/>
  <c r="G1720" i="10"/>
  <c r="G1721" i="10"/>
  <c r="G1722" i="10"/>
  <c r="G1723" i="10"/>
  <c r="G1724" i="10"/>
  <c r="G1725" i="10"/>
  <c r="G1726" i="10"/>
  <c r="G1727" i="10"/>
  <c r="G1728" i="10"/>
  <c r="G1729" i="10"/>
  <c r="G1730" i="10"/>
  <c r="G1731" i="10"/>
  <c r="G1732" i="10"/>
  <c r="G1733" i="10"/>
  <c r="G1734" i="10"/>
  <c r="G1735" i="10"/>
  <c r="G1736" i="10"/>
  <c r="G1737" i="10"/>
  <c r="G1738" i="10"/>
  <c r="G1739" i="10"/>
  <c r="G1740" i="10"/>
  <c r="G1741" i="10"/>
  <c r="G1742" i="10"/>
  <c r="G1743" i="10"/>
  <c r="G1744" i="10"/>
  <c r="G1745" i="10"/>
  <c r="G1746" i="10"/>
  <c r="G1747" i="10"/>
  <c r="G1748" i="10"/>
  <c r="G1749" i="10"/>
  <c r="G1750" i="10"/>
  <c r="G1751" i="10"/>
  <c r="G1752" i="10"/>
  <c r="G1753" i="10"/>
  <c r="G1754" i="10"/>
  <c r="G1755" i="10"/>
  <c r="G1756" i="10"/>
  <c r="G1757" i="10"/>
  <c r="G1758" i="10"/>
  <c r="G1759" i="10"/>
  <c r="G1760" i="10"/>
  <c r="G1761" i="10"/>
  <c r="G1762" i="10"/>
  <c r="G1763" i="10"/>
  <c r="G1764" i="10"/>
  <c r="G1765" i="10"/>
  <c r="G1766" i="10"/>
  <c r="G1767" i="10"/>
  <c r="G1768" i="10"/>
  <c r="G1769" i="10"/>
  <c r="G1770" i="10"/>
  <c r="G1771" i="10"/>
  <c r="G1772" i="10"/>
  <c r="G1773" i="10"/>
  <c r="G1774" i="10"/>
  <c r="G1775" i="10"/>
  <c r="G1776" i="10"/>
  <c r="G1777" i="10"/>
  <c r="G1778" i="10"/>
  <c r="G1779" i="10"/>
  <c r="G1780" i="10"/>
  <c r="G1781" i="10"/>
  <c r="G1782" i="10"/>
  <c r="G1783" i="10"/>
  <c r="G1784" i="10"/>
  <c r="G1785" i="10"/>
  <c r="G1786" i="10"/>
  <c r="G1787" i="10"/>
  <c r="G1788" i="10"/>
  <c r="G1789" i="10"/>
  <c r="G1790" i="10"/>
  <c r="G1791" i="10"/>
  <c r="G1792" i="10"/>
  <c r="G1793" i="10"/>
  <c r="G1794" i="10"/>
  <c r="G1795" i="10"/>
  <c r="G1796" i="10"/>
  <c r="G1797" i="10"/>
  <c r="G1798" i="10"/>
  <c r="G1799" i="10"/>
  <c r="G1800" i="10"/>
  <c r="G1801" i="10"/>
  <c r="G1802" i="10"/>
  <c r="G1803" i="10"/>
  <c r="G1804" i="10"/>
  <c r="G1805" i="10"/>
  <c r="G1806" i="10"/>
  <c r="G1807" i="10"/>
  <c r="G1808" i="10"/>
  <c r="G1809" i="10"/>
  <c r="G1810" i="10"/>
  <c r="G1811" i="10"/>
  <c r="G1812" i="10"/>
  <c r="G1813" i="10"/>
  <c r="G1814" i="10"/>
  <c r="G1815" i="10"/>
  <c r="G1816" i="10"/>
  <c r="G1817" i="10"/>
  <c r="G1818" i="10"/>
  <c r="G1819" i="10"/>
  <c r="G1820" i="10"/>
  <c r="G1821" i="10"/>
  <c r="G1822" i="10"/>
  <c r="G1823" i="10"/>
  <c r="G1824" i="10"/>
  <c r="G1825" i="10"/>
  <c r="G1826" i="10"/>
  <c r="G1827" i="10"/>
  <c r="G1828" i="10"/>
  <c r="G1829" i="10"/>
  <c r="G1830" i="10"/>
  <c r="G1831" i="10"/>
  <c r="G1832" i="10"/>
  <c r="G1833" i="10"/>
  <c r="G1834" i="10"/>
  <c r="G1835" i="10"/>
  <c r="G1836" i="10"/>
  <c r="G1837" i="10"/>
  <c r="G1838" i="10"/>
  <c r="G1839" i="10"/>
  <c r="G1840" i="10"/>
  <c r="G1841" i="10"/>
  <c r="G1842" i="10"/>
  <c r="G1843" i="10"/>
  <c r="G1844" i="10"/>
  <c r="G1845" i="10"/>
  <c r="G1846" i="10"/>
  <c r="G1847" i="10"/>
  <c r="G1848" i="10"/>
  <c r="G1849" i="10"/>
  <c r="G1850" i="10"/>
  <c r="G1851" i="10"/>
  <c r="G1852" i="10"/>
  <c r="G1853" i="10"/>
  <c r="G1854" i="10"/>
  <c r="G1855" i="10"/>
  <c r="G1856" i="10"/>
  <c r="G1857" i="10"/>
  <c r="G1858" i="10"/>
  <c r="G1859" i="10"/>
  <c r="G1860" i="10"/>
  <c r="G1861" i="10"/>
  <c r="G1862" i="10"/>
  <c r="G1863" i="10"/>
  <c r="G1864" i="10"/>
  <c r="G1865" i="10"/>
  <c r="G1866" i="10"/>
  <c r="G1867" i="10"/>
  <c r="G1868" i="10"/>
  <c r="G1869" i="10"/>
  <c r="G1870" i="10"/>
  <c r="G1871" i="10"/>
  <c r="G1872" i="10"/>
  <c r="G1873" i="10"/>
  <c r="G1874" i="10"/>
  <c r="G1875" i="10"/>
  <c r="G1876" i="10"/>
  <c r="G1877" i="10"/>
  <c r="G1878" i="10"/>
  <c r="G1879" i="10"/>
  <c r="G1880" i="10"/>
  <c r="G1881" i="10"/>
  <c r="G1882" i="10"/>
  <c r="G1883" i="10"/>
  <c r="G1884" i="10"/>
  <c r="G1885" i="10"/>
  <c r="G1886" i="10"/>
  <c r="G1887" i="10"/>
  <c r="G1888" i="10"/>
  <c r="G1889" i="10"/>
  <c r="G1890" i="10"/>
  <c r="G1891" i="10"/>
  <c r="G1892" i="10"/>
  <c r="G1893" i="10"/>
  <c r="G1894" i="10"/>
  <c r="G1895" i="10"/>
  <c r="G1896" i="10"/>
  <c r="G1897" i="10"/>
  <c r="G1898" i="10"/>
  <c r="G1899" i="10"/>
  <c r="G1900" i="10"/>
  <c r="G1901" i="10"/>
  <c r="G1902" i="10"/>
  <c r="G1903" i="10"/>
  <c r="G1904" i="10"/>
  <c r="G1905" i="10"/>
  <c r="G1906" i="10"/>
  <c r="G1907" i="10"/>
  <c r="G1908" i="10"/>
  <c r="G1909" i="10"/>
  <c r="G1910" i="10"/>
  <c r="G1911" i="10"/>
  <c r="G1912" i="10"/>
  <c r="G1913" i="10"/>
  <c r="G1914" i="10"/>
  <c r="G1915" i="10"/>
  <c r="G1916" i="10"/>
  <c r="G1917" i="10"/>
  <c r="G1918" i="10"/>
  <c r="G1919" i="10"/>
  <c r="G1920" i="10"/>
  <c r="G1921" i="10"/>
  <c r="G1922" i="10"/>
  <c r="G1923" i="10"/>
  <c r="G1924" i="10"/>
  <c r="G1925" i="10"/>
  <c r="G1926" i="10"/>
  <c r="G1927" i="10"/>
  <c r="G1928" i="10"/>
  <c r="G1929" i="10"/>
  <c r="G1930" i="10"/>
  <c r="G1931" i="10"/>
  <c r="G1932" i="10"/>
  <c r="G1933" i="10"/>
  <c r="G1934" i="10"/>
  <c r="G1935" i="10"/>
  <c r="G1936" i="10"/>
  <c r="G1937" i="10"/>
  <c r="G1938" i="10"/>
  <c r="G1939" i="10"/>
  <c r="G1940" i="10"/>
  <c r="G1941" i="10"/>
  <c r="G1942" i="10"/>
  <c r="G1943" i="10"/>
  <c r="G1944" i="10"/>
  <c r="G1945" i="10"/>
  <c r="G1946" i="10"/>
  <c r="G1947" i="10"/>
  <c r="G1948" i="10"/>
  <c r="G1949" i="10"/>
  <c r="G1950" i="10"/>
  <c r="G1951" i="10"/>
  <c r="G1952" i="10"/>
  <c r="G1953" i="10"/>
  <c r="G1954" i="10"/>
  <c r="G1955" i="10"/>
  <c r="G1956" i="10"/>
  <c r="G1957" i="10"/>
  <c r="G1958" i="10"/>
  <c r="G1959" i="10"/>
  <c r="G1960" i="10"/>
  <c r="G1961" i="10"/>
  <c r="G1962" i="10"/>
  <c r="G1963" i="10"/>
  <c r="G1964" i="10"/>
  <c r="G1965" i="10"/>
  <c r="G1966" i="10"/>
  <c r="G1967" i="10"/>
  <c r="G1968" i="10"/>
  <c r="G1969" i="10"/>
  <c r="G1970" i="10"/>
  <c r="G1971" i="10"/>
  <c r="G1972" i="10"/>
  <c r="G1973" i="10"/>
  <c r="G1974" i="10"/>
  <c r="G1975" i="10"/>
  <c r="G1976" i="10"/>
  <c r="G1977" i="10"/>
  <c r="G1978" i="10"/>
  <c r="G1979" i="10"/>
  <c r="G1980" i="10"/>
  <c r="G1981" i="10"/>
  <c r="G1982" i="10"/>
  <c r="G1983" i="10"/>
  <c r="G1984" i="10"/>
  <c r="G1985" i="10"/>
  <c r="G1986" i="10"/>
  <c r="G1987" i="10"/>
  <c r="G1988" i="10"/>
  <c r="G1989" i="10"/>
  <c r="G1990" i="10"/>
  <c r="G1991" i="10"/>
  <c r="G1992" i="10"/>
  <c r="G1993" i="10"/>
  <c r="G1994" i="10"/>
  <c r="G1995" i="10"/>
  <c r="G1996" i="10"/>
  <c r="G1997" i="10"/>
  <c r="G1998" i="10"/>
  <c r="G1999" i="10"/>
  <c r="G2000" i="10"/>
  <c r="G2001" i="10"/>
  <c r="G2002" i="10"/>
  <c r="G2003" i="10"/>
  <c r="G2004" i="10"/>
  <c r="G2005" i="10"/>
  <c r="G2006" i="10"/>
  <c r="G2007" i="10"/>
  <c r="G2008" i="10"/>
  <c r="G2009" i="10"/>
  <c r="G2010" i="10"/>
  <c r="G2011" i="10"/>
  <c r="G2012" i="10"/>
  <c r="G2013" i="10"/>
  <c r="G2014" i="10"/>
  <c r="G2015" i="10"/>
  <c r="G2016" i="10"/>
  <c r="G2017" i="10"/>
  <c r="G2018" i="10"/>
  <c r="G2019" i="10"/>
  <c r="G2020" i="10"/>
  <c r="G2021" i="10"/>
  <c r="G2022" i="10"/>
  <c r="G2023" i="10"/>
  <c r="G2024" i="10"/>
  <c r="G2025" i="10"/>
  <c r="G2026" i="10"/>
  <c r="G2027" i="10"/>
  <c r="G2028" i="10"/>
  <c r="G2029" i="10"/>
  <c r="G2030" i="10"/>
  <c r="G2031" i="10"/>
  <c r="G2032" i="10"/>
  <c r="G2033" i="10"/>
  <c r="G2034" i="10"/>
  <c r="G2035" i="10"/>
  <c r="G2036" i="10"/>
  <c r="G2037" i="10"/>
  <c r="G2038" i="10"/>
  <c r="G2039" i="10"/>
  <c r="G2040" i="10"/>
  <c r="G2041" i="10"/>
  <c r="G2042" i="10"/>
  <c r="G2043" i="10"/>
  <c r="G2044" i="10"/>
  <c r="G2045" i="10"/>
  <c r="G2046" i="10"/>
  <c r="G2047" i="10"/>
  <c r="G2048" i="10"/>
  <c r="G2049" i="10"/>
  <c r="G2050" i="10"/>
  <c r="G2051" i="10"/>
  <c r="G2052" i="10"/>
  <c r="G2053" i="10"/>
  <c r="G2054" i="10"/>
  <c r="G2055" i="10"/>
  <c r="G2056" i="10"/>
  <c r="G2057" i="10"/>
  <c r="G2058" i="10"/>
  <c r="G2059" i="10"/>
  <c r="G2060" i="10"/>
  <c r="G2061" i="10"/>
  <c r="G2062" i="10"/>
  <c r="G2063" i="10"/>
  <c r="G2064" i="10"/>
  <c r="G2065" i="10"/>
  <c r="G2066" i="10"/>
  <c r="G2067" i="10"/>
  <c r="G2068" i="10"/>
  <c r="G2069" i="10"/>
  <c r="G2070" i="10"/>
  <c r="G2071" i="10"/>
  <c r="G2072" i="10"/>
  <c r="G2073" i="10"/>
  <c r="G2074" i="10"/>
  <c r="G2075" i="10"/>
  <c r="G2076" i="10"/>
  <c r="G2077" i="10"/>
  <c r="G2078" i="10"/>
  <c r="G2079" i="10"/>
  <c r="G2080" i="10"/>
  <c r="G2081" i="10"/>
  <c r="G2082" i="10"/>
  <c r="G2083" i="10"/>
  <c r="G2084" i="10"/>
  <c r="G2085" i="10"/>
  <c r="G2086" i="10"/>
  <c r="G2087" i="10"/>
  <c r="G2088" i="10"/>
  <c r="G2089" i="10"/>
  <c r="G2090" i="10"/>
  <c r="G2091" i="10"/>
  <c r="G2092" i="10"/>
  <c r="G2093" i="10"/>
  <c r="G2094" i="10"/>
  <c r="G2095" i="10"/>
  <c r="G2096" i="10"/>
  <c r="G2097" i="10"/>
  <c r="G2098" i="10"/>
  <c r="G2099" i="10"/>
  <c r="G2100" i="10"/>
  <c r="G2101" i="10"/>
  <c r="G2102" i="10"/>
  <c r="G2103" i="10"/>
  <c r="G2104" i="10"/>
  <c r="G2105" i="10"/>
  <c r="G2106" i="10"/>
  <c r="G2107" i="10"/>
  <c r="G2108" i="10"/>
  <c r="G2109" i="10"/>
  <c r="G2110" i="10"/>
  <c r="G2111" i="10"/>
  <c r="G2112" i="10"/>
  <c r="G2113" i="10"/>
  <c r="G2114" i="10"/>
  <c r="G2115" i="10"/>
  <c r="G2116" i="10"/>
  <c r="G2117" i="10"/>
  <c r="G2118" i="10"/>
  <c r="G2119" i="10"/>
  <c r="G2120" i="10"/>
  <c r="G2121" i="10"/>
  <c r="G2122" i="10"/>
  <c r="G2123" i="10"/>
  <c r="G2124" i="10"/>
  <c r="G2125" i="10"/>
  <c r="G2126" i="10"/>
  <c r="G2127" i="10"/>
  <c r="G2128" i="10"/>
  <c r="G2129" i="10"/>
  <c r="G2130" i="10"/>
  <c r="G2131" i="10"/>
  <c r="G2132" i="10"/>
  <c r="G2133" i="10"/>
  <c r="G2134" i="10"/>
  <c r="G2135" i="10"/>
  <c r="G2136" i="10"/>
  <c r="G2137" i="10"/>
  <c r="G2138" i="10"/>
  <c r="G2139" i="10"/>
  <c r="G2140" i="10"/>
  <c r="G2141" i="10"/>
  <c r="G2142" i="10"/>
  <c r="G2143" i="10"/>
  <c r="G2144" i="10"/>
  <c r="G2145" i="10"/>
  <c r="G2146" i="10"/>
  <c r="G2147" i="10"/>
  <c r="G2148" i="10"/>
  <c r="G2149" i="10"/>
  <c r="G2150" i="10"/>
  <c r="G2151" i="10"/>
  <c r="G2152" i="10"/>
  <c r="G2153" i="10"/>
  <c r="G2154" i="10"/>
  <c r="G2155" i="10"/>
  <c r="G2156" i="10"/>
  <c r="G2157" i="10"/>
  <c r="G2158" i="10"/>
  <c r="G2159" i="10"/>
  <c r="G2160" i="10"/>
  <c r="G2161" i="10"/>
  <c r="G2162" i="10"/>
  <c r="G2163" i="10"/>
  <c r="G2164" i="10"/>
  <c r="G2165" i="10"/>
  <c r="G2166" i="10"/>
  <c r="G2167" i="10"/>
  <c r="G2168" i="10"/>
  <c r="G2169" i="10"/>
  <c r="G2170" i="10"/>
  <c r="G2171" i="10"/>
  <c r="G2172" i="10"/>
  <c r="G2173" i="10"/>
  <c r="G2174" i="10"/>
  <c r="G2175" i="10"/>
  <c r="G2176" i="10"/>
  <c r="G2177" i="10"/>
  <c r="G2178" i="10"/>
  <c r="G2179" i="10"/>
  <c r="G2180" i="10"/>
  <c r="G2181" i="10"/>
  <c r="G2182" i="10"/>
  <c r="G2183" i="10"/>
  <c r="G2184" i="10"/>
  <c r="G2185" i="10"/>
  <c r="G2186" i="10"/>
  <c r="G2187" i="10"/>
  <c r="G2188" i="10"/>
  <c r="G2189" i="10"/>
  <c r="G2190" i="10"/>
  <c r="G2191" i="10"/>
  <c r="G2192" i="10"/>
  <c r="G2193" i="10"/>
  <c r="G2194" i="10"/>
  <c r="G2195" i="10"/>
  <c r="G2196" i="10"/>
  <c r="G2197" i="10"/>
  <c r="G2198" i="10"/>
  <c r="G2199" i="10"/>
  <c r="G2200" i="10"/>
  <c r="G2201" i="10"/>
  <c r="G2202" i="10"/>
  <c r="G2203" i="10"/>
  <c r="G2204" i="10"/>
  <c r="G2205" i="10"/>
  <c r="G2206" i="10"/>
  <c r="G2207" i="10"/>
  <c r="G2208" i="10"/>
  <c r="G2209" i="10"/>
  <c r="G2210" i="10"/>
  <c r="G2211" i="10"/>
  <c r="G2212" i="10"/>
  <c r="G2213" i="10"/>
  <c r="G2214" i="10"/>
  <c r="G2215" i="10"/>
  <c r="G2216" i="10"/>
  <c r="G2217" i="10"/>
  <c r="G2218" i="10"/>
  <c r="G2219" i="10"/>
  <c r="G2220" i="10"/>
  <c r="G2221" i="10"/>
  <c r="G2222" i="10"/>
  <c r="G2223" i="10"/>
  <c r="G2224" i="10"/>
  <c r="G2225" i="10"/>
  <c r="G2226" i="10"/>
  <c r="G2227" i="10"/>
  <c r="G2228" i="10"/>
  <c r="G2229" i="10"/>
  <c r="G2230" i="10"/>
  <c r="G2231" i="10"/>
  <c r="G2232" i="10"/>
  <c r="G2233" i="10"/>
  <c r="G2234" i="10"/>
  <c r="G2235" i="10"/>
  <c r="G2236" i="10"/>
  <c r="G2237" i="10"/>
  <c r="G2238" i="10"/>
  <c r="G2239" i="10"/>
  <c r="G2240" i="10"/>
  <c r="G2241" i="10"/>
  <c r="G2242" i="10"/>
  <c r="G2243" i="10"/>
  <c r="G2244" i="10"/>
  <c r="G2245" i="10"/>
  <c r="G2246" i="10"/>
  <c r="G2247" i="10"/>
  <c r="G2248" i="10"/>
  <c r="G2249" i="10"/>
  <c r="G2250" i="10"/>
  <c r="G2251" i="10"/>
  <c r="G2252" i="10"/>
  <c r="G2253" i="10"/>
  <c r="G2254" i="10"/>
  <c r="G2255" i="10"/>
  <c r="G2256" i="10"/>
  <c r="G2257" i="10"/>
  <c r="G2258" i="10"/>
  <c r="G2259" i="10"/>
  <c r="G2260" i="10"/>
  <c r="G2261" i="10"/>
  <c r="G2262" i="10"/>
  <c r="G2263" i="10"/>
  <c r="G2264" i="10"/>
  <c r="G2265" i="10"/>
  <c r="G2266" i="10"/>
  <c r="G2267" i="10"/>
  <c r="G2268" i="10"/>
  <c r="G2269" i="10"/>
  <c r="G2270" i="10"/>
  <c r="G2271" i="10"/>
  <c r="G2272" i="10"/>
  <c r="G2273" i="10"/>
  <c r="G2274" i="10"/>
  <c r="G2275" i="10"/>
  <c r="G2276" i="10"/>
  <c r="G2277" i="10"/>
  <c r="G2278" i="10"/>
  <c r="G2279" i="10"/>
  <c r="G2280" i="10"/>
  <c r="G2281" i="10"/>
  <c r="G2282" i="10"/>
  <c r="G2283" i="10"/>
  <c r="G2284" i="10"/>
  <c r="G2285" i="10"/>
  <c r="G2286" i="10"/>
  <c r="G2287" i="10"/>
  <c r="G2288" i="10"/>
  <c r="G2289" i="10"/>
  <c r="G2290" i="10"/>
  <c r="G2291" i="10"/>
  <c r="G2292" i="10"/>
  <c r="G2293" i="10"/>
  <c r="G2294" i="10"/>
  <c r="G2295" i="10"/>
  <c r="G2296" i="10"/>
  <c r="G2297" i="10"/>
  <c r="G2298" i="10"/>
  <c r="G2299" i="10"/>
  <c r="G2300" i="10"/>
  <c r="G2301" i="10"/>
  <c r="G2302" i="10"/>
  <c r="G2303" i="10"/>
  <c r="G2304" i="10"/>
  <c r="G2305" i="10"/>
  <c r="G2306" i="10"/>
  <c r="G2307" i="10"/>
  <c r="G2308" i="10"/>
  <c r="G2309" i="10"/>
  <c r="G2310" i="10"/>
  <c r="G2311" i="10"/>
  <c r="G2312" i="10"/>
  <c r="G2313" i="10"/>
  <c r="G2314" i="10"/>
  <c r="G2315" i="10"/>
  <c r="G2316" i="10"/>
  <c r="G2317" i="10"/>
  <c r="G2318" i="10"/>
  <c r="G2319" i="10"/>
  <c r="G2320" i="10"/>
  <c r="G2321" i="10"/>
  <c r="G2322" i="10"/>
  <c r="G2323" i="10"/>
  <c r="G2324" i="10"/>
  <c r="G2325" i="10"/>
  <c r="G2326" i="10"/>
  <c r="G2327" i="10"/>
  <c r="G2328" i="10"/>
  <c r="G2329" i="10"/>
  <c r="G2330" i="10"/>
  <c r="G2331" i="10"/>
  <c r="G2332" i="10"/>
  <c r="G2333" i="10"/>
  <c r="G2334" i="10"/>
  <c r="G2335" i="10"/>
  <c r="G2336" i="10"/>
  <c r="G2337" i="10"/>
  <c r="G2338" i="10"/>
  <c r="G2339" i="10"/>
  <c r="G2340" i="10"/>
  <c r="G2341" i="10"/>
  <c r="G2342" i="10"/>
  <c r="G2343" i="10"/>
  <c r="G2344" i="10"/>
  <c r="G2345" i="10"/>
  <c r="G2346" i="10"/>
  <c r="G2347" i="10"/>
  <c r="G2348" i="10"/>
  <c r="G2349" i="10"/>
  <c r="G2350" i="10"/>
  <c r="G2351" i="10"/>
  <c r="G2352" i="10"/>
  <c r="G2353" i="10"/>
  <c r="G2354" i="10"/>
  <c r="G2355" i="10"/>
  <c r="G2356" i="10"/>
  <c r="G2357" i="10"/>
  <c r="G2358" i="10"/>
  <c r="G2359" i="10"/>
  <c r="G2360" i="10"/>
  <c r="G2361" i="10"/>
  <c r="G2362" i="10"/>
  <c r="G2363" i="10"/>
  <c r="G2364" i="10"/>
  <c r="G2365" i="10"/>
  <c r="G2366" i="10"/>
  <c r="G2367" i="10"/>
  <c r="G2368" i="10"/>
  <c r="G2369" i="10"/>
  <c r="G2370" i="10"/>
  <c r="G2371" i="10"/>
  <c r="G2372" i="10"/>
  <c r="G2373" i="10"/>
  <c r="G2374" i="10"/>
  <c r="G2375" i="10"/>
  <c r="G2376" i="10"/>
  <c r="G2377" i="10"/>
  <c r="G2378" i="10"/>
  <c r="G2379" i="10"/>
  <c r="G2380" i="10"/>
  <c r="G2381" i="10"/>
  <c r="G2382" i="10"/>
  <c r="G2383" i="10"/>
  <c r="G2384" i="10"/>
  <c r="G2385" i="10"/>
  <c r="G2386" i="10"/>
  <c r="G2387" i="10"/>
  <c r="G2388" i="10"/>
  <c r="G2389" i="10"/>
  <c r="G2390" i="10"/>
  <c r="G2391" i="10"/>
  <c r="G2392" i="10"/>
  <c r="G2393" i="10"/>
  <c r="G2394" i="10"/>
  <c r="G2395" i="10"/>
  <c r="G2396" i="10"/>
  <c r="G2397" i="10"/>
  <c r="G2398" i="10"/>
  <c r="G2399" i="10"/>
  <c r="G2400" i="10"/>
  <c r="G2401" i="10"/>
  <c r="G2402" i="10"/>
  <c r="G2403" i="10"/>
  <c r="G2404" i="10"/>
  <c r="G2405" i="10"/>
  <c r="G2406" i="10"/>
  <c r="G2407" i="10"/>
  <c r="G2408" i="10"/>
  <c r="G2409" i="10"/>
  <c r="G2410" i="10"/>
  <c r="G2411" i="10"/>
  <c r="G2412" i="10"/>
  <c r="G2413" i="10"/>
  <c r="G2414" i="10"/>
  <c r="G2415" i="10"/>
  <c r="G2416" i="10"/>
  <c r="G2417" i="10"/>
  <c r="G2418" i="10"/>
  <c r="G2419" i="10"/>
  <c r="G2420" i="10"/>
  <c r="G2421" i="10"/>
  <c r="G2422" i="10"/>
  <c r="G2423" i="10"/>
  <c r="G2424" i="10"/>
  <c r="G2425" i="10"/>
  <c r="G2426" i="10"/>
  <c r="G2427" i="10"/>
  <c r="G2428" i="10"/>
  <c r="G2429" i="10"/>
  <c r="G2430" i="10"/>
  <c r="G2431" i="10"/>
  <c r="G2432" i="10"/>
  <c r="G2433" i="10"/>
  <c r="G2434" i="10"/>
  <c r="G2435" i="10"/>
  <c r="G2436" i="10"/>
  <c r="G2437" i="10"/>
  <c r="G2438" i="10"/>
  <c r="G2439" i="10"/>
  <c r="G2440" i="10"/>
  <c r="G2441" i="10"/>
  <c r="G2442" i="10"/>
  <c r="G2443" i="10"/>
  <c r="G2444" i="10"/>
  <c r="G2445" i="10"/>
  <c r="G2446" i="10"/>
  <c r="G2447" i="10"/>
  <c r="G2448" i="10"/>
  <c r="G2449" i="10"/>
  <c r="G2450" i="10"/>
  <c r="G2451" i="10"/>
  <c r="G2452" i="10"/>
  <c r="G2453" i="10"/>
  <c r="G2454" i="10"/>
  <c r="G2455" i="10"/>
  <c r="G2456" i="10"/>
  <c r="G2457" i="10"/>
  <c r="G2458" i="10"/>
  <c r="G2459" i="10"/>
  <c r="G2460" i="10"/>
  <c r="G2461" i="10"/>
  <c r="G2462" i="10"/>
  <c r="G2463" i="10"/>
  <c r="G2464" i="10"/>
  <c r="G2465" i="10"/>
  <c r="G2466" i="10"/>
  <c r="G2467" i="10"/>
  <c r="G2468" i="10"/>
  <c r="G2469" i="10"/>
  <c r="G2470" i="10"/>
  <c r="G2471" i="10"/>
  <c r="G2472" i="10"/>
  <c r="G2473" i="10"/>
  <c r="G2474" i="10"/>
  <c r="G2475" i="10"/>
  <c r="G2476" i="10"/>
  <c r="G2477" i="10"/>
  <c r="G2478" i="10"/>
  <c r="G2479" i="10"/>
  <c r="G2480" i="10"/>
  <c r="G2481" i="10"/>
  <c r="G2482" i="10"/>
  <c r="G2483" i="10"/>
  <c r="G2484" i="10"/>
  <c r="G2485" i="10"/>
  <c r="G2486" i="10"/>
  <c r="G2487" i="10"/>
  <c r="G2488" i="10"/>
  <c r="G2489" i="10"/>
  <c r="G2490" i="10"/>
  <c r="G2491" i="10"/>
  <c r="G2492" i="10"/>
  <c r="G2493" i="10"/>
  <c r="G2494" i="10"/>
  <c r="G2495" i="10"/>
  <c r="G2496" i="10"/>
  <c r="G2497" i="10"/>
  <c r="G2498" i="10"/>
  <c r="G2499" i="10"/>
  <c r="G2500" i="10"/>
  <c r="G2501" i="10"/>
  <c r="G2502" i="10"/>
  <c r="G2503" i="10"/>
  <c r="G2504" i="10"/>
  <c r="G2505" i="10"/>
  <c r="G2506" i="10"/>
  <c r="G2507" i="10"/>
  <c r="G2508" i="10"/>
  <c r="G2509" i="10"/>
  <c r="G2510" i="10"/>
  <c r="G2511" i="10"/>
  <c r="G2512" i="10"/>
  <c r="G2513" i="10"/>
  <c r="G2514" i="10"/>
  <c r="G2515" i="10"/>
  <c r="G2516" i="10"/>
  <c r="G2517" i="10"/>
  <c r="G2518" i="10"/>
  <c r="G2519" i="10"/>
  <c r="G2520" i="10"/>
  <c r="G2521" i="10"/>
  <c r="G2522" i="10"/>
  <c r="G2523" i="10"/>
  <c r="G2524" i="10"/>
  <c r="G2525" i="10"/>
  <c r="G2526" i="10"/>
  <c r="G2527" i="10"/>
  <c r="G2528" i="10"/>
  <c r="G2529" i="10"/>
  <c r="G2530" i="10"/>
  <c r="G2531" i="10"/>
  <c r="G2532" i="10"/>
  <c r="G2533" i="10"/>
  <c r="G2534" i="10"/>
  <c r="G2535" i="10"/>
  <c r="G2536" i="10"/>
  <c r="G2537" i="10"/>
  <c r="G2538" i="10"/>
  <c r="G2539" i="10"/>
  <c r="G2540" i="10"/>
  <c r="G2541" i="10"/>
  <c r="G2542" i="10"/>
  <c r="G2543" i="10"/>
  <c r="G2544" i="10"/>
  <c r="G2545" i="10"/>
  <c r="G2546" i="10"/>
  <c r="G2547" i="10"/>
  <c r="G2548" i="10"/>
  <c r="G2549" i="10"/>
  <c r="G2550" i="10"/>
  <c r="G2551" i="10"/>
  <c r="G2552" i="10"/>
  <c r="G2553" i="10"/>
  <c r="G2554" i="10"/>
  <c r="G2555" i="10"/>
  <c r="G2556" i="10"/>
  <c r="G2557" i="10"/>
  <c r="G2558" i="10"/>
  <c r="G2559" i="10"/>
  <c r="G2560" i="10"/>
  <c r="G2561" i="10"/>
  <c r="G2562" i="10"/>
  <c r="G2563" i="10"/>
  <c r="G2564" i="10"/>
  <c r="G2565" i="10"/>
  <c r="G2566" i="10"/>
  <c r="G2567" i="10"/>
  <c r="G2568" i="10"/>
  <c r="G2569" i="10"/>
  <c r="G2570" i="10"/>
  <c r="G2571" i="10"/>
  <c r="G2572" i="10"/>
  <c r="G2573" i="10"/>
  <c r="G2574" i="10"/>
  <c r="G2575" i="10"/>
  <c r="G2576" i="10"/>
  <c r="G2577" i="10"/>
  <c r="G2578" i="10"/>
  <c r="G2579" i="10"/>
  <c r="G2580" i="10"/>
  <c r="G2581" i="10"/>
  <c r="G2582" i="10"/>
  <c r="G2583" i="10"/>
  <c r="G2584" i="10"/>
  <c r="G2585" i="10"/>
  <c r="G2586" i="10"/>
  <c r="G2587" i="10"/>
  <c r="G2588" i="10"/>
  <c r="G2589" i="10"/>
  <c r="G2590" i="10"/>
  <c r="G2591" i="10"/>
  <c r="G2592" i="10"/>
  <c r="G2593" i="10"/>
  <c r="G2594" i="10"/>
  <c r="G2595" i="10"/>
  <c r="G2596" i="10"/>
  <c r="G2597" i="10"/>
  <c r="G2598" i="10"/>
  <c r="G2599" i="10"/>
  <c r="G2600" i="10"/>
  <c r="G2601" i="10"/>
  <c r="G2602" i="10"/>
  <c r="G2603" i="10"/>
  <c r="G2604" i="10"/>
  <c r="G2605" i="10"/>
  <c r="G2606" i="10"/>
  <c r="G2607" i="10"/>
  <c r="G2608" i="10"/>
  <c r="G2609" i="10"/>
  <c r="G2610" i="10"/>
  <c r="G2611" i="10"/>
  <c r="G2612" i="10"/>
  <c r="G2613" i="10"/>
  <c r="G2614" i="10"/>
  <c r="G2615" i="10"/>
  <c r="G2616" i="10"/>
  <c r="G2617" i="10"/>
  <c r="G2618" i="10"/>
  <c r="G2619" i="10"/>
  <c r="G2620" i="10"/>
  <c r="G2621" i="10"/>
  <c r="G2622" i="10"/>
  <c r="G2623" i="10"/>
  <c r="G2624" i="10"/>
  <c r="G2625" i="10"/>
  <c r="G2626" i="10"/>
  <c r="G2627" i="10"/>
  <c r="G2628" i="10"/>
  <c r="G2629" i="10"/>
  <c r="G2630" i="10"/>
  <c r="G2631" i="10"/>
  <c r="G2632" i="10"/>
  <c r="G2633" i="10"/>
  <c r="G2634" i="10"/>
  <c r="G2635" i="10"/>
  <c r="G2636" i="10"/>
  <c r="G2637" i="10"/>
  <c r="G2638" i="10"/>
  <c r="G2639" i="10"/>
  <c r="G2640" i="10"/>
  <c r="G2641" i="10"/>
  <c r="G2642" i="10"/>
  <c r="G2643" i="10"/>
  <c r="G2644" i="10"/>
  <c r="G2645" i="10"/>
  <c r="G2646" i="10"/>
  <c r="G2647" i="10"/>
  <c r="G2648" i="10"/>
  <c r="G2649" i="10"/>
  <c r="G2650" i="10"/>
  <c r="G2651" i="10"/>
  <c r="G2652" i="10"/>
  <c r="G2653" i="10"/>
  <c r="G2654" i="10"/>
  <c r="G2655" i="10"/>
  <c r="G2656" i="10"/>
  <c r="G2657" i="10"/>
  <c r="G2658" i="10"/>
  <c r="G2659" i="10"/>
  <c r="G2660" i="10"/>
  <c r="G2661" i="10"/>
  <c r="G2662" i="10"/>
  <c r="G2663" i="10"/>
  <c r="G2664" i="10"/>
  <c r="G2665" i="10"/>
  <c r="G2666" i="10"/>
  <c r="G2667" i="10"/>
  <c r="G2668" i="10"/>
  <c r="G2669" i="10"/>
  <c r="G2670" i="10"/>
  <c r="G2671" i="10"/>
  <c r="G2672" i="10"/>
  <c r="G2673" i="10"/>
  <c r="G2674" i="10"/>
  <c r="G2675" i="10"/>
  <c r="G2676" i="10"/>
  <c r="G2677" i="10"/>
  <c r="G2678" i="10"/>
  <c r="G2679" i="10"/>
  <c r="G2680" i="10"/>
  <c r="G2681" i="10"/>
  <c r="G2682" i="10"/>
  <c r="G2683" i="10"/>
  <c r="G2684" i="10"/>
  <c r="G2685" i="10"/>
  <c r="G2686" i="10"/>
  <c r="G2687" i="10"/>
  <c r="G2688" i="10"/>
  <c r="G2689" i="10"/>
  <c r="G2690" i="10"/>
  <c r="G2691" i="10"/>
  <c r="G2692" i="10"/>
  <c r="G2693" i="10"/>
  <c r="G2694" i="10"/>
  <c r="G2695" i="10"/>
  <c r="G2696" i="10"/>
  <c r="G2697" i="10"/>
  <c r="G2698" i="10"/>
  <c r="G2699" i="10"/>
  <c r="G2700" i="10"/>
  <c r="G2701" i="10"/>
  <c r="G2702" i="10"/>
  <c r="G2703" i="10"/>
  <c r="G2704" i="10"/>
  <c r="G2705" i="10"/>
  <c r="G2706" i="10"/>
  <c r="G2707" i="10"/>
  <c r="G2708" i="10"/>
  <c r="G2709" i="10"/>
  <c r="G2710" i="10"/>
  <c r="G2711" i="10"/>
  <c r="G2712" i="10"/>
  <c r="G2713" i="10"/>
  <c r="G2714" i="10"/>
  <c r="G2715" i="10"/>
  <c r="G2716" i="10"/>
  <c r="G2717" i="10"/>
  <c r="G2718" i="10"/>
  <c r="G2719" i="10"/>
  <c r="G2720" i="10"/>
  <c r="G2721" i="10"/>
  <c r="G2722" i="10"/>
  <c r="G2723" i="10"/>
  <c r="G2724" i="10"/>
  <c r="G2725" i="10"/>
  <c r="G2726" i="10"/>
  <c r="G2727" i="10"/>
  <c r="G2728" i="10"/>
  <c r="G2729" i="10"/>
  <c r="G2730" i="10"/>
  <c r="G2731" i="10"/>
  <c r="G2732" i="10"/>
  <c r="G2733" i="10"/>
  <c r="G2734" i="10"/>
  <c r="G2735" i="10"/>
  <c r="G2736" i="10"/>
  <c r="G2737" i="10"/>
  <c r="G2738" i="10"/>
  <c r="G2739" i="10"/>
  <c r="G2740" i="10"/>
  <c r="G2741" i="10"/>
  <c r="G2742" i="10"/>
  <c r="G2743" i="10"/>
  <c r="G2744" i="10"/>
  <c r="G2745" i="10"/>
  <c r="G2746" i="10"/>
  <c r="G2747" i="10"/>
  <c r="G2748" i="10"/>
  <c r="G2749" i="10"/>
  <c r="G2750" i="10"/>
  <c r="G2751" i="10"/>
  <c r="G2752" i="10"/>
  <c r="G2753" i="10"/>
  <c r="G2754" i="10"/>
  <c r="G2755" i="10"/>
  <c r="G2756" i="10"/>
  <c r="G2757" i="10"/>
  <c r="G2758" i="10"/>
  <c r="G2759" i="10"/>
  <c r="G2760" i="10"/>
  <c r="G2761" i="10"/>
  <c r="G2762" i="10"/>
  <c r="G2763" i="10"/>
  <c r="G2764" i="10"/>
  <c r="G2765" i="10"/>
  <c r="G2766" i="10"/>
  <c r="G2767" i="10"/>
  <c r="G2768" i="10"/>
  <c r="G2769" i="10"/>
  <c r="G2770" i="10"/>
  <c r="G2771" i="10"/>
  <c r="G2772" i="10"/>
  <c r="G2773" i="10"/>
  <c r="G2774" i="10"/>
  <c r="G2775" i="10"/>
  <c r="G2776" i="10"/>
  <c r="G2777" i="10"/>
  <c r="G2778" i="10"/>
  <c r="G2779" i="10"/>
  <c r="G2780" i="10"/>
  <c r="G2781" i="10"/>
  <c r="G2782" i="10"/>
  <c r="G2783" i="10"/>
  <c r="G2784" i="10"/>
  <c r="G2785" i="10"/>
  <c r="G2786" i="10"/>
  <c r="G2787" i="10"/>
  <c r="G2788" i="10"/>
  <c r="G2789" i="10"/>
  <c r="G2790" i="10"/>
  <c r="G2791" i="10"/>
  <c r="G2792" i="10"/>
  <c r="G2793" i="10"/>
  <c r="G2794" i="10"/>
  <c r="G2795" i="10"/>
  <c r="G2796" i="10"/>
  <c r="G2797" i="10"/>
  <c r="G2798" i="10"/>
  <c r="G2799" i="10"/>
  <c r="G2800" i="10"/>
  <c r="G2801" i="10"/>
  <c r="G2802" i="10"/>
  <c r="G2803" i="10"/>
  <c r="G2804" i="10"/>
  <c r="G2805" i="10"/>
  <c r="G2806" i="10"/>
  <c r="G2807" i="10"/>
  <c r="G2808" i="10"/>
  <c r="G2809" i="10"/>
  <c r="G2810" i="10"/>
  <c r="G2811" i="10"/>
  <c r="G2812" i="10"/>
  <c r="G2813" i="10"/>
  <c r="G2814" i="10"/>
  <c r="G2815" i="10"/>
  <c r="G2816" i="10"/>
  <c r="G2817" i="10"/>
  <c r="G2818" i="10"/>
  <c r="G2819" i="10"/>
  <c r="G2820" i="10"/>
  <c r="G2821" i="10"/>
  <c r="G2822" i="10"/>
  <c r="G2823" i="10"/>
  <c r="G2824" i="10"/>
  <c r="G2825" i="10"/>
  <c r="G2826" i="10"/>
  <c r="G2827" i="10"/>
  <c r="G2828" i="10"/>
  <c r="G2829" i="10"/>
  <c r="G2830" i="10"/>
  <c r="G2831" i="10"/>
  <c r="G2832" i="10"/>
  <c r="G2833" i="10"/>
  <c r="G2834" i="10"/>
  <c r="G2835" i="10"/>
  <c r="G2836" i="10"/>
  <c r="G2837" i="10"/>
  <c r="G2838" i="10"/>
  <c r="G2839" i="10"/>
  <c r="G2840" i="10"/>
  <c r="G2841" i="10"/>
  <c r="G2842" i="10"/>
  <c r="G2843" i="10"/>
  <c r="G2844" i="10"/>
  <c r="G2845" i="10"/>
  <c r="G2846" i="10"/>
  <c r="G2847" i="10"/>
  <c r="G2848" i="10"/>
  <c r="G2849" i="10"/>
  <c r="G2850" i="10"/>
  <c r="G2851" i="10"/>
  <c r="G2852" i="10"/>
  <c r="G2853" i="10"/>
  <c r="G2854" i="10"/>
  <c r="G2855" i="10"/>
  <c r="G2856" i="10"/>
  <c r="G2857" i="10"/>
  <c r="G2858" i="10"/>
  <c r="G2859" i="10"/>
  <c r="G2860" i="10"/>
  <c r="G2861" i="10"/>
  <c r="G2862" i="10"/>
  <c r="G2863" i="10"/>
  <c r="G2864" i="10"/>
  <c r="G2865" i="10"/>
  <c r="G2866" i="10"/>
  <c r="G2867" i="10"/>
  <c r="G2868" i="10"/>
  <c r="G2869" i="10"/>
  <c r="G2870" i="10"/>
  <c r="G2871" i="10"/>
  <c r="G2872" i="10"/>
  <c r="G2873" i="10"/>
  <c r="G2874" i="10"/>
  <c r="G2875" i="10"/>
  <c r="G2876" i="10"/>
  <c r="G2877" i="10"/>
  <c r="G2878" i="10"/>
  <c r="G2879" i="10"/>
  <c r="G2880" i="10"/>
  <c r="G2881" i="10"/>
  <c r="G2882" i="10"/>
  <c r="G2883" i="10"/>
  <c r="G2884" i="10"/>
  <c r="G2885" i="10"/>
  <c r="G2886" i="10"/>
  <c r="G2887" i="10"/>
  <c r="G2888" i="10"/>
  <c r="G2889" i="10"/>
  <c r="G2890" i="10"/>
  <c r="G2891" i="10"/>
  <c r="G2892" i="10"/>
  <c r="G2893" i="10"/>
  <c r="G2894" i="10"/>
  <c r="G2895" i="10"/>
  <c r="G2896" i="10"/>
  <c r="G2897" i="10"/>
  <c r="G2898" i="10"/>
  <c r="G2899" i="10"/>
  <c r="G2900" i="10"/>
  <c r="G2901" i="10"/>
  <c r="G2902" i="10"/>
  <c r="G2903" i="10"/>
  <c r="G2904" i="10"/>
  <c r="G2905" i="10"/>
  <c r="G2906" i="10"/>
  <c r="G2907" i="10"/>
  <c r="G2908" i="10"/>
  <c r="G2909" i="10"/>
  <c r="G2910" i="10"/>
  <c r="G2911" i="10"/>
  <c r="G2912" i="10"/>
  <c r="G2913" i="10"/>
  <c r="G2914" i="10"/>
  <c r="G2915" i="10"/>
  <c r="G2916" i="10"/>
  <c r="G2917" i="10"/>
  <c r="G2918" i="10"/>
  <c r="G2919" i="10"/>
  <c r="G2920" i="10"/>
  <c r="G2921" i="10"/>
  <c r="G2922" i="10"/>
  <c r="G2923" i="10"/>
  <c r="G2924" i="10"/>
  <c r="G2925" i="10"/>
  <c r="G2926" i="10"/>
  <c r="G2927" i="10"/>
  <c r="G2928" i="10"/>
  <c r="G2929" i="10"/>
  <c r="G2930" i="10"/>
  <c r="G2931" i="10"/>
  <c r="G2932" i="10"/>
  <c r="G2933" i="10"/>
  <c r="G2934" i="10"/>
  <c r="G2935" i="10"/>
  <c r="G2936" i="10"/>
  <c r="G2937" i="10"/>
  <c r="G2938" i="10"/>
  <c r="G2939" i="10"/>
  <c r="G2940" i="10"/>
  <c r="G2941" i="10"/>
  <c r="G2942" i="10"/>
  <c r="G2943" i="10"/>
  <c r="G2944" i="10"/>
  <c r="G2945" i="10"/>
  <c r="G2946" i="10"/>
  <c r="G2947" i="10"/>
  <c r="G2948" i="10"/>
  <c r="G2949" i="10"/>
  <c r="G2950" i="10"/>
  <c r="G2951" i="10"/>
  <c r="G2952" i="10"/>
  <c r="G2953" i="10"/>
  <c r="G2954" i="10"/>
  <c r="G2955" i="10"/>
  <c r="G2956" i="10"/>
  <c r="G2957" i="10"/>
  <c r="G2958" i="10"/>
  <c r="G2959" i="10"/>
  <c r="G2960" i="10"/>
  <c r="G2961" i="10"/>
  <c r="G2962" i="10"/>
  <c r="G2963" i="10"/>
  <c r="G2964" i="10"/>
  <c r="G2965" i="10"/>
  <c r="G2966" i="10"/>
  <c r="G2967" i="10"/>
  <c r="G2968" i="10"/>
  <c r="G2969" i="10"/>
  <c r="G2970" i="10"/>
  <c r="G2971" i="10"/>
  <c r="G2972" i="10"/>
  <c r="G2973" i="10"/>
  <c r="G2974" i="10"/>
  <c r="G2975" i="10"/>
  <c r="G2976" i="10"/>
  <c r="G2977" i="10"/>
  <c r="G2978" i="10"/>
  <c r="G2979" i="10"/>
  <c r="G2980" i="10"/>
  <c r="G2981" i="10"/>
  <c r="G2982" i="10"/>
  <c r="G2983" i="10"/>
  <c r="G2984" i="10"/>
  <c r="G2985" i="10"/>
  <c r="G2986" i="10"/>
  <c r="G2987" i="10"/>
  <c r="G2988" i="10"/>
  <c r="G2989" i="10"/>
  <c r="G2990" i="10"/>
  <c r="G2991" i="10"/>
  <c r="G2992" i="10"/>
  <c r="G2993" i="10"/>
  <c r="G2994" i="10"/>
  <c r="G2995" i="10"/>
  <c r="G2996" i="10"/>
  <c r="G2997" i="10"/>
  <c r="G2998" i="10"/>
  <c r="G2999" i="10"/>
  <c r="G3000" i="10"/>
  <c r="G3001" i="10"/>
  <c r="G3002" i="10"/>
  <c r="G3003" i="10"/>
  <c r="G3004" i="10"/>
  <c r="G3005" i="10"/>
  <c r="G3006" i="10"/>
  <c r="G3007" i="10"/>
  <c r="G3008" i="10"/>
  <c r="G3009" i="10"/>
  <c r="G3010" i="10"/>
  <c r="G3011" i="10"/>
  <c r="G3012" i="10"/>
  <c r="G3013" i="10"/>
  <c r="G3014" i="10"/>
  <c r="G3015" i="10"/>
  <c r="G3016" i="10"/>
  <c r="G3017" i="10"/>
  <c r="G3018" i="10"/>
  <c r="G3019" i="10"/>
  <c r="G3020" i="10"/>
  <c r="G3021" i="10"/>
  <c r="G3022" i="10"/>
  <c r="G3023" i="10"/>
  <c r="G3024" i="10"/>
  <c r="G3025" i="10"/>
  <c r="G3026" i="10"/>
  <c r="G3027" i="10"/>
  <c r="G3028" i="10"/>
  <c r="G3029" i="10"/>
  <c r="G3030" i="10"/>
  <c r="G3031" i="10"/>
  <c r="G3032" i="10"/>
  <c r="G3033" i="10"/>
  <c r="G3034" i="10"/>
  <c r="G3035" i="10"/>
  <c r="G3036" i="10"/>
  <c r="G3037" i="10"/>
  <c r="G3038" i="10"/>
  <c r="G3039" i="10"/>
  <c r="G3040" i="10"/>
  <c r="G3041" i="10"/>
  <c r="G3042" i="10"/>
  <c r="G3043" i="10"/>
  <c r="G3044" i="10"/>
  <c r="G3045" i="10"/>
  <c r="G3046" i="10"/>
  <c r="G3047" i="10"/>
  <c r="G3048" i="10"/>
  <c r="G3049" i="10"/>
  <c r="G3050" i="10"/>
  <c r="G3051" i="10"/>
  <c r="G3052" i="10"/>
  <c r="G3053" i="10"/>
  <c r="G3054" i="10"/>
  <c r="G3055" i="10"/>
  <c r="G3056" i="10"/>
  <c r="G3057" i="10"/>
  <c r="G3058" i="10"/>
  <c r="G3059" i="10"/>
  <c r="G3060" i="10"/>
  <c r="G3061" i="10"/>
  <c r="G3062" i="10"/>
  <c r="G3063" i="10"/>
  <c r="G3064" i="10"/>
  <c r="G3065" i="10"/>
  <c r="G3066" i="10"/>
  <c r="G3067" i="10"/>
  <c r="G3068" i="10"/>
  <c r="G3069" i="10"/>
  <c r="G3070" i="10"/>
  <c r="G3071" i="10"/>
  <c r="G3072" i="10"/>
  <c r="G3073" i="10"/>
  <c r="G3074" i="10"/>
  <c r="G3075" i="10"/>
  <c r="G3076" i="10"/>
  <c r="G3077" i="10"/>
  <c r="G3078" i="10"/>
  <c r="G3079" i="10"/>
  <c r="G3080" i="10"/>
  <c r="G3081" i="10"/>
  <c r="G3082" i="10"/>
  <c r="G3083" i="10"/>
  <c r="G3084" i="10"/>
  <c r="G3085" i="10"/>
  <c r="G3086" i="10"/>
  <c r="G3087" i="10"/>
  <c r="G3088" i="10"/>
  <c r="G3089" i="10"/>
  <c r="G3090" i="10"/>
  <c r="G3091" i="10"/>
  <c r="G3092" i="10"/>
  <c r="G3093" i="10"/>
  <c r="G3094" i="10"/>
  <c r="G3095" i="10"/>
  <c r="G3096" i="10"/>
  <c r="G3097" i="10"/>
  <c r="G3098" i="10"/>
  <c r="G3099" i="10"/>
  <c r="G3100" i="10"/>
  <c r="G3101" i="10"/>
  <c r="G3102" i="10"/>
  <c r="G3103" i="10"/>
  <c r="G3104" i="10"/>
  <c r="G3105" i="10"/>
  <c r="G3106" i="10"/>
  <c r="G3107" i="10"/>
  <c r="G3108" i="10"/>
  <c r="G3109" i="10"/>
  <c r="G3110" i="10"/>
  <c r="G3111" i="10"/>
  <c r="G3112" i="10"/>
  <c r="G3113" i="10"/>
  <c r="G3114" i="10"/>
  <c r="G3115" i="10"/>
  <c r="G3116" i="10"/>
  <c r="G3117" i="10"/>
  <c r="G3118" i="10"/>
  <c r="G3119" i="10"/>
  <c r="G3120" i="10"/>
  <c r="G3121" i="10"/>
  <c r="G3122" i="10"/>
  <c r="G3123" i="10"/>
  <c r="G3124" i="10"/>
  <c r="G3125" i="10"/>
  <c r="G3126" i="10"/>
  <c r="G3127" i="10"/>
  <c r="G3128" i="10"/>
  <c r="G3129" i="10"/>
  <c r="G3130" i="10"/>
  <c r="G3131" i="10"/>
  <c r="G3132" i="10"/>
  <c r="G3133" i="10"/>
  <c r="G3134" i="10"/>
  <c r="G3135" i="10"/>
  <c r="G3136" i="10"/>
  <c r="G3137" i="10"/>
  <c r="G3138" i="10"/>
  <c r="G3139" i="10"/>
  <c r="G3140" i="10"/>
  <c r="G3141" i="10"/>
  <c r="G3142" i="10"/>
  <c r="G3143" i="10"/>
  <c r="G3144" i="10"/>
  <c r="G3145" i="10"/>
  <c r="G3146" i="10"/>
  <c r="G3147" i="10"/>
  <c r="G3148" i="10"/>
  <c r="G3149" i="10"/>
  <c r="G3150" i="10"/>
  <c r="G3151" i="10"/>
  <c r="G3152" i="10"/>
  <c r="G3153" i="10"/>
  <c r="G3154" i="10"/>
  <c r="G3155" i="10"/>
  <c r="G3156" i="10"/>
  <c r="G3157" i="10"/>
  <c r="G3158" i="10"/>
  <c r="G3159" i="10"/>
  <c r="G3160" i="10"/>
  <c r="G3161" i="10"/>
  <c r="G3162" i="10"/>
  <c r="G3163" i="10"/>
  <c r="G3164" i="10"/>
  <c r="G3165" i="10"/>
  <c r="G3166" i="10"/>
  <c r="G3167" i="10"/>
  <c r="G3168" i="10"/>
  <c r="G3169" i="10"/>
  <c r="G3170" i="10"/>
  <c r="G3171" i="10"/>
  <c r="G3172" i="10"/>
  <c r="G3173" i="10"/>
  <c r="G3174" i="10"/>
  <c r="G3175" i="10"/>
  <c r="G3176" i="10"/>
  <c r="G3177" i="10"/>
  <c r="G3178" i="10"/>
  <c r="G3179" i="10"/>
  <c r="G3180" i="10"/>
  <c r="G3181" i="10"/>
  <c r="G3182" i="10"/>
  <c r="G3183" i="10"/>
  <c r="G3184" i="10"/>
  <c r="G3185" i="10"/>
  <c r="G3186" i="10"/>
  <c r="G3187" i="10"/>
  <c r="G3188" i="10"/>
  <c r="G3189" i="10"/>
  <c r="G3190" i="10"/>
  <c r="G3191" i="10"/>
  <c r="G3192" i="10"/>
  <c r="G3193" i="10"/>
  <c r="G3194" i="10"/>
  <c r="G3195" i="10"/>
  <c r="G3196" i="10"/>
  <c r="G3197" i="10"/>
  <c r="G3198" i="10"/>
  <c r="G3199" i="10"/>
  <c r="G3200" i="10"/>
  <c r="G3201" i="10"/>
  <c r="G3202" i="10"/>
  <c r="G3203" i="10"/>
  <c r="G3204" i="10"/>
  <c r="G3205" i="10"/>
  <c r="G3206" i="10"/>
  <c r="G3207" i="10"/>
  <c r="G3208" i="10"/>
  <c r="G3209" i="10"/>
  <c r="G3210" i="10"/>
  <c r="G3211" i="10"/>
  <c r="G3212" i="10"/>
  <c r="G3213" i="10"/>
  <c r="G3214" i="10"/>
  <c r="G3215" i="10"/>
  <c r="G3216" i="10"/>
  <c r="G3217" i="10"/>
  <c r="G3218" i="10"/>
  <c r="G3219" i="10"/>
  <c r="G3220" i="10"/>
  <c r="G3221" i="10"/>
  <c r="G3222" i="10"/>
  <c r="G3223" i="10"/>
  <c r="G3224" i="10"/>
  <c r="G3225" i="10"/>
  <c r="G3226" i="10"/>
  <c r="G3227" i="10"/>
  <c r="G3228" i="10"/>
  <c r="G3229" i="10"/>
  <c r="G3230" i="10"/>
  <c r="G3231" i="10"/>
  <c r="G3232" i="10"/>
  <c r="G3233" i="10"/>
  <c r="G3234" i="10"/>
  <c r="G3235" i="10"/>
  <c r="G3236" i="10"/>
  <c r="G3237" i="10"/>
  <c r="G3238" i="10"/>
  <c r="G3239" i="10"/>
  <c r="G3240" i="10"/>
  <c r="G3241" i="10"/>
  <c r="G3242" i="10"/>
  <c r="G3243" i="10"/>
  <c r="G3244" i="10"/>
  <c r="G3245" i="10"/>
  <c r="G3246" i="10"/>
  <c r="G3247" i="10"/>
  <c r="G3248" i="10"/>
  <c r="G3249" i="10"/>
  <c r="G3250" i="10"/>
  <c r="G3251" i="10"/>
  <c r="G3252" i="10"/>
  <c r="G3253" i="10"/>
  <c r="G3254" i="10"/>
  <c r="G3255" i="10"/>
  <c r="G3256" i="10"/>
  <c r="G3257" i="10"/>
  <c r="G3258" i="10"/>
  <c r="G3259" i="10"/>
  <c r="G3260" i="10"/>
  <c r="G3261" i="10"/>
  <c r="G3262" i="10"/>
  <c r="G3263" i="10"/>
  <c r="G3264" i="10"/>
  <c r="G3265" i="10"/>
  <c r="G3266" i="10"/>
  <c r="G3267" i="10"/>
  <c r="G3268" i="10"/>
  <c r="G3269" i="10"/>
  <c r="G3270" i="10"/>
  <c r="G3271" i="10"/>
  <c r="G3272" i="10"/>
  <c r="G3273" i="10"/>
  <c r="G3274" i="10"/>
  <c r="G3275" i="10"/>
  <c r="G3276" i="10"/>
  <c r="G3277" i="10"/>
  <c r="G3278" i="10"/>
  <c r="G3279" i="10"/>
  <c r="G3280" i="10"/>
  <c r="G3281" i="10"/>
  <c r="G3282" i="10"/>
  <c r="G3283" i="10"/>
  <c r="G3284" i="10"/>
  <c r="G3285" i="10"/>
  <c r="G3286" i="10"/>
  <c r="G3287" i="10"/>
  <c r="G3288" i="10"/>
  <c r="G3289" i="10"/>
  <c r="G3290" i="10"/>
  <c r="G3291" i="10"/>
  <c r="G3292" i="10"/>
  <c r="G3293" i="10"/>
  <c r="G3294" i="10"/>
  <c r="G3295" i="10"/>
  <c r="G3296" i="10"/>
  <c r="G3297" i="10"/>
  <c r="G3298" i="10"/>
  <c r="G3299" i="10"/>
  <c r="G3300" i="10"/>
  <c r="G3301" i="10"/>
  <c r="G3302" i="10"/>
  <c r="G3303" i="10"/>
  <c r="G3304" i="10"/>
  <c r="G3305" i="10"/>
  <c r="G3306" i="10"/>
  <c r="G3307" i="10"/>
  <c r="G3308" i="10"/>
  <c r="G3309" i="10"/>
  <c r="G3310" i="10"/>
  <c r="G3311" i="10"/>
  <c r="G3312" i="10"/>
  <c r="G3313" i="10"/>
  <c r="G3314" i="10"/>
  <c r="G3315" i="10"/>
  <c r="G3316" i="10"/>
  <c r="G3317" i="10"/>
  <c r="G3318" i="10"/>
  <c r="G3319" i="10"/>
  <c r="G3320" i="10"/>
  <c r="G3321" i="10"/>
  <c r="G3322" i="10"/>
  <c r="G3323" i="10"/>
  <c r="G3324" i="10"/>
  <c r="G3325" i="10"/>
  <c r="G3326" i="10"/>
  <c r="G3327" i="10"/>
  <c r="G3328" i="10"/>
  <c r="G3329" i="10"/>
  <c r="G3330" i="10"/>
  <c r="G3331" i="10"/>
  <c r="G3332" i="10"/>
  <c r="G3333" i="10"/>
  <c r="G3334" i="10"/>
  <c r="G3335" i="10"/>
  <c r="G3336" i="10"/>
  <c r="G3337" i="10"/>
  <c r="G3338" i="10"/>
  <c r="G3339" i="10"/>
  <c r="G3340" i="10"/>
  <c r="G3341" i="10"/>
  <c r="G3342" i="10"/>
  <c r="G3343" i="10"/>
  <c r="G3344" i="10"/>
  <c r="G3345" i="10"/>
  <c r="G3346" i="10"/>
  <c r="G3347" i="10"/>
  <c r="G3348" i="10"/>
  <c r="G3349" i="10"/>
  <c r="G3350" i="10"/>
  <c r="G3351" i="10"/>
  <c r="G3352" i="10"/>
  <c r="G3353" i="10"/>
  <c r="G3354" i="10"/>
  <c r="G3355" i="10"/>
  <c r="G3356" i="10"/>
  <c r="G3357" i="10"/>
  <c r="G3358" i="10"/>
  <c r="G3359" i="10"/>
  <c r="G3360" i="10"/>
  <c r="G3361" i="10"/>
  <c r="G3362" i="10"/>
  <c r="G3363" i="10"/>
  <c r="G3364" i="10"/>
  <c r="G3365" i="10"/>
  <c r="G3366" i="10"/>
  <c r="G3367" i="10"/>
  <c r="G3368" i="10"/>
  <c r="G3369" i="10"/>
  <c r="G3370" i="10"/>
  <c r="G3371" i="10"/>
  <c r="G3372" i="10"/>
  <c r="G3373" i="10"/>
  <c r="G3374" i="10"/>
  <c r="G3375" i="10"/>
  <c r="G3376" i="10"/>
  <c r="G3377" i="10"/>
  <c r="G3378" i="10"/>
  <c r="G3379" i="10"/>
  <c r="G3380" i="10"/>
  <c r="G3381" i="10"/>
  <c r="G3382" i="10"/>
  <c r="G3383" i="10"/>
  <c r="G3384" i="10"/>
  <c r="G3385" i="10"/>
  <c r="G3386" i="10"/>
  <c r="G3387" i="10"/>
  <c r="G3388" i="10"/>
  <c r="G3389" i="10"/>
  <c r="G3390" i="10"/>
  <c r="G3391" i="10"/>
  <c r="G3392" i="10"/>
  <c r="G3393" i="10"/>
  <c r="G3394" i="10"/>
  <c r="G3395" i="10"/>
  <c r="G3396" i="10"/>
  <c r="G3397" i="10"/>
  <c r="G3398" i="10"/>
  <c r="G3399" i="10"/>
  <c r="G3400" i="10"/>
  <c r="G3401" i="10"/>
  <c r="G3402" i="10"/>
  <c r="G3403" i="10"/>
  <c r="G3404" i="10"/>
  <c r="G3405" i="10"/>
  <c r="G3406" i="10"/>
  <c r="G3407" i="10"/>
  <c r="G3408" i="10"/>
  <c r="G3409" i="10"/>
  <c r="G3410" i="10"/>
  <c r="G3411" i="10"/>
  <c r="G3412" i="10"/>
  <c r="G3413" i="10"/>
  <c r="G3414" i="10"/>
  <c r="G3415" i="10"/>
  <c r="G3416" i="10"/>
  <c r="G3417" i="10"/>
  <c r="G3418" i="10"/>
  <c r="G3419" i="10"/>
  <c r="G3420" i="10"/>
  <c r="G3421" i="10"/>
  <c r="G3422" i="10"/>
  <c r="G3423" i="10"/>
  <c r="G3424" i="10"/>
  <c r="G3425" i="10"/>
  <c r="G3426" i="10"/>
  <c r="G3427" i="10"/>
  <c r="G3428" i="10"/>
  <c r="G3429" i="10"/>
  <c r="G3430" i="10"/>
  <c r="G3431" i="10"/>
  <c r="G3432" i="10"/>
  <c r="G3433" i="10"/>
  <c r="G3434" i="10"/>
  <c r="G3435" i="10"/>
  <c r="G3436" i="10"/>
  <c r="G3437" i="10"/>
  <c r="G3438" i="10"/>
  <c r="G3439" i="10"/>
  <c r="G3440" i="10"/>
  <c r="G3441" i="10"/>
  <c r="G3442" i="10"/>
  <c r="G3443" i="10"/>
  <c r="G3444" i="10"/>
  <c r="G3445" i="10"/>
  <c r="G3446" i="10"/>
  <c r="G3447" i="10"/>
  <c r="G3448" i="10"/>
  <c r="G3449" i="10"/>
  <c r="G3450" i="10"/>
  <c r="G3451" i="10"/>
  <c r="G3452" i="10"/>
  <c r="G3453" i="10"/>
  <c r="G3454" i="10"/>
  <c r="G3455" i="10"/>
  <c r="G3456" i="10"/>
  <c r="G3457" i="10"/>
  <c r="G3458" i="10"/>
  <c r="G3459" i="10"/>
  <c r="G3460" i="10"/>
  <c r="G3461" i="10"/>
  <c r="G3462" i="10"/>
  <c r="G3463" i="10"/>
  <c r="G3464" i="10"/>
  <c r="G3465" i="10"/>
  <c r="G3466" i="10"/>
  <c r="G3467" i="10"/>
  <c r="G3468" i="10"/>
  <c r="G3469" i="10"/>
  <c r="G3470" i="10"/>
  <c r="G3471" i="10"/>
  <c r="G3472" i="10"/>
  <c r="G3473" i="10"/>
  <c r="G3474" i="10"/>
  <c r="G3475" i="10"/>
  <c r="G3476" i="10"/>
  <c r="G3477" i="10"/>
  <c r="G3478" i="10"/>
  <c r="G3479" i="10"/>
  <c r="G3480" i="10"/>
  <c r="G3481" i="10"/>
  <c r="G3482" i="10"/>
  <c r="G3483" i="10"/>
  <c r="G3484" i="10"/>
  <c r="G3485" i="10"/>
  <c r="G3486" i="10"/>
  <c r="G3487" i="10"/>
  <c r="G3488" i="10"/>
  <c r="G3489" i="10"/>
  <c r="G3490" i="10"/>
  <c r="G3491" i="10"/>
  <c r="G3492" i="10"/>
  <c r="G3493" i="10"/>
  <c r="G3494" i="10"/>
  <c r="G3495" i="10"/>
  <c r="G3496" i="10"/>
  <c r="G3497" i="10"/>
  <c r="G3498" i="10"/>
  <c r="G3499" i="10"/>
  <c r="G3500" i="10"/>
  <c r="G3501" i="10"/>
  <c r="G3502" i="10"/>
  <c r="G3503" i="10"/>
  <c r="G3504" i="10"/>
  <c r="G3505" i="10"/>
  <c r="G3506" i="10"/>
  <c r="G3507" i="10"/>
  <c r="G3508" i="10"/>
  <c r="G3509" i="10"/>
  <c r="G3510" i="10"/>
  <c r="G3511" i="10"/>
  <c r="G3512" i="10"/>
  <c r="G3513" i="10"/>
  <c r="G3514" i="10"/>
  <c r="G3515" i="10"/>
  <c r="G3516" i="10"/>
  <c r="G3517" i="10"/>
  <c r="G3518" i="10"/>
  <c r="G3519" i="10"/>
  <c r="G3520" i="10"/>
  <c r="G3521" i="10"/>
  <c r="G3522" i="10"/>
  <c r="G3523" i="10"/>
  <c r="G3524" i="10"/>
  <c r="G3525" i="10"/>
  <c r="G3526" i="10"/>
  <c r="G3527" i="10"/>
  <c r="G3528" i="10"/>
  <c r="G3529" i="10"/>
  <c r="G3530" i="10"/>
  <c r="G3531" i="10"/>
  <c r="G3532" i="10"/>
  <c r="G3533" i="10"/>
  <c r="G3534" i="10"/>
  <c r="G3535" i="10"/>
  <c r="G3536" i="10"/>
  <c r="G3537" i="10"/>
  <c r="G3538" i="10"/>
  <c r="G3539" i="10"/>
  <c r="G3540" i="10"/>
  <c r="G3541" i="10"/>
  <c r="G3542" i="10"/>
  <c r="G3543" i="10"/>
  <c r="G3544" i="10"/>
  <c r="G3545" i="10"/>
  <c r="G3546" i="10"/>
  <c r="G3547" i="10"/>
  <c r="G3548" i="10"/>
  <c r="G3549" i="10"/>
  <c r="G3550" i="10"/>
  <c r="G3551" i="10"/>
  <c r="G3552" i="10"/>
  <c r="G3553" i="10"/>
  <c r="G3554" i="10"/>
  <c r="G3555" i="10"/>
  <c r="G3556" i="10"/>
  <c r="G3557" i="10"/>
  <c r="G3558" i="10"/>
  <c r="G3559" i="10"/>
  <c r="G3560" i="10"/>
  <c r="G3561" i="10"/>
  <c r="G3562" i="10"/>
  <c r="G3563" i="10"/>
  <c r="G3564" i="10"/>
  <c r="G3565" i="10"/>
  <c r="G3566" i="10"/>
  <c r="G3567" i="10"/>
  <c r="G3568" i="10"/>
  <c r="G3569" i="10"/>
  <c r="G3570" i="10"/>
  <c r="G3571" i="10"/>
  <c r="G3572" i="10"/>
  <c r="G3573" i="10"/>
  <c r="G3574" i="10"/>
  <c r="G3575" i="10"/>
  <c r="G3576" i="10"/>
  <c r="G3577" i="10"/>
  <c r="G3578" i="10"/>
  <c r="G3579" i="10"/>
  <c r="G3580" i="10"/>
  <c r="G3581" i="10"/>
  <c r="G3582" i="10"/>
  <c r="G3583" i="10"/>
  <c r="G3584" i="10"/>
  <c r="G3585" i="10"/>
  <c r="G3586" i="10"/>
  <c r="G3587" i="10"/>
  <c r="G3588" i="10"/>
  <c r="G3589" i="10"/>
  <c r="G3590" i="10"/>
  <c r="G3591" i="10"/>
  <c r="G3592" i="10"/>
  <c r="G3593" i="10"/>
  <c r="G3594" i="10"/>
  <c r="G3595" i="10"/>
  <c r="G3596" i="10"/>
  <c r="G3597" i="10"/>
  <c r="G3598" i="10"/>
  <c r="G3599" i="10"/>
  <c r="G3600" i="10"/>
  <c r="G3601" i="10"/>
  <c r="G3602" i="10"/>
  <c r="G3603" i="10"/>
  <c r="G3604" i="10"/>
  <c r="G3605" i="10"/>
  <c r="G3606" i="10"/>
  <c r="G3607" i="10"/>
  <c r="G3608" i="10"/>
  <c r="G3609" i="10"/>
  <c r="G3610" i="10"/>
  <c r="G3611" i="10"/>
  <c r="G3612" i="10"/>
  <c r="G3613" i="10"/>
  <c r="G3614" i="10"/>
  <c r="G3615" i="10"/>
  <c r="G3616" i="10"/>
  <c r="G3617" i="10"/>
  <c r="G3618" i="10"/>
  <c r="G3619" i="10"/>
  <c r="G3620" i="10"/>
  <c r="G3621" i="10"/>
  <c r="G3622" i="10"/>
  <c r="G3623" i="10"/>
  <c r="G3624" i="10"/>
  <c r="G3625" i="10"/>
  <c r="G3626" i="10"/>
  <c r="G3627" i="10"/>
  <c r="G3628" i="10"/>
  <c r="G3629" i="10"/>
  <c r="G3630" i="10"/>
  <c r="G3631" i="10"/>
  <c r="G3632" i="10"/>
  <c r="G3633" i="10"/>
  <c r="G3634" i="10"/>
  <c r="G3635" i="10"/>
  <c r="G3636" i="10"/>
  <c r="G3637" i="10"/>
  <c r="G3638" i="10"/>
  <c r="G3639" i="10"/>
  <c r="G3640" i="10"/>
  <c r="G3641" i="10"/>
  <c r="G3642" i="10"/>
  <c r="G3643" i="10"/>
  <c r="G3644" i="10"/>
  <c r="G3645" i="10"/>
  <c r="G3646" i="10"/>
  <c r="G3647" i="10"/>
  <c r="G3648" i="10"/>
  <c r="G3649" i="10"/>
  <c r="G3650" i="10"/>
  <c r="G3651" i="10"/>
  <c r="G3652" i="10"/>
  <c r="G3653" i="10"/>
  <c r="G3654" i="10"/>
  <c r="G3655" i="10"/>
  <c r="G3656" i="10"/>
  <c r="G3657" i="10"/>
  <c r="G3658" i="10"/>
  <c r="G3659" i="10"/>
  <c r="G3660" i="10"/>
  <c r="G3661" i="10"/>
  <c r="G3662" i="10"/>
  <c r="G3663" i="10"/>
  <c r="G3664" i="10"/>
  <c r="G3665" i="10"/>
  <c r="G3666" i="10"/>
  <c r="G3667" i="10"/>
  <c r="G3668" i="10"/>
  <c r="G3669" i="10"/>
  <c r="G3670" i="10"/>
  <c r="G3671" i="10"/>
  <c r="G3672" i="10"/>
  <c r="G3673" i="10"/>
  <c r="G3674" i="10"/>
  <c r="G3675" i="10"/>
  <c r="G3676" i="10"/>
  <c r="G3677" i="10"/>
  <c r="G3678" i="10"/>
  <c r="G3679" i="10"/>
  <c r="G3680" i="10"/>
  <c r="G3681" i="10"/>
  <c r="G3682" i="10"/>
  <c r="G3683" i="10"/>
  <c r="G3684" i="10"/>
  <c r="G3685" i="10"/>
  <c r="G3686" i="10"/>
  <c r="G3687" i="10"/>
  <c r="G3688" i="10"/>
  <c r="G3689" i="10"/>
  <c r="G3690" i="10"/>
  <c r="G3691" i="10"/>
  <c r="G3692" i="10"/>
  <c r="G3693" i="10"/>
  <c r="G3694" i="10"/>
  <c r="G3695" i="10"/>
  <c r="G3696" i="10"/>
  <c r="G3697" i="10"/>
  <c r="G3698" i="10"/>
  <c r="G3699" i="10"/>
  <c r="G3700" i="10"/>
  <c r="G3701" i="10"/>
  <c r="G3702" i="10"/>
  <c r="G3703" i="10"/>
  <c r="G3704" i="10"/>
  <c r="G3705" i="10"/>
  <c r="G3706" i="10"/>
  <c r="G3707" i="10"/>
  <c r="G3708" i="10"/>
  <c r="G3709" i="10"/>
  <c r="G3710" i="10"/>
  <c r="G3711" i="10"/>
  <c r="G3712" i="10"/>
  <c r="G3713" i="10"/>
  <c r="G3714" i="10"/>
  <c r="G3715" i="10"/>
  <c r="G3716" i="10"/>
  <c r="G3717" i="10"/>
  <c r="G3718" i="10"/>
  <c r="G3719" i="10"/>
  <c r="G3720" i="10"/>
  <c r="G3721" i="10"/>
  <c r="G3722" i="10"/>
  <c r="G3723" i="10"/>
  <c r="G3724" i="10"/>
  <c r="G3725" i="10"/>
  <c r="G3726" i="10"/>
  <c r="G3727" i="10"/>
  <c r="G3728" i="10"/>
  <c r="G3729" i="10"/>
  <c r="G3730" i="10"/>
  <c r="G3731" i="10"/>
  <c r="G3732" i="10"/>
  <c r="G3733" i="10"/>
  <c r="G3734" i="10"/>
  <c r="G3735" i="10"/>
  <c r="G3736" i="10"/>
  <c r="G3737" i="10"/>
  <c r="G3738" i="10"/>
  <c r="G3739" i="10"/>
  <c r="G3740" i="10"/>
  <c r="G3741" i="10"/>
  <c r="G3742" i="10"/>
  <c r="G3743" i="10"/>
  <c r="G3744" i="10"/>
  <c r="G3745" i="10"/>
  <c r="G3746" i="10"/>
  <c r="G3747" i="10"/>
  <c r="G3748" i="10"/>
  <c r="G3749" i="10"/>
  <c r="G3750" i="10"/>
  <c r="G3751" i="10"/>
  <c r="G3752" i="10"/>
  <c r="G3753" i="10"/>
  <c r="G3754" i="10"/>
  <c r="G3755" i="10"/>
  <c r="G3756" i="10"/>
  <c r="G3757" i="10"/>
  <c r="G3758" i="10"/>
  <c r="G3759" i="10"/>
  <c r="G3760" i="10"/>
  <c r="G3761" i="10"/>
  <c r="G3762" i="10"/>
  <c r="G3763" i="10"/>
  <c r="G3764" i="10"/>
  <c r="G3765" i="10"/>
  <c r="G3766" i="10"/>
  <c r="G3767" i="10"/>
  <c r="G3768" i="10"/>
  <c r="G3769" i="10"/>
  <c r="G3770" i="10"/>
  <c r="G3771" i="10"/>
  <c r="G3772" i="10"/>
  <c r="G3773" i="10"/>
  <c r="G3774" i="10"/>
  <c r="G3775" i="10"/>
  <c r="G3776" i="10"/>
  <c r="G3777" i="10"/>
  <c r="G3778" i="10"/>
  <c r="G3779" i="10"/>
  <c r="G3780" i="10"/>
  <c r="G3781" i="10"/>
  <c r="G3782" i="10"/>
  <c r="G3783" i="10"/>
  <c r="G3784" i="10"/>
  <c r="G3785" i="10"/>
  <c r="G3786" i="10"/>
  <c r="G3787" i="10"/>
  <c r="G3788" i="10"/>
  <c r="G3789" i="10"/>
  <c r="G3790" i="10"/>
  <c r="G3791" i="10"/>
  <c r="G3792" i="10"/>
  <c r="G3793" i="10"/>
  <c r="G3794" i="10"/>
  <c r="G3795" i="10"/>
  <c r="G3796" i="10"/>
  <c r="G3797" i="10"/>
  <c r="G3798" i="10"/>
  <c r="G3799" i="10"/>
  <c r="G3800" i="10"/>
  <c r="G3801" i="10"/>
  <c r="G3802" i="10"/>
  <c r="G3803" i="10"/>
  <c r="G3804" i="10"/>
  <c r="G3805" i="10"/>
  <c r="G3806" i="10"/>
  <c r="G3807" i="10"/>
  <c r="G3808" i="10"/>
  <c r="G3809" i="10"/>
  <c r="G3810" i="10"/>
  <c r="G3811" i="10"/>
  <c r="G3812" i="10"/>
  <c r="G3813" i="10"/>
  <c r="G3814" i="10"/>
  <c r="G3815" i="10"/>
  <c r="G3816" i="10"/>
  <c r="G3817" i="10"/>
  <c r="G3818" i="10"/>
  <c r="G3819" i="10"/>
  <c r="G3820" i="10"/>
  <c r="G3821" i="10"/>
  <c r="G3822" i="10"/>
  <c r="G3823" i="10"/>
  <c r="G3824" i="10"/>
  <c r="G3825" i="10"/>
  <c r="G3826" i="10"/>
  <c r="G3827" i="10"/>
  <c r="G3828" i="10"/>
  <c r="G3829" i="10"/>
  <c r="G3830" i="10"/>
  <c r="G3831" i="10"/>
  <c r="G3832" i="10"/>
  <c r="G3833" i="10"/>
  <c r="G3834" i="10"/>
  <c r="G3835" i="10"/>
  <c r="G3836" i="10"/>
  <c r="G3837" i="10"/>
  <c r="G3838" i="10"/>
  <c r="G3839" i="10"/>
  <c r="G3840" i="10"/>
  <c r="G3841" i="10"/>
  <c r="G3842" i="10"/>
  <c r="G3843" i="10"/>
  <c r="G3844" i="10"/>
  <c r="G3845" i="10"/>
  <c r="G3846" i="10"/>
  <c r="G3847" i="10"/>
  <c r="G3848" i="10"/>
  <c r="G3849" i="10"/>
  <c r="G3850" i="10"/>
  <c r="G3851" i="10"/>
  <c r="G3852" i="10"/>
  <c r="G3853" i="10"/>
  <c r="G3854" i="10"/>
  <c r="G3855" i="10"/>
  <c r="G3856" i="10"/>
  <c r="G3857" i="10"/>
  <c r="G3858" i="10"/>
  <c r="G3859" i="10"/>
  <c r="G3860" i="10"/>
  <c r="G3861" i="10"/>
  <c r="G3862" i="10"/>
  <c r="G3863" i="10"/>
  <c r="G3864" i="10"/>
  <c r="G3865" i="10"/>
  <c r="G3866" i="10"/>
  <c r="G3867" i="10"/>
  <c r="G3868" i="10"/>
  <c r="G3869" i="10"/>
  <c r="G3870" i="10"/>
  <c r="G3871" i="10"/>
  <c r="G3872" i="10"/>
  <c r="G3873" i="10"/>
  <c r="G3874" i="10"/>
  <c r="G3875" i="10"/>
  <c r="G3876" i="10"/>
  <c r="G3877" i="10"/>
  <c r="G3878" i="10"/>
  <c r="G3879" i="10"/>
  <c r="G3880" i="10"/>
  <c r="G3881" i="10"/>
  <c r="G3882" i="10"/>
  <c r="G3883" i="10"/>
  <c r="G3884" i="10"/>
  <c r="G3885" i="10"/>
  <c r="G3886" i="10"/>
  <c r="G3887" i="10"/>
  <c r="G3888" i="10"/>
  <c r="G3889" i="10"/>
  <c r="G3890" i="10"/>
  <c r="G3891" i="10"/>
  <c r="G3892" i="10"/>
  <c r="G3893" i="10"/>
  <c r="G3894" i="10"/>
  <c r="G3895" i="10"/>
  <c r="G3896" i="10"/>
  <c r="G3897" i="10"/>
  <c r="G3898" i="10"/>
  <c r="G3899" i="10"/>
  <c r="G3900" i="10"/>
  <c r="G3901" i="10"/>
  <c r="G3902" i="10"/>
  <c r="G3903" i="10"/>
  <c r="G3904" i="10"/>
  <c r="G3905" i="10"/>
  <c r="G3906" i="10"/>
  <c r="G3907" i="10"/>
  <c r="G3908" i="10"/>
  <c r="G3909" i="10"/>
  <c r="G3910" i="10"/>
  <c r="G3911" i="10"/>
  <c r="G3912" i="10"/>
  <c r="G3913" i="10"/>
  <c r="G3914" i="10"/>
  <c r="G3915" i="10"/>
  <c r="G3916" i="10"/>
  <c r="G3917" i="10"/>
  <c r="G3918" i="10"/>
  <c r="G3919" i="10"/>
  <c r="G3920" i="10"/>
  <c r="G3921" i="10"/>
  <c r="G3922" i="10"/>
  <c r="G3923" i="10"/>
  <c r="G3924" i="10"/>
  <c r="G3925" i="10"/>
  <c r="G3926" i="10"/>
  <c r="G3927" i="10"/>
  <c r="G3928" i="10"/>
  <c r="G3929" i="10"/>
  <c r="G3930" i="10"/>
  <c r="G3931" i="10"/>
  <c r="G3932" i="10"/>
  <c r="G3933" i="10"/>
  <c r="G3934" i="10"/>
  <c r="G3935" i="10"/>
  <c r="G3936" i="10"/>
  <c r="G3937" i="10"/>
  <c r="G3938" i="10"/>
  <c r="G3939" i="10"/>
  <c r="G3940" i="10"/>
  <c r="G3941" i="10"/>
  <c r="G3942" i="10"/>
  <c r="G3943" i="10"/>
  <c r="G3944" i="10"/>
  <c r="G3945" i="10"/>
  <c r="G3946" i="10"/>
  <c r="G3947" i="10"/>
  <c r="G3948" i="10"/>
  <c r="G3949" i="10"/>
  <c r="G3950" i="10"/>
  <c r="G3951" i="10"/>
  <c r="G3952" i="10"/>
  <c r="G3953" i="10"/>
  <c r="G3954" i="10"/>
  <c r="G3955" i="10"/>
  <c r="G3956" i="10"/>
  <c r="G3957" i="10"/>
  <c r="G3958" i="10"/>
  <c r="G3959" i="10"/>
  <c r="G3960" i="10"/>
  <c r="G3961" i="10"/>
  <c r="G3962" i="10"/>
  <c r="G3963" i="10"/>
  <c r="G3964" i="10"/>
  <c r="G3965" i="10"/>
  <c r="G3966" i="10"/>
  <c r="G3967" i="10"/>
  <c r="G3968" i="10"/>
  <c r="G3969" i="10"/>
  <c r="G3970" i="10"/>
  <c r="G3971" i="10"/>
  <c r="G3972" i="10"/>
  <c r="G3973" i="10"/>
  <c r="G3974" i="10"/>
  <c r="G3975" i="10"/>
  <c r="G3976" i="10"/>
  <c r="G3977" i="10"/>
  <c r="G3978" i="10"/>
  <c r="G3979" i="10"/>
  <c r="G3980" i="10"/>
  <c r="G3981" i="10"/>
  <c r="G3982" i="10"/>
  <c r="G3983" i="10"/>
  <c r="G3984" i="10"/>
  <c r="G3985" i="10"/>
  <c r="G3986" i="10"/>
  <c r="G3987" i="10"/>
  <c r="G3988" i="10"/>
  <c r="G3989" i="10"/>
  <c r="G3990" i="10"/>
  <c r="G3991" i="10"/>
  <c r="G3992" i="10"/>
  <c r="G3993" i="10"/>
  <c r="G3994" i="10"/>
  <c r="G3995" i="10"/>
  <c r="G3996" i="10"/>
  <c r="G3997" i="10"/>
  <c r="G3998" i="10"/>
  <c r="G3999" i="10"/>
  <c r="G4000" i="10"/>
  <c r="G4001" i="10"/>
  <c r="G4002" i="10"/>
  <c r="G4003" i="10"/>
  <c r="G4004" i="10"/>
  <c r="G4005" i="10"/>
  <c r="G4006" i="10"/>
  <c r="G4007" i="10"/>
  <c r="G4008" i="10"/>
  <c r="G4009" i="10"/>
  <c r="G4010" i="10"/>
  <c r="G4011" i="10"/>
  <c r="G4012" i="10"/>
  <c r="G4013" i="10"/>
  <c r="G4014" i="10"/>
  <c r="G4015" i="10"/>
  <c r="G4016" i="10"/>
  <c r="G4017" i="10"/>
  <c r="G4018" i="10"/>
  <c r="G4019" i="10"/>
  <c r="G4020" i="10"/>
  <c r="G4021" i="10"/>
  <c r="G4022" i="10"/>
  <c r="G4023" i="10"/>
  <c r="G4024" i="10"/>
  <c r="G4025" i="10"/>
  <c r="G4026" i="10"/>
  <c r="G4027" i="10"/>
  <c r="G4028" i="10"/>
  <c r="G4029" i="10"/>
  <c r="G4030" i="10"/>
  <c r="G4031" i="10"/>
  <c r="G4032" i="10"/>
  <c r="G4033" i="10"/>
  <c r="G4034" i="10"/>
  <c r="G4035" i="10"/>
  <c r="G4036" i="10"/>
  <c r="G4037" i="10"/>
  <c r="G4038" i="10"/>
  <c r="G4039" i="10"/>
  <c r="G4040" i="10"/>
  <c r="G4041" i="10"/>
  <c r="G4042" i="10"/>
  <c r="G4043" i="10"/>
  <c r="G4044" i="10"/>
  <c r="G4045" i="10"/>
  <c r="G4046" i="10"/>
  <c r="G4047" i="10"/>
  <c r="G4048" i="10"/>
  <c r="G4049" i="10"/>
  <c r="G4050" i="10"/>
  <c r="G4051" i="10"/>
  <c r="G4052" i="10"/>
  <c r="G4053" i="10"/>
  <c r="G4054" i="10"/>
  <c r="G4055" i="10"/>
  <c r="G4056" i="10"/>
  <c r="G4057" i="10"/>
  <c r="G4058" i="10"/>
  <c r="G4059" i="10"/>
  <c r="G4060" i="10"/>
  <c r="G4061" i="10"/>
  <c r="G4062" i="10"/>
  <c r="G4063" i="10"/>
  <c r="G4064" i="10"/>
  <c r="G4065" i="10"/>
  <c r="G4066" i="10"/>
  <c r="G4067" i="10"/>
  <c r="G4068" i="10"/>
  <c r="G4069" i="10"/>
  <c r="G4070" i="10"/>
  <c r="G4071" i="10"/>
  <c r="G4072" i="10"/>
  <c r="G4073" i="10"/>
  <c r="G4074" i="10"/>
  <c r="G4075" i="10"/>
  <c r="G4076" i="10"/>
  <c r="G4077" i="10"/>
  <c r="G4078" i="10"/>
  <c r="G4079" i="10"/>
  <c r="G4080" i="10"/>
  <c r="G4081" i="10"/>
  <c r="G4082" i="10"/>
  <c r="G4083" i="10"/>
  <c r="G4084" i="10"/>
  <c r="G4085" i="10"/>
  <c r="G4086" i="10"/>
  <c r="G4087" i="10"/>
  <c r="G4088" i="10"/>
  <c r="G4089" i="10"/>
  <c r="G4090" i="10"/>
  <c r="G4091" i="10"/>
  <c r="G4092" i="10"/>
  <c r="G4093" i="10"/>
  <c r="G4094" i="10"/>
  <c r="G4095" i="10"/>
  <c r="G4096" i="10"/>
  <c r="G4097" i="10"/>
  <c r="G4098" i="10"/>
  <c r="G4099" i="10"/>
  <c r="G4100" i="10"/>
  <c r="G4101" i="10"/>
  <c r="G4102" i="10"/>
  <c r="G4103" i="10"/>
  <c r="G4104" i="10"/>
  <c r="G4105" i="10"/>
  <c r="G4106" i="10"/>
  <c r="G4107" i="10"/>
  <c r="G4108" i="10"/>
  <c r="G4109" i="10"/>
  <c r="G4110" i="10"/>
  <c r="G4111" i="10"/>
  <c r="G4112" i="10"/>
  <c r="G4113" i="10"/>
  <c r="G4114" i="10"/>
  <c r="G4115" i="10"/>
  <c r="G4116" i="10"/>
  <c r="G4117" i="10"/>
  <c r="G4118" i="10"/>
  <c r="G4119" i="10"/>
  <c r="G4120" i="10"/>
  <c r="G4121" i="10"/>
  <c r="G4122" i="10"/>
  <c r="G4123" i="10"/>
  <c r="G4124" i="10"/>
  <c r="G4125" i="10"/>
  <c r="G4126" i="10"/>
  <c r="G4127" i="10"/>
  <c r="G4128" i="10"/>
  <c r="G4129" i="10"/>
  <c r="G4130" i="10"/>
  <c r="G4131" i="10"/>
  <c r="G4132" i="10"/>
  <c r="G4133" i="10"/>
  <c r="G4134" i="10"/>
  <c r="G4135" i="10"/>
  <c r="G4136" i="10"/>
  <c r="G4137" i="10"/>
  <c r="G4138" i="10"/>
  <c r="G4139" i="10"/>
  <c r="G4140" i="10"/>
  <c r="G4141" i="10"/>
  <c r="G4142" i="10"/>
  <c r="G4143" i="10"/>
  <c r="G4144" i="10"/>
  <c r="G4145" i="10"/>
  <c r="G4146" i="10"/>
  <c r="G4147" i="10"/>
  <c r="G4148" i="10"/>
  <c r="G4149" i="10"/>
  <c r="G4150" i="10"/>
  <c r="G4151" i="10"/>
  <c r="G4152" i="10"/>
  <c r="G4153" i="10"/>
  <c r="G4154" i="10"/>
  <c r="G4155" i="10"/>
  <c r="G4156" i="10"/>
  <c r="G4157" i="10"/>
  <c r="G4158" i="10"/>
  <c r="G4159" i="10"/>
  <c r="G4160" i="10"/>
  <c r="G4161" i="10"/>
  <c r="G4162" i="10"/>
  <c r="G4163" i="10"/>
  <c r="G4164" i="10"/>
  <c r="G4165" i="10"/>
  <c r="G4166" i="10"/>
  <c r="G4167" i="10"/>
  <c r="G4168" i="10"/>
  <c r="G4169" i="10"/>
  <c r="G4170" i="10"/>
  <c r="G4171" i="10"/>
  <c r="G4172" i="10"/>
  <c r="G4173" i="10"/>
  <c r="G4174" i="10"/>
  <c r="G4175" i="10"/>
  <c r="G4176" i="10"/>
  <c r="G4177" i="10"/>
  <c r="G4178" i="10"/>
  <c r="G4179" i="10"/>
  <c r="G4180" i="10"/>
  <c r="G4181" i="10"/>
  <c r="G4182" i="10"/>
  <c r="G4183" i="10"/>
  <c r="G4184" i="10"/>
  <c r="G4185" i="10"/>
  <c r="G4186" i="10"/>
  <c r="G4187" i="10"/>
  <c r="G4188" i="10"/>
  <c r="G4189" i="10"/>
  <c r="G4190" i="10"/>
  <c r="G4191" i="10"/>
  <c r="G4192" i="10"/>
  <c r="G4193" i="10"/>
  <c r="G4194" i="10"/>
  <c r="G4195" i="10"/>
  <c r="G4196" i="10"/>
  <c r="G4197" i="10"/>
  <c r="G4198" i="10"/>
  <c r="G4199" i="10"/>
  <c r="G4200" i="10"/>
  <c r="G4201" i="10"/>
  <c r="G4202" i="10"/>
  <c r="G4203" i="10"/>
  <c r="G4204" i="10"/>
  <c r="G4205" i="10"/>
  <c r="G4206" i="10"/>
  <c r="G4207" i="10"/>
  <c r="G4208" i="10"/>
  <c r="G4209" i="10"/>
  <c r="G4210" i="10"/>
  <c r="G4211" i="10"/>
  <c r="G4212" i="10"/>
  <c r="G4213" i="10"/>
  <c r="G4214" i="10"/>
  <c r="G4215" i="10"/>
  <c r="G4216" i="10"/>
  <c r="G4217" i="10"/>
  <c r="G4218" i="10"/>
  <c r="G4219" i="10"/>
  <c r="G4220" i="10"/>
  <c r="G4221" i="10"/>
  <c r="G4222" i="10"/>
  <c r="G4223" i="10"/>
  <c r="G4224" i="10"/>
  <c r="G4225" i="10"/>
  <c r="G4226" i="10"/>
  <c r="G4227" i="10"/>
  <c r="G4228" i="10"/>
  <c r="G4229" i="10"/>
  <c r="G4230" i="10"/>
  <c r="G4231" i="10"/>
  <c r="G4232" i="10"/>
  <c r="G4233" i="10"/>
  <c r="G4234" i="10"/>
  <c r="G4235" i="10"/>
  <c r="G4236" i="10"/>
  <c r="G4237" i="10"/>
  <c r="G4238" i="10"/>
  <c r="G4239" i="10"/>
  <c r="G4240" i="10"/>
  <c r="G4241" i="10"/>
  <c r="G4242" i="10"/>
  <c r="G4243" i="10"/>
  <c r="G4244" i="10"/>
  <c r="G4245" i="10"/>
  <c r="G4246" i="10"/>
  <c r="G4247" i="10"/>
  <c r="G4248" i="10"/>
  <c r="G4249" i="10"/>
  <c r="G4250" i="10"/>
  <c r="G4251" i="10"/>
  <c r="G4252" i="10"/>
  <c r="G4253" i="10"/>
  <c r="G4254" i="10"/>
  <c r="G4255" i="10"/>
  <c r="G4256" i="10"/>
  <c r="G4257" i="10"/>
  <c r="G4258" i="10"/>
  <c r="G4259" i="10"/>
  <c r="G4260" i="10"/>
  <c r="G4261" i="10"/>
  <c r="G4262" i="10"/>
  <c r="G4263" i="10"/>
  <c r="G4264" i="10"/>
  <c r="G4265" i="10"/>
  <c r="D7" i="9" l="1"/>
  <c r="C7" i="9"/>
  <c r="B7" i="9"/>
  <c r="D26" i="3" l="1"/>
  <c r="B9" i="3" l="1"/>
  <c r="AL55" i="9" l="1"/>
  <c r="AL56" i="9"/>
  <c r="AL57" i="9"/>
  <c r="AL58" i="9"/>
  <c r="AL59" i="9"/>
  <c r="AL60" i="9"/>
  <c r="AL61" i="9"/>
  <c r="AL62" i="9"/>
  <c r="AL63" i="9"/>
  <c r="AL64" i="9"/>
  <c r="AL65" i="9"/>
  <c r="AL66" i="9"/>
  <c r="AL67" i="9"/>
  <c r="AL68" i="9"/>
  <c r="AL69" i="9"/>
  <c r="AL70" i="9"/>
  <c r="AL71" i="9"/>
  <c r="AL72" i="9"/>
  <c r="AL73" i="9"/>
  <c r="AL74" i="9"/>
  <c r="AL75" i="9"/>
  <c r="AL76" i="9"/>
  <c r="AL77" i="9"/>
  <c r="AL78" i="9"/>
  <c r="AL79" i="9"/>
  <c r="AL80" i="9"/>
  <c r="AL81" i="9"/>
  <c r="AL82" i="9"/>
  <c r="AL83" i="9"/>
  <c r="AL84" i="9"/>
  <c r="AL85" i="9"/>
  <c r="AL86" i="9"/>
  <c r="AL87" i="9"/>
  <c r="AL88" i="9"/>
  <c r="AL3" i="9" l="1"/>
  <c r="A3" i="9" s="1"/>
  <c r="AL9" i="9"/>
  <c r="AL10" i="9"/>
  <c r="AL11" i="9"/>
  <c r="AL12" i="9"/>
  <c r="AL13" i="9"/>
  <c r="AL14" i="9"/>
  <c r="AL15" i="9"/>
  <c r="AL16" i="9"/>
  <c r="AL17" i="9"/>
  <c r="AL18" i="9"/>
  <c r="AL19" i="9"/>
  <c r="AL20" i="9"/>
  <c r="AL21" i="9"/>
  <c r="AL22" i="9"/>
  <c r="AL23" i="9"/>
  <c r="AL24" i="9"/>
  <c r="AL25" i="9"/>
  <c r="AL26" i="9"/>
  <c r="AL27" i="9"/>
  <c r="AL28" i="9"/>
  <c r="AL29" i="9"/>
  <c r="AL30" i="9"/>
  <c r="AL31" i="9"/>
  <c r="AL32" i="9"/>
  <c r="AL33" i="9"/>
  <c r="AL34" i="9"/>
  <c r="AL35" i="9"/>
  <c r="AL36" i="9"/>
  <c r="AL37" i="9"/>
  <c r="AL38" i="9"/>
  <c r="AL39" i="9"/>
  <c r="AL40" i="9"/>
  <c r="AL41" i="9"/>
  <c r="AL42" i="9"/>
  <c r="AL43" i="9"/>
  <c r="AL44" i="9"/>
  <c r="AL45" i="9"/>
  <c r="AL46" i="9"/>
  <c r="AL47" i="9"/>
  <c r="AL48" i="9"/>
  <c r="AL49" i="9"/>
  <c r="AL50" i="9"/>
  <c r="AL51" i="9"/>
  <c r="AL52" i="9"/>
  <c r="AL53" i="9"/>
  <c r="AL54" i="9"/>
  <c r="AL89" i="9"/>
  <c r="AL90" i="9"/>
  <c r="AL91" i="9"/>
  <c r="AL92" i="9"/>
  <c r="AL93" i="9"/>
  <c r="AL94" i="9"/>
  <c r="AL95" i="9"/>
  <c r="AL96" i="9"/>
  <c r="AL97" i="9"/>
  <c r="AL98" i="9"/>
  <c r="AL99" i="9"/>
  <c r="E39" i="3" l="1"/>
  <c r="E40" i="3" s="1"/>
  <c r="E41" i="3" s="1"/>
  <c r="E42" i="3" s="1"/>
  <c r="E43" i="3" s="1"/>
  <c r="E44" i="3" s="1"/>
  <c r="E45" i="3" s="1"/>
  <c r="E46" i="3" s="1"/>
  <c r="E47" i="3" s="1"/>
  <c r="E48" i="3" s="1"/>
  <c r="C62" i="3" l="1"/>
  <c r="D62" i="3" l="1"/>
  <c r="E62" i="3" s="1"/>
  <c r="C63" i="3"/>
  <c r="D63" i="3" l="1"/>
  <c r="E63" i="3" s="1"/>
  <c r="C64" i="3"/>
  <c r="B8" i="9"/>
  <c r="AL4" i="9" s="1"/>
  <c r="A4" i="9" s="1"/>
  <c r="D53" i="3"/>
  <c r="D57" i="3"/>
  <c r="D56" i="3"/>
  <c r="D58" i="3"/>
  <c r="C58" i="3"/>
  <c r="AL5" i="9" l="1"/>
  <c r="A5" i="9" s="1"/>
  <c r="AL7" i="9"/>
  <c r="AL8" i="9"/>
  <c r="AL6" i="9"/>
  <c r="D64" i="3"/>
  <c r="E64" i="3" s="1"/>
  <c r="C65" i="3"/>
  <c r="D65" i="3" l="1"/>
  <c r="E65" i="3" s="1"/>
  <c r="A6" i="9"/>
  <c r="A7" i="9" s="1"/>
  <c r="A8" i="9" s="1"/>
  <c r="C66" i="3"/>
  <c r="A2" i="3"/>
  <c r="A3" i="3" s="1"/>
  <c r="D66" i="3" l="1"/>
  <c r="E66" i="3" s="1"/>
  <c r="C67" i="3"/>
  <c r="C29" i="3"/>
  <c r="A5" i="3" s="1"/>
  <c r="D29" i="3" s="1"/>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D67" i="3"/>
  <c r="E67" i="3" s="1"/>
  <c r="C68" i="3"/>
  <c r="D5" i="21"/>
  <c r="D3" i="21"/>
  <c r="B4" i="21" s="1"/>
  <c r="C31" i="3"/>
  <c r="E25" i="3"/>
  <c r="A1" i="9"/>
  <c r="H7" i="9" l="1"/>
  <c r="G7" i="9"/>
  <c r="Z7" i="9"/>
  <c r="AB7" i="9"/>
  <c r="O7" i="9"/>
  <c r="AB8" i="9"/>
  <c r="L7" i="9"/>
  <c r="J8" i="9"/>
  <c r="M7" i="9"/>
  <c r="V8" i="9"/>
  <c r="Y7" i="9"/>
  <c r="X7" i="9"/>
  <c r="W7" i="9"/>
  <c r="V7" i="9"/>
  <c r="Y8" i="9"/>
  <c r="X8" i="9"/>
  <c r="W8" i="9"/>
  <c r="AE7" i="9"/>
  <c r="AF7" i="9"/>
  <c r="AE8" i="9"/>
  <c r="AF8" i="9"/>
  <c r="AC7" i="9"/>
  <c r="AD7" i="9"/>
  <c r="AC8" i="9"/>
  <c r="AD8" i="9"/>
  <c r="F7" i="9"/>
  <c r="E7" i="9"/>
  <c r="AI8" i="9"/>
  <c r="AI7" i="9"/>
  <c r="AJ7" i="9"/>
  <c r="AH8" i="9"/>
  <c r="AH7" i="9"/>
  <c r="AG8" i="9"/>
  <c r="AG7" i="9"/>
  <c r="AJ8" i="9"/>
  <c r="A55" i="9"/>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K7" i="9"/>
  <c r="P7" i="9"/>
  <c r="Q7" i="9"/>
  <c r="AA7" i="9"/>
  <c r="U7" i="9"/>
  <c r="N7" i="9"/>
  <c r="T7" i="9"/>
  <c r="S7" i="9"/>
  <c r="K7" i="9"/>
  <c r="R7" i="9"/>
  <c r="J7" i="9"/>
  <c r="I7" i="9"/>
  <c r="C8" i="9"/>
  <c r="D68" i="3"/>
  <c r="E68" i="3" s="1"/>
  <c r="C69" i="3"/>
  <c r="U8" i="9"/>
  <c r="Z8" i="9"/>
  <c r="AA8" i="9"/>
  <c r="D8" i="9"/>
  <c r="AK8" i="9"/>
  <c r="L8" i="9"/>
  <c r="T8" i="9"/>
  <c r="K8" i="9"/>
  <c r="Q8" i="9"/>
  <c r="I8" i="9"/>
  <c r="O8" i="9"/>
  <c r="G8" i="9"/>
  <c r="N8" i="9"/>
  <c r="F8" i="9"/>
  <c r="M8" i="9"/>
  <c r="E8" i="9"/>
  <c r="S8" i="9"/>
  <c r="R8" i="9"/>
  <c r="P8" i="9"/>
  <c r="H8" i="9"/>
  <c r="D69" i="3" l="1"/>
  <c r="E69" i="3" s="1"/>
  <c r="C70" i="3"/>
  <c r="D70" i="3" s="1"/>
  <c r="C39" i="3"/>
  <c r="B39" i="3"/>
  <c r="E70" i="3" l="1"/>
  <c r="C71" i="3"/>
  <c r="D71" i="3" s="1"/>
  <c r="E71" i="3" s="1"/>
  <c r="C40" i="3"/>
  <c r="D39" i="3"/>
  <c r="B40" i="3"/>
  <c r="C72" i="3" l="1"/>
  <c r="D72" i="3" s="1"/>
  <c r="E72" i="3" s="1"/>
  <c r="C41" i="3"/>
  <c r="D40" i="3"/>
  <c r="B41" i="3"/>
  <c r="C73" i="3" l="1"/>
  <c r="D73" i="3" s="1"/>
  <c r="E73" i="3" s="1"/>
  <c r="C42" i="3"/>
  <c r="D41" i="3"/>
  <c r="B42" i="3"/>
  <c r="C74" i="3" l="1"/>
  <c r="D74" i="3" s="1"/>
  <c r="E74" i="3" s="1"/>
  <c r="C43" i="3"/>
  <c r="D42" i="3"/>
  <c r="B43" i="3"/>
  <c r="C75" i="3" l="1"/>
  <c r="D75" i="3" s="1"/>
  <c r="E75" i="3" s="1"/>
  <c r="C44" i="3"/>
  <c r="D43" i="3"/>
  <c r="B44" i="3"/>
  <c r="C76" i="3" l="1"/>
  <c r="D76" i="3" s="1"/>
  <c r="E76" i="3" s="1"/>
  <c r="C45" i="3"/>
  <c r="D44" i="3"/>
  <c r="B45" i="3"/>
  <c r="C77" i="3" l="1"/>
  <c r="D77" i="3" s="1"/>
  <c r="E77" i="3" s="1"/>
  <c r="C46" i="3"/>
  <c r="D45" i="3"/>
  <c r="B46" i="3"/>
  <c r="C78" i="3" l="1"/>
  <c r="D78" i="3" s="1"/>
  <c r="E78" i="3" s="1"/>
  <c r="C47" i="3"/>
  <c r="D46" i="3"/>
  <c r="B47" i="3"/>
  <c r="C79" i="3" l="1"/>
  <c r="D79" i="3" s="1"/>
  <c r="E79" i="3" s="1"/>
  <c r="C48" i="3"/>
  <c r="D47" i="3"/>
  <c r="D48" i="3"/>
  <c r="C80" i="3" l="1"/>
  <c r="D80" i="3" s="1"/>
  <c r="E80" i="3" s="1"/>
  <c r="B2" i="21"/>
  <c r="B48" i="3"/>
  <c r="C81" i="3" l="1"/>
  <c r="D81" i="3" s="1"/>
  <c r="E81" i="3" s="1"/>
  <c r="B5" i="21"/>
  <c r="C45" i="21" s="1"/>
  <c r="B3" i="21"/>
  <c r="A7" i="21" s="1"/>
  <c r="C28" i="3"/>
  <c r="C82" i="3" l="1"/>
  <c r="C83" i="3" l="1"/>
  <c r="A8" i="21"/>
  <c r="C84" i="3" l="1"/>
  <c r="A9" i="21"/>
  <c r="C85" i="3" l="1"/>
  <c r="A10" i="21"/>
  <c r="C86" i="3" l="1"/>
  <c r="D86" i="3" s="1"/>
  <c r="A11" i="21"/>
  <c r="C87" i="3" l="1"/>
  <c r="D87" i="3" s="1"/>
  <c r="A12" i="21"/>
  <c r="C88" i="3" l="1"/>
  <c r="D88" i="3" s="1"/>
  <c r="A13" i="21"/>
  <c r="C89" i="3" l="1"/>
  <c r="A14" i="21"/>
  <c r="D89" i="3" l="1"/>
  <c r="C90" i="3"/>
  <c r="A15" i="21"/>
  <c r="C91" i="3" l="1"/>
  <c r="D90" i="3"/>
  <c r="A16" i="21"/>
  <c r="D91" i="3" l="1"/>
  <c r="C92" i="3"/>
  <c r="A17" i="21"/>
  <c r="D92" i="3" l="1"/>
  <c r="C93" i="3"/>
  <c r="A18" i="21"/>
  <c r="D93" i="3" l="1"/>
  <c r="C94" i="3"/>
  <c r="C95" i="3" s="1"/>
  <c r="D95" i="3" s="1"/>
  <c r="A19" i="21"/>
  <c r="C96" i="3" l="1"/>
  <c r="D96" i="3" s="1"/>
  <c r="A20" i="21"/>
  <c r="C97" i="3" l="1"/>
  <c r="A21" i="21"/>
  <c r="D97" i="3" l="1"/>
  <c r="A22" i="21"/>
  <c r="A23" i="21" l="1"/>
  <c r="A24" i="21" l="1"/>
  <c r="A25" i="21" l="1"/>
  <c r="A26" i="21" l="1"/>
  <c r="A27" i="21" l="1"/>
  <c r="A28" i="21" l="1"/>
  <c r="A29" i="21" l="1"/>
  <c r="A30" i="21" l="1"/>
  <c r="A31" i="21" l="1"/>
  <c r="A32" i="21" l="1"/>
  <c r="A33" i="21" l="1"/>
  <c r="A34" i="21" l="1"/>
  <c r="A35" i="21" l="1"/>
  <c r="A36" i="21" l="1"/>
  <c r="A37" i="21" l="1"/>
  <c r="A38" i="21" l="1"/>
  <c r="A39" i="21" l="1"/>
  <c r="A40" i="21" l="1"/>
  <c r="A41" i="21" l="1"/>
  <c r="A42" i="21" l="1"/>
  <c r="A43" i="21" l="1"/>
  <c r="A44" i="21" l="1"/>
  <c r="C27" i="3" l="1"/>
  <c r="A4" i="3" s="1"/>
  <c r="D28" i="3" s="1"/>
  <c r="C32" i="3"/>
  <c r="A8" i="3" l="1"/>
  <c r="A11" i="3" s="1"/>
  <c r="D94" i="3"/>
  <c r="A14" i="3" l="1"/>
  <c r="D83" i="3" l="1"/>
  <c r="D84" i="3"/>
  <c r="D85" i="3"/>
  <c r="D82" i="3"/>
  <c r="E82" i="3" l="1"/>
  <c r="E90" i="3"/>
  <c r="E91" i="3"/>
  <c r="E85" i="3"/>
  <c r="E83" i="3"/>
  <c r="E84" i="3"/>
  <c r="E93" i="3"/>
  <c r="E94" i="3"/>
  <c r="E86" i="3"/>
  <c r="E88" i="3"/>
  <c r="E87" i="3"/>
  <c r="E92" i="3"/>
  <c r="E89" i="3"/>
  <c r="E96" i="3"/>
  <c r="E97" i="3"/>
  <c r="E95" i="3"/>
  <c r="B95" i="3" l="1"/>
  <c r="B96" i="3"/>
  <c r="B89" i="3"/>
  <c r="B91" i="3"/>
  <c r="B90" i="3"/>
  <c r="B67" i="3"/>
  <c r="B84" i="3"/>
  <c r="B75" i="3"/>
  <c r="B83" i="3"/>
  <c r="B71" i="3"/>
  <c r="B63" i="3"/>
  <c r="B92" i="3"/>
  <c r="B85" i="3"/>
  <c r="B74" i="3"/>
  <c r="B69" i="3"/>
  <c r="B87" i="3"/>
  <c r="B82" i="3"/>
  <c r="B77" i="3"/>
  <c r="B72" i="3"/>
  <c r="B88" i="3"/>
  <c r="B62" i="3"/>
  <c r="B70" i="3"/>
  <c r="B79" i="3"/>
  <c r="B86" i="3"/>
  <c r="B64" i="3"/>
  <c r="B66" i="3"/>
  <c r="B68" i="3"/>
  <c r="B94" i="3"/>
  <c r="B76" i="3"/>
  <c r="B80" i="3"/>
  <c r="B65" i="3"/>
  <c r="B97" i="3"/>
  <c r="B93" i="3"/>
  <c r="B81" i="3"/>
  <c r="B78" i="3"/>
  <c r="B73" i="3"/>
  <c r="F90" i="3"/>
  <c r="F95" i="3"/>
  <c r="F93" i="3"/>
  <c r="F77" i="3"/>
  <c r="F89" i="3"/>
  <c r="F96" i="3"/>
  <c r="F84" i="3"/>
  <c r="F92" i="3"/>
  <c r="F80" i="3"/>
  <c r="F94" i="3"/>
  <c r="F79" i="3"/>
  <c r="F91" i="3"/>
  <c r="F62" i="3"/>
  <c r="F85" i="3"/>
  <c r="F97" i="3"/>
  <c r="F75" i="3"/>
  <c r="C14" i="21" l="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AI1" i="21"/>
  <c r="AI25" i="21" s="1"/>
  <c r="AJ1" i="21"/>
  <c r="AJ33" i="21" s="1"/>
  <c r="AK1" i="21"/>
  <c r="AK36" i="21" s="1"/>
  <c r="AL1" i="21"/>
  <c r="AL39" i="21" s="1"/>
  <c r="T1" i="21"/>
  <c r="T42" i="21" s="1"/>
  <c r="AB1" i="21"/>
  <c r="AB16" i="21" s="1"/>
  <c r="V1" i="21"/>
  <c r="V40" i="21" s="1"/>
  <c r="AD1" i="21"/>
  <c r="AD42" i="21" s="1"/>
  <c r="W1" i="21"/>
  <c r="W37" i="21" s="1"/>
  <c r="AE1" i="21"/>
  <c r="AE27" i="21" s="1"/>
  <c r="X1" i="21"/>
  <c r="X26" i="21" s="1"/>
  <c r="AF1" i="21"/>
  <c r="AF38" i="21" s="1"/>
  <c r="Z1" i="21"/>
  <c r="Z39" i="21" s="1"/>
  <c r="AH1" i="21"/>
  <c r="AH33" i="21" s="1"/>
  <c r="S1" i="21"/>
  <c r="S16" i="21" s="1"/>
  <c r="AA1" i="21"/>
  <c r="AA28" i="21" s="1"/>
  <c r="U1" i="21"/>
  <c r="U21" i="21" s="1"/>
  <c r="Y1" i="21"/>
  <c r="Y14" i="21" s="1"/>
  <c r="AC1" i="21"/>
  <c r="AC38" i="21" s="1"/>
  <c r="AG1" i="21"/>
  <c r="AG23" i="21" s="1"/>
  <c r="T7" i="21"/>
  <c r="Z7" i="21"/>
  <c r="AD7" i="21"/>
  <c r="X7" i="21"/>
  <c r="AB7" i="21"/>
  <c r="AH7" i="21"/>
  <c r="S7" i="21"/>
  <c r="AA7" i="21"/>
  <c r="AF7" i="21"/>
  <c r="V7" i="21"/>
  <c r="U7" i="21"/>
  <c r="AC7" i="21"/>
  <c r="W7" i="21"/>
  <c r="Y7" i="21"/>
  <c r="AE7" i="21"/>
  <c r="AG7" i="21"/>
  <c r="T8" i="21"/>
  <c r="AH8" i="21"/>
  <c r="W8" i="21"/>
  <c r="AF8" i="21"/>
  <c r="AE8" i="21"/>
  <c r="AB8" i="21"/>
  <c r="AA8" i="21"/>
  <c r="Z8" i="21"/>
  <c r="V8" i="21"/>
  <c r="AC8" i="21"/>
  <c r="X8" i="21"/>
  <c r="Y8" i="21"/>
  <c r="AD8" i="21"/>
  <c r="S8" i="21"/>
  <c r="U8" i="21"/>
  <c r="AG8" i="21"/>
  <c r="T9" i="21"/>
  <c r="T45" i="21" s="1"/>
  <c r="AA9" i="21"/>
  <c r="AA45" i="21" s="1"/>
  <c r="W9" i="21"/>
  <c r="W45" i="21" s="1"/>
  <c r="AG9" i="21"/>
  <c r="AG45" i="21" s="1"/>
  <c r="AB9" i="21"/>
  <c r="AB45" i="21" s="1"/>
  <c r="AC9" i="21"/>
  <c r="AC45" i="21" s="1"/>
  <c r="AD9" i="21"/>
  <c r="AD45" i="21" s="1"/>
  <c r="Z9" i="21"/>
  <c r="Z45" i="21" s="1"/>
  <c r="V9" i="21"/>
  <c r="V45" i="21" s="1"/>
  <c r="AE9" i="21"/>
  <c r="AE45" i="21" s="1"/>
  <c r="S9" i="21"/>
  <c r="S45" i="21" s="1"/>
  <c r="Y9" i="21"/>
  <c r="Y45" i="21" s="1"/>
  <c r="X9" i="21"/>
  <c r="X45" i="21" s="1"/>
  <c r="U9" i="21"/>
  <c r="U45" i="21" s="1"/>
  <c r="AF9" i="21"/>
  <c r="AF45" i="21" s="1"/>
  <c r="AH9" i="21"/>
  <c r="AH45" i="21" s="1"/>
  <c r="O3" i="9"/>
  <c r="S3" i="9"/>
  <c r="X3" i="9"/>
  <c r="T3" i="9"/>
  <c r="Y3" i="9"/>
  <c r="AF3" i="9"/>
  <c r="Q3" i="9"/>
  <c r="AC3" i="9"/>
  <c r="AD3" i="9"/>
  <c r="AE3" i="9"/>
  <c r="AI3" i="9"/>
  <c r="AK3" i="9"/>
  <c r="AH3" i="9"/>
  <c r="AJ3" i="9"/>
  <c r="AG3" i="9"/>
  <c r="AL8" i="21"/>
  <c r="R1" i="21"/>
  <c r="R15" i="21" s="1"/>
  <c r="H1" i="21"/>
  <c r="K1" i="21"/>
  <c r="K19" i="21" s="1"/>
  <c r="E1" i="21"/>
  <c r="E26" i="21" s="1"/>
  <c r="C10" i="21"/>
  <c r="O1" i="21"/>
  <c r="O43" i="21" s="1"/>
  <c r="N8" i="21"/>
  <c r="K8" i="21"/>
  <c r="L1" i="21"/>
  <c r="L14" i="21" s="1"/>
  <c r="AK7" i="21"/>
  <c r="I7" i="21"/>
  <c r="Q7" i="21"/>
  <c r="P7" i="21"/>
  <c r="N1" i="21"/>
  <c r="N15" i="21" s="1"/>
  <c r="R8" i="21"/>
  <c r="R7" i="21"/>
  <c r="M7" i="21"/>
  <c r="C9" i="21"/>
  <c r="M1" i="21"/>
  <c r="M30" i="21" s="1"/>
  <c r="H7" i="21"/>
  <c r="O8" i="21"/>
  <c r="G8" i="21"/>
  <c r="F1" i="21"/>
  <c r="F43" i="21" s="1"/>
  <c r="D1" i="21"/>
  <c r="D32" i="21" s="1"/>
  <c r="M8" i="21"/>
  <c r="C13" i="21"/>
  <c r="AI8" i="21"/>
  <c r="G1" i="21"/>
  <c r="G27" i="21" s="1"/>
  <c r="AJ7" i="21"/>
  <c r="H8" i="21"/>
  <c r="D8" i="21"/>
  <c r="AJ8" i="21"/>
  <c r="C11" i="21"/>
  <c r="P8" i="21"/>
  <c r="AI7" i="21"/>
  <c r="K7" i="21"/>
  <c r="I8" i="21"/>
  <c r="C12" i="21"/>
  <c r="F8" i="21"/>
  <c r="I1" i="21"/>
  <c r="I35" i="21" s="1"/>
  <c r="F7" i="21"/>
  <c r="O7" i="21"/>
  <c r="Q8" i="21"/>
  <c r="J8" i="21"/>
  <c r="L7" i="21"/>
  <c r="AK8" i="21"/>
  <c r="C8" i="21"/>
  <c r="L8" i="21"/>
  <c r="E8" i="21"/>
  <c r="J7" i="21"/>
  <c r="G7" i="21"/>
  <c r="AL7" i="21"/>
  <c r="C7" i="21"/>
  <c r="J1" i="21"/>
  <c r="J26" i="21" s="1"/>
  <c r="N7" i="21"/>
  <c r="D9" i="21"/>
  <c r="P1" i="21"/>
  <c r="P34" i="21" s="1"/>
  <c r="Q1" i="21"/>
  <c r="Q19" i="21" s="1"/>
  <c r="AI9" i="21"/>
  <c r="AI45" i="21" s="1"/>
  <c r="AK9" i="21"/>
  <c r="AK45" i="21" s="1"/>
  <c r="AL9" i="21"/>
  <c r="AJ9" i="21"/>
  <c r="AJ45" i="21" s="1"/>
  <c r="P9" i="21"/>
  <c r="L9" i="21"/>
  <c r="L45" i="21" s="1"/>
  <c r="K9" i="21"/>
  <c r="H9" i="21"/>
  <c r="H45" i="21" s="1"/>
  <c r="R9" i="21"/>
  <c r="R45" i="21" s="1"/>
  <c r="G9" i="21"/>
  <c r="G45" i="21" s="1"/>
  <c r="Q9" i="21"/>
  <c r="Q45" i="21" s="1"/>
  <c r="B3" i="9"/>
  <c r="N9" i="21"/>
  <c r="N45" i="21" s="1"/>
  <c r="J9" i="21"/>
  <c r="J45" i="21" s="1"/>
  <c r="I9" i="21"/>
  <c r="I45" i="21" s="1"/>
  <c r="M9" i="21"/>
  <c r="M45" i="21" s="1"/>
  <c r="O9" i="21"/>
  <c r="O45" i="21" s="1"/>
  <c r="E9" i="21"/>
  <c r="F9" i="21"/>
  <c r="F45" i="21" s="1"/>
  <c r="F73" i="3"/>
  <c r="F68" i="3"/>
  <c r="F83" i="3"/>
  <c r="T100" i="9"/>
  <c r="AD100" i="9"/>
  <c r="F81" i="3"/>
  <c r="S100" i="9"/>
  <c r="Y100" i="9"/>
  <c r="X100" i="9"/>
  <c r="B100" i="9"/>
  <c r="F70" i="3"/>
  <c r="AG100" i="9"/>
  <c r="F65" i="3"/>
  <c r="AE100" i="9"/>
  <c r="AF100" i="9"/>
  <c r="AK100" i="9"/>
  <c r="F67" i="3"/>
  <c r="Q100" i="9"/>
  <c r="AI100" i="9"/>
  <c r="F69" i="3"/>
  <c r="AH100" i="9"/>
  <c r="F66" i="3"/>
  <c r="F72" i="3"/>
  <c r="F78" i="3"/>
  <c r="F82" i="3"/>
  <c r="F64" i="3"/>
  <c r="F74" i="3"/>
  <c r="AJ100" i="9"/>
  <c r="F87" i="3"/>
  <c r="F76" i="3"/>
  <c r="O100" i="9"/>
  <c r="F63" i="3"/>
  <c r="F88" i="3"/>
  <c r="F86" i="3"/>
  <c r="AC100" i="9"/>
  <c r="F71" i="3"/>
  <c r="V43" i="21" l="1"/>
  <c r="AL41" i="21"/>
  <c r="I43" i="21"/>
  <c r="AG19" i="21"/>
  <c r="AL28" i="21"/>
  <c r="Y23" i="21"/>
  <c r="K42" i="21"/>
  <c r="V28" i="21"/>
  <c r="S19" i="21"/>
  <c r="V44" i="21"/>
  <c r="U35" i="21"/>
  <c r="V23" i="21"/>
  <c r="W43" i="21"/>
  <c r="K38" i="21"/>
  <c r="AI33" i="21"/>
  <c r="S38" i="21"/>
  <c r="X40" i="21"/>
  <c r="X35" i="21"/>
  <c r="J25" i="21"/>
  <c r="M39" i="21"/>
  <c r="S36" i="21"/>
  <c r="F31" i="21"/>
  <c r="M20" i="21"/>
  <c r="Y41" i="21"/>
  <c r="N39" i="21"/>
  <c r="Y34" i="21"/>
  <c r="X27" i="21"/>
  <c r="U17" i="21"/>
  <c r="AJ44" i="21"/>
  <c r="O42" i="21"/>
  <c r="N41" i="21"/>
  <c r="O36" i="21"/>
  <c r="W34" i="21"/>
  <c r="K29" i="21"/>
  <c r="AI27" i="21"/>
  <c r="AK19" i="21"/>
  <c r="Y16" i="21"/>
  <c r="F44" i="21"/>
  <c r="X16" i="21"/>
  <c r="AC35" i="21"/>
  <c r="AJ32" i="21"/>
  <c r="AD44" i="21"/>
  <c r="J43" i="21"/>
  <c r="V42" i="21"/>
  <c r="J40" i="21"/>
  <c r="M28" i="21"/>
  <c r="M25" i="21"/>
  <c r="AE21" i="21"/>
  <c r="AF14" i="21"/>
  <c r="F42" i="21"/>
  <c r="J44" i="21"/>
  <c r="AK43" i="21"/>
  <c r="AE42" i="21"/>
  <c r="Y39" i="21"/>
  <c r="X37" i="21"/>
  <c r="AL35" i="21"/>
  <c r="S24" i="21"/>
  <c r="Y21" i="21"/>
  <c r="W17" i="21"/>
  <c r="AD30" i="21"/>
  <c r="T24" i="21"/>
  <c r="D37" i="21"/>
  <c r="Z32" i="21"/>
  <c r="AC44" i="21"/>
  <c r="S43" i="21"/>
  <c r="N43" i="21"/>
  <c r="I41" i="21"/>
  <c r="AJ39" i="21"/>
  <c r="G38" i="21"/>
  <c r="K36" i="21"/>
  <c r="AG35" i="21"/>
  <c r="AE34" i="21"/>
  <c r="S33" i="21"/>
  <c r="AD29" i="21"/>
  <c r="N23" i="21"/>
  <c r="AC19" i="21"/>
  <c r="J18" i="21"/>
  <c r="L44" i="21"/>
  <c r="G34" i="21"/>
  <c r="AD27" i="21"/>
  <c r="AA15" i="21"/>
  <c r="Y44" i="21"/>
  <c r="G44" i="21"/>
  <c r="AJ43" i="21"/>
  <c r="AK42" i="21"/>
  <c r="I42" i="21"/>
  <c r="K41" i="21"/>
  <c r="Z40" i="21"/>
  <c r="O39" i="21"/>
  <c r="AL38" i="21"/>
  <c r="Y35" i="21"/>
  <c r="AI34" i="21"/>
  <c r="W32" i="21"/>
  <c r="I31" i="21"/>
  <c r="W28" i="21"/>
  <c r="K27" i="21"/>
  <c r="X25" i="21"/>
  <c r="J23" i="21"/>
  <c r="V21" i="21"/>
  <c r="R14" i="21"/>
  <c r="R43" i="21"/>
  <c r="AF41" i="21"/>
  <c r="AF34" i="21"/>
  <c r="AA18" i="21"/>
  <c r="S44" i="21"/>
  <c r="K43" i="21"/>
  <c r="U43" i="21"/>
  <c r="AC42" i="21"/>
  <c r="S41" i="21"/>
  <c r="Y40" i="21"/>
  <c r="W39" i="21"/>
  <c r="E38" i="21"/>
  <c r="M37" i="21"/>
  <c r="K35" i="21"/>
  <c r="E34" i="21"/>
  <c r="AC33" i="21"/>
  <c r="K31" i="21"/>
  <c r="X29" i="21"/>
  <c r="U28" i="21"/>
  <c r="U24" i="21"/>
  <c r="AE22" i="21"/>
  <c r="AD16" i="21"/>
  <c r="G42" i="21"/>
  <c r="E44" i="21"/>
  <c r="AA39" i="21"/>
  <c r="S42" i="21"/>
  <c r="S40" i="21"/>
  <c r="M38" i="21"/>
  <c r="F37" i="21"/>
  <c r="G31" i="21"/>
  <c r="V22" i="21"/>
  <c r="U20" i="21"/>
  <c r="G18" i="21"/>
  <c r="AI16" i="21"/>
  <c r="H17" i="21"/>
  <c r="H20" i="21"/>
  <c r="H23" i="21"/>
  <c r="H24" i="21"/>
  <c r="H25" i="21"/>
  <c r="H30" i="21"/>
  <c r="H14" i="21"/>
  <c r="H29" i="21"/>
  <c r="H31" i="21"/>
  <c r="H16" i="21"/>
  <c r="H34" i="21"/>
  <c r="H41" i="21"/>
  <c r="H21" i="21"/>
  <c r="H32" i="21"/>
  <c r="H33" i="21"/>
  <c r="H35" i="21"/>
  <c r="H37" i="21"/>
  <c r="H27" i="21"/>
  <c r="H15" i="21"/>
  <c r="H38" i="21"/>
  <c r="H39" i="21"/>
  <c r="H42" i="21"/>
  <c r="AB36" i="21"/>
  <c r="Z10" i="21"/>
  <c r="Z30" i="21"/>
  <c r="Z14" i="21"/>
  <c r="Z20" i="21"/>
  <c r="Z31" i="21"/>
  <c r="Z19" i="21"/>
  <c r="Z21" i="21"/>
  <c r="Z23" i="21"/>
  <c r="Z24" i="21"/>
  <c r="Z25" i="21"/>
  <c r="Z18" i="21"/>
  <c r="Z15" i="21"/>
  <c r="Z28" i="21"/>
  <c r="Q42" i="21"/>
  <c r="R30" i="21"/>
  <c r="P19" i="21"/>
  <c r="AG18" i="21"/>
  <c r="AG28" i="21"/>
  <c r="AG16" i="21"/>
  <c r="AG24" i="21"/>
  <c r="AG26" i="21"/>
  <c r="AG27" i="21"/>
  <c r="AG29" i="21"/>
  <c r="AG14" i="21"/>
  <c r="AG22" i="21"/>
  <c r="AG31" i="21"/>
  <c r="AG32" i="21"/>
  <c r="AG17" i="21"/>
  <c r="AG33" i="21"/>
  <c r="AG42" i="21"/>
  <c r="AG34" i="21"/>
  <c r="AG15" i="21"/>
  <c r="AG21" i="21"/>
  <c r="AG36" i="21"/>
  <c r="AG38" i="21"/>
  <c r="AG20" i="21"/>
  <c r="AG30" i="21"/>
  <c r="L41" i="21"/>
  <c r="R34" i="21"/>
  <c r="Q24" i="21"/>
  <c r="Q22" i="21"/>
  <c r="T18" i="21"/>
  <c r="X17" i="21"/>
  <c r="X22" i="21"/>
  <c r="X32" i="21"/>
  <c r="X14" i="21"/>
  <c r="X15" i="21"/>
  <c r="X19" i="21"/>
  <c r="X21" i="21"/>
  <c r="X28" i="21"/>
  <c r="X18" i="21"/>
  <c r="X33" i="21"/>
  <c r="X20" i="21"/>
  <c r="X36" i="21"/>
  <c r="X30" i="21"/>
  <c r="X34" i="21"/>
  <c r="X38" i="21"/>
  <c r="X39" i="21"/>
  <c r="X23" i="21"/>
  <c r="X24" i="21"/>
  <c r="X42" i="21"/>
  <c r="X44" i="21"/>
  <c r="AC40" i="21"/>
  <c r="T37" i="21"/>
  <c r="AC34" i="21"/>
  <c r="D31" i="21"/>
  <c r="H18" i="21"/>
  <c r="J19" i="21"/>
  <c r="J27" i="21"/>
  <c r="J31" i="21"/>
  <c r="J22" i="21"/>
  <c r="J24" i="21"/>
  <c r="J28" i="21"/>
  <c r="J17" i="21"/>
  <c r="J20" i="21"/>
  <c r="J32" i="21"/>
  <c r="J16" i="21"/>
  <c r="J21" i="21"/>
  <c r="J34" i="21"/>
  <c r="J35" i="21"/>
  <c r="J36" i="21"/>
  <c r="J39" i="21"/>
  <c r="J41" i="21"/>
  <c r="J15" i="21"/>
  <c r="J30" i="21"/>
  <c r="J14" i="21"/>
  <c r="J29" i="21"/>
  <c r="J37" i="21"/>
  <c r="N14" i="21"/>
  <c r="N20" i="21"/>
  <c r="N29" i="21"/>
  <c r="N17" i="21"/>
  <c r="N19" i="21"/>
  <c r="N22" i="21"/>
  <c r="N24" i="21"/>
  <c r="N27" i="21"/>
  <c r="N31" i="21"/>
  <c r="N32" i="21"/>
  <c r="N18" i="21"/>
  <c r="N38" i="21"/>
  <c r="N40" i="21"/>
  <c r="N16" i="21"/>
  <c r="N28" i="21"/>
  <c r="N33" i="21"/>
  <c r="N34" i="21"/>
  <c r="N35" i="21"/>
  <c r="N37" i="21"/>
  <c r="N25" i="21"/>
  <c r="N42" i="21"/>
  <c r="O10" i="21"/>
  <c r="O26" i="21"/>
  <c r="O30" i="21"/>
  <c r="O33" i="21"/>
  <c r="O17" i="21"/>
  <c r="O22" i="21"/>
  <c r="O25" i="21"/>
  <c r="O28" i="21"/>
  <c r="O31" i="21"/>
  <c r="O16" i="21"/>
  <c r="O21" i="21"/>
  <c r="O27" i="21"/>
  <c r="O29" i="21"/>
  <c r="O19" i="21"/>
  <c r="O35" i="21"/>
  <c r="O37" i="21"/>
  <c r="O41" i="21"/>
  <c r="O23" i="21"/>
  <c r="O14" i="21"/>
  <c r="O34" i="21"/>
  <c r="O40" i="21"/>
  <c r="O18" i="21"/>
  <c r="O38" i="21"/>
  <c r="Y12" i="21"/>
  <c r="Y24" i="21"/>
  <c r="Y30" i="21"/>
  <c r="Y33" i="21"/>
  <c r="Y17" i="21"/>
  <c r="Y18" i="21"/>
  <c r="Y15" i="21"/>
  <c r="Y27" i="21"/>
  <c r="Y28" i="21"/>
  <c r="Y31" i="21"/>
  <c r="Y32" i="21"/>
  <c r="Y38" i="21"/>
  <c r="Y19" i="21"/>
  <c r="Y20" i="21"/>
  <c r="Y26" i="21"/>
  <c r="Y42" i="21"/>
  <c r="Y25" i="21"/>
  <c r="Y36" i="21"/>
  <c r="Y37" i="21"/>
  <c r="AE15" i="21"/>
  <c r="AE17" i="21"/>
  <c r="AE18" i="21"/>
  <c r="AE29" i="21"/>
  <c r="AE19" i="21"/>
  <c r="AE26" i="21"/>
  <c r="AE33" i="21"/>
  <c r="AE38" i="21"/>
  <c r="AE14" i="21"/>
  <c r="AE25" i="21"/>
  <c r="AE35" i="21"/>
  <c r="AE16" i="21"/>
  <c r="AE32" i="21"/>
  <c r="AE40" i="21"/>
  <c r="AE41" i="21"/>
  <c r="AE31" i="21"/>
  <c r="AE37" i="21"/>
  <c r="AJ13" i="21"/>
  <c r="AJ31" i="21"/>
  <c r="AJ19" i="21"/>
  <c r="AJ27" i="21"/>
  <c r="AJ28" i="21"/>
  <c r="AJ14" i="21"/>
  <c r="AJ15" i="21"/>
  <c r="AJ22" i="21"/>
  <c r="AJ25" i="21"/>
  <c r="AJ16" i="21"/>
  <c r="AJ17" i="21"/>
  <c r="AJ23" i="21"/>
  <c r="AJ38" i="21"/>
  <c r="AJ29" i="21"/>
  <c r="AJ40" i="21"/>
  <c r="AJ41" i="21"/>
  <c r="AJ20" i="21"/>
  <c r="AJ21" i="21"/>
  <c r="AJ26" i="21"/>
  <c r="AJ35" i="21"/>
  <c r="AJ37" i="21"/>
  <c r="AJ42" i="21"/>
  <c r="AJ24" i="21"/>
  <c r="AJ30" i="21"/>
  <c r="AL44" i="21"/>
  <c r="H44" i="21"/>
  <c r="U44" i="21"/>
  <c r="T44" i="21"/>
  <c r="AA43" i="21"/>
  <c r="AC43" i="21"/>
  <c r="D43" i="21"/>
  <c r="AF43" i="21"/>
  <c r="G43" i="21"/>
  <c r="AL42" i="21"/>
  <c r="E42" i="21"/>
  <c r="AA41" i="21"/>
  <c r="P40" i="21"/>
  <c r="D40" i="21"/>
  <c r="AD40" i="21"/>
  <c r="AE39" i="21"/>
  <c r="T39" i="21"/>
  <c r="J38" i="21"/>
  <c r="Z38" i="21"/>
  <c r="AC37" i="21"/>
  <c r="AE36" i="21"/>
  <c r="R36" i="21"/>
  <c r="AJ36" i="21"/>
  <c r="F35" i="21"/>
  <c r="AK35" i="21"/>
  <c r="AK34" i="21"/>
  <c r="Q34" i="21"/>
  <c r="AJ34" i="21"/>
  <c r="K33" i="21"/>
  <c r="S31" i="21"/>
  <c r="AE30" i="21"/>
  <c r="T30" i="21"/>
  <c r="Z29" i="21"/>
  <c r="K28" i="21"/>
  <c r="AF26" i="21"/>
  <c r="AC24" i="21"/>
  <c r="K22" i="21"/>
  <c r="F22" i="21"/>
  <c r="E20" i="21"/>
  <c r="AA17" i="21"/>
  <c r="AA16" i="21"/>
  <c r="M15" i="21"/>
  <c r="Q15" i="21"/>
  <c r="Q20" i="21"/>
  <c r="Q28" i="21"/>
  <c r="Q32" i="21"/>
  <c r="Q16" i="21"/>
  <c r="Q26" i="21"/>
  <c r="Q14" i="21"/>
  <c r="Q17" i="21"/>
  <c r="Q23" i="21"/>
  <c r="Q31" i="21"/>
  <c r="Q29" i="21"/>
  <c r="Q33" i="21"/>
  <c r="Q41" i="21"/>
  <c r="Q21" i="21"/>
  <c r="Q27" i="21"/>
  <c r="Q35" i="21"/>
  <c r="Q39" i="21"/>
  <c r="AB29" i="21"/>
  <c r="AB26" i="21"/>
  <c r="AB31" i="21"/>
  <c r="AB18" i="21"/>
  <c r="AB28" i="21"/>
  <c r="AB32" i="21"/>
  <c r="AB15" i="21"/>
  <c r="AB23" i="21"/>
  <c r="AB19" i="21"/>
  <c r="AB21" i="21"/>
  <c r="AB30" i="21"/>
  <c r="AB35" i="21"/>
  <c r="AB40" i="21"/>
  <c r="AB20" i="21"/>
  <c r="AB22" i="21"/>
  <c r="AB37" i="21"/>
  <c r="AB41" i="21"/>
  <c r="AB24" i="21"/>
  <c r="AB27" i="21"/>
  <c r="AB33" i="21"/>
  <c r="AB34" i="21"/>
  <c r="AH37" i="21"/>
  <c r="L17" i="21"/>
  <c r="L31" i="21"/>
  <c r="L19" i="21"/>
  <c r="L22" i="21"/>
  <c r="L26" i="21"/>
  <c r="L24" i="21"/>
  <c r="L32" i="21"/>
  <c r="L33" i="21"/>
  <c r="L15" i="21"/>
  <c r="L21" i="21"/>
  <c r="L29" i="21"/>
  <c r="L40" i="21"/>
  <c r="L20" i="21"/>
  <c r="L27" i="21"/>
  <c r="L28" i="21"/>
  <c r="L18" i="21"/>
  <c r="L36" i="21"/>
  <c r="Q43" i="21"/>
  <c r="Z36" i="21"/>
  <c r="H26" i="21"/>
  <c r="L23" i="21"/>
  <c r="R20" i="21"/>
  <c r="I16" i="21"/>
  <c r="I19" i="21"/>
  <c r="I21" i="21"/>
  <c r="I22" i="21"/>
  <c r="I26" i="21"/>
  <c r="I27" i="21"/>
  <c r="I15" i="21"/>
  <c r="I17" i="21"/>
  <c r="I20" i="21"/>
  <c r="I32" i="21"/>
  <c r="I30" i="21"/>
  <c r="I33" i="21"/>
  <c r="I23" i="21"/>
  <c r="I24" i="21"/>
  <c r="I25" i="21"/>
  <c r="I18" i="21"/>
  <c r="I28" i="21"/>
  <c r="I38" i="21"/>
  <c r="I39" i="21"/>
  <c r="I36" i="21"/>
  <c r="I40" i="21"/>
  <c r="P44" i="21"/>
  <c r="Z41" i="21"/>
  <c r="AL40" i="21"/>
  <c r="T31" i="21"/>
  <c r="I44" i="21"/>
  <c r="AH44" i="21"/>
  <c r="H43" i="21"/>
  <c r="T40" i="21"/>
  <c r="L34" i="21"/>
  <c r="AF32" i="21"/>
  <c r="H22" i="21"/>
  <c r="Z16" i="21"/>
  <c r="U29" i="21"/>
  <c r="U23" i="21"/>
  <c r="U25" i="21"/>
  <c r="U31" i="21"/>
  <c r="U19" i="21"/>
  <c r="U33" i="21"/>
  <c r="U15" i="21"/>
  <c r="U16" i="21"/>
  <c r="U37" i="21"/>
  <c r="U39" i="21"/>
  <c r="U14" i="21"/>
  <c r="U26" i="21"/>
  <c r="U34" i="21"/>
  <c r="U18" i="21"/>
  <c r="U32" i="21"/>
  <c r="U38" i="21"/>
  <c r="U41" i="21"/>
  <c r="W26" i="21"/>
  <c r="W30" i="21"/>
  <c r="W31" i="21"/>
  <c r="W18" i="21"/>
  <c r="W20" i="21"/>
  <c r="W24" i="21"/>
  <c r="W25" i="21"/>
  <c r="W19" i="21"/>
  <c r="W29" i="21"/>
  <c r="W15" i="21"/>
  <c r="W27" i="21"/>
  <c r="W14" i="21"/>
  <c r="W33" i="21"/>
  <c r="W41" i="21"/>
  <c r="W16" i="21"/>
  <c r="W23" i="21"/>
  <c r="W36" i="21"/>
  <c r="W21" i="21"/>
  <c r="W42" i="21"/>
  <c r="AI13" i="21"/>
  <c r="AI14" i="21"/>
  <c r="AI15" i="21"/>
  <c r="AI21" i="21"/>
  <c r="AI32" i="21"/>
  <c r="AI24" i="21"/>
  <c r="AI26" i="21"/>
  <c r="AI22" i="21"/>
  <c r="AI23" i="21"/>
  <c r="AI30" i="21"/>
  <c r="AI20" i="21"/>
  <c r="AI28" i="21"/>
  <c r="AI36" i="21"/>
  <c r="AI38" i="21"/>
  <c r="AI17" i="21"/>
  <c r="AI19" i="21"/>
  <c r="AI31" i="21"/>
  <c r="AI35" i="21"/>
  <c r="AI18" i="21"/>
  <c r="AI29" i="21"/>
  <c r="AI40" i="21"/>
  <c r="AG44" i="21"/>
  <c r="D44" i="21"/>
  <c r="Q44" i="21"/>
  <c r="K44" i="21"/>
  <c r="Y43" i="21"/>
  <c r="Z43" i="21"/>
  <c r="AD43" i="21"/>
  <c r="AI43" i="21"/>
  <c r="M42" i="21"/>
  <c r="AG41" i="21"/>
  <c r="X41" i="21"/>
  <c r="W40" i="21"/>
  <c r="AA40" i="21"/>
  <c r="D39" i="21"/>
  <c r="AB39" i="21"/>
  <c r="D38" i="21"/>
  <c r="AI37" i="21"/>
  <c r="E37" i="21"/>
  <c r="N36" i="21"/>
  <c r="V36" i="21"/>
  <c r="Q36" i="21"/>
  <c r="L35" i="21"/>
  <c r="P35" i="21"/>
  <c r="I34" i="21"/>
  <c r="L30" i="21"/>
  <c r="U30" i="21"/>
  <c r="I29" i="21"/>
  <c r="Z27" i="21"/>
  <c r="L25" i="21"/>
  <c r="AK25" i="21"/>
  <c r="R23" i="21"/>
  <c r="Y22" i="21"/>
  <c r="N21" i="21"/>
  <c r="S20" i="21"/>
  <c r="S18" i="21"/>
  <c r="Z17" i="21"/>
  <c r="K16" i="21"/>
  <c r="O15" i="21"/>
  <c r="I14" i="21"/>
  <c r="AH12" i="21"/>
  <c r="AH16" i="21"/>
  <c r="AH25" i="21"/>
  <c r="AH26" i="21"/>
  <c r="AH27" i="21"/>
  <c r="AH28" i="21"/>
  <c r="AH30" i="21"/>
  <c r="AH32" i="21"/>
  <c r="AH18" i="21"/>
  <c r="AH31" i="21"/>
  <c r="AH14" i="21"/>
  <c r="AH21" i="21"/>
  <c r="AH24" i="21"/>
  <c r="AH20" i="21"/>
  <c r="AH23" i="21"/>
  <c r="AH39" i="21"/>
  <c r="AH17" i="21"/>
  <c r="AH19" i="21"/>
  <c r="AH22" i="21"/>
  <c r="AH29" i="21"/>
  <c r="AH41" i="21"/>
  <c r="AH34" i="21"/>
  <c r="AH36" i="21"/>
  <c r="AH38" i="21"/>
  <c r="AH40" i="21"/>
  <c r="AH42" i="21"/>
  <c r="Q30" i="21"/>
  <c r="AH15" i="21"/>
  <c r="P11" i="21"/>
  <c r="P22" i="21"/>
  <c r="P23" i="21"/>
  <c r="P16" i="21"/>
  <c r="P18" i="21"/>
  <c r="P24" i="21"/>
  <c r="P30" i="21"/>
  <c r="P32" i="21"/>
  <c r="P17" i="21"/>
  <c r="P21" i="21"/>
  <c r="P25" i="21"/>
  <c r="P31" i="21"/>
  <c r="P26" i="21"/>
  <c r="P28" i="21"/>
  <c r="P29" i="21"/>
  <c r="P20" i="21"/>
  <c r="P42" i="21"/>
  <c r="P14" i="21"/>
  <c r="P38" i="21"/>
  <c r="P36" i="21"/>
  <c r="P39" i="21"/>
  <c r="P15" i="21"/>
  <c r="P37" i="21"/>
  <c r="T14" i="21"/>
  <c r="T19" i="21"/>
  <c r="T15" i="21"/>
  <c r="T25" i="21"/>
  <c r="T33" i="21"/>
  <c r="T16" i="21"/>
  <c r="T29" i="21"/>
  <c r="T26" i="21"/>
  <c r="T28" i="21"/>
  <c r="T22" i="21"/>
  <c r="T27" i="21"/>
  <c r="T17" i="21"/>
  <c r="T35" i="21"/>
  <c r="T23" i="21"/>
  <c r="T32" i="21"/>
  <c r="T34" i="21"/>
  <c r="T41" i="21"/>
  <c r="Q40" i="21"/>
  <c r="L38" i="21"/>
  <c r="L37" i="21"/>
  <c r="AH35" i="21"/>
  <c r="P27" i="21"/>
  <c r="T21" i="21"/>
  <c r="D16" i="21"/>
  <c r="D14" i="21"/>
  <c r="D18" i="21"/>
  <c r="D19" i="21"/>
  <c r="D23" i="21"/>
  <c r="D17" i="21"/>
  <c r="D30" i="21"/>
  <c r="D22" i="21"/>
  <c r="D25" i="21"/>
  <c r="D29" i="21"/>
  <c r="D26" i="21"/>
  <c r="D35" i="21"/>
  <c r="D41" i="21"/>
  <c r="D36" i="21"/>
  <c r="D21" i="21"/>
  <c r="D27" i="21"/>
  <c r="D28" i="21"/>
  <c r="D34" i="21"/>
  <c r="AF16" i="21"/>
  <c r="AF23" i="21"/>
  <c r="AF17" i="21"/>
  <c r="AF20" i="21"/>
  <c r="AF21" i="21"/>
  <c r="AF27" i="21"/>
  <c r="AF22" i="21"/>
  <c r="AF24" i="21"/>
  <c r="AF28" i="21"/>
  <c r="AF29" i="21"/>
  <c r="AF36" i="21"/>
  <c r="AF42" i="21"/>
  <c r="AF18" i="21"/>
  <c r="AF25" i="21"/>
  <c r="AF31" i="21"/>
  <c r="AF40" i="21"/>
  <c r="AF19" i="21"/>
  <c r="AF30" i="21"/>
  <c r="AF33" i="21"/>
  <c r="AG43" i="21"/>
  <c r="F10" i="21"/>
  <c r="F25" i="21"/>
  <c r="F29" i="21"/>
  <c r="F15" i="21"/>
  <c r="F21" i="21"/>
  <c r="F27" i="21"/>
  <c r="F33" i="21"/>
  <c r="F14" i="21"/>
  <c r="F20" i="21"/>
  <c r="F28" i="21"/>
  <c r="F17" i="21"/>
  <c r="F18" i="21"/>
  <c r="F26" i="21"/>
  <c r="F32" i="21"/>
  <c r="F34" i="21"/>
  <c r="F16" i="21"/>
  <c r="F23" i="21"/>
  <c r="F30" i="21"/>
  <c r="F38" i="21"/>
  <c r="F39" i="21"/>
  <c r="F40" i="21"/>
  <c r="F19" i="21"/>
  <c r="F24" i="21"/>
  <c r="F41" i="21"/>
  <c r="AC15" i="21"/>
  <c r="AC18" i="21"/>
  <c r="AC20" i="21"/>
  <c r="AC25" i="21"/>
  <c r="AC31" i="21"/>
  <c r="AC32" i="21"/>
  <c r="AC23" i="21"/>
  <c r="AC27" i="21"/>
  <c r="AC28" i="21"/>
  <c r="AC30" i="21"/>
  <c r="AC22" i="21"/>
  <c r="AC21" i="21"/>
  <c r="AC26" i="21"/>
  <c r="AC29" i="21"/>
  <c r="AC39" i="21"/>
  <c r="AC41" i="21"/>
  <c r="AC16" i="21"/>
  <c r="AC36" i="21"/>
  <c r="AK44" i="21"/>
  <c r="L42" i="21"/>
  <c r="AG37" i="21"/>
  <c r="AL31" i="21"/>
  <c r="H19" i="21"/>
  <c r="G20" i="21"/>
  <c r="G21" i="21"/>
  <c r="G23" i="21"/>
  <c r="G28" i="21"/>
  <c r="G16" i="21"/>
  <c r="G22" i="21"/>
  <c r="G25" i="21"/>
  <c r="G26" i="21"/>
  <c r="G29" i="21"/>
  <c r="G33" i="21"/>
  <c r="G15" i="21"/>
  <c r="G30" i="21"/>
  <c r="G35" i="21"/>
  <c r="G19" i="21"/>
  <c r="G32" i="21"/>
  <c r="G37" i="21"/>
  <c r="G39" i="21"/>
  <c r="G14" i="21"/>
  <c r="G17" i="21"/>
  <c r="G24" i="21"/>
  <c r="G40" i="21"/>
  <c r="E10" i="21"/>
  <c r="E15" i="21"/>
  <c r="E16" i="21"/>
  <c r="E30" i="21"/>
  <c r="E18" i="21"/>
  <c r="E19" i="21"/>
  <c r="E27" i="21"/>
  <c r="E32" i="21"/>
  <c r="E21" i="21"/>
  <c r="E31" i="21"/>
  <c r="E25" i="21"/>
  <c r="E17" i="21"/>
  <c r="E24" i="21"/>
  <c r="E36" i="21"/>
  <c r="E41" i="21"/>
  <c r="E22" i="21"/>
  <c r="E39" i="21"/>
  <c r="E40" i="21"/>
  <c r="AA10" i="21"/>
  <c r="AA32" i="21"/>
  <c r="AA29" i="21"/>
  <c r="AA21" i="21"/>
  <c r="AA20" i="21"/>
  <c r="AA25" i="21"/>
  <c r="AA27" i="21"/>
  <c r="AA30" i="21"/>
  <c r="AA14" i="21"/>
  <c r="AA37" i="21"/>
  <c r="AA24" i="21"/>
  <c r="AA33" i="21"/>
  <c r="AA42" i="21"/>
  <c r="AA22" i="21"/>
  <c r="AA23" i="21"/>
  <c r="AA31" i="21"/>
  <c r="AA38" i="21"/>
  <c r="AA26" i="21"/>
  <c r="AA35" i="21"/>
  <c r="AA36" i="21"/>
  <c r="AD13" i="21"/>
  <c r="AD24" i="21"/>
  <c r="AD15" i="21"/>
  <c r="AD17" i="21"/>
  <c r="AD19" i="21"/>
  <c r="AD22" i="21"/>
  <c r="AD26" i="21"/>
  <c r="AD28" i="21"/>
  <c r="AD33" i="21"/>
  <c r="AD14" i="21"/>
  <c r="AD18" i="21"/>
  <c r="AD20" i="21"/>
  <c r="AD23" i="21"/>
  <c r="AD32" i="21"/>
  <c r="AD36" i="21"/>
  <c r="AD37" i="21"/>
  <c r="AD35" i="21"/>
  <c r="AD39" i="21"/>
  <c r="AD41" i="21"/>
  <c r="AD38" i="21"/>
  <c r="AD25" i="21"/>
  <c r="AD31" i="21"/>
  <c r="AD34" i="21"/>
  <c r="AD11" i="21"/>
  <c r="AE44" i="21"/>
  <c r="AI44" i="21"/>
  <c r="W44" i="21"/>
  <c r="R44" i="21"/>
  <c r="AH43" i="21"/>
  <c r="X43" i="21"/>
  <c r="M43" i="21"/>
  <c r="T43" i="21"/>
  <c r="E43" i="21"/>
  <c r="D42" i="21"/>
  <c r="R42" i="21"/>
  <c r="AB42" i="21"/>
  <c r="G41" i="21"/>
  <c r="AI41" i="21"/>
  <c r="H40" i="21"/>
  <c r="AG39" i="21"/>
  <c r="AF39" i="21"/>
  <c r="T38" i="21"/>
  <c r="W38" i="21"/>
  <c r="Q37" i="21"/>
  <c r="I37" i="21"/>
  <c r="U36" i="21"/>
  <c r="G36" i="21"/>
  <c r="E35" i="21"/>
  <c r="Z35" i="21"/>
  <c r="S34" i="21"/>
  <c r="AA34" i="21"/>
  <c r="D33" i="21"/>
  <c r="Z33" i="21"/>
  <c r="O32" i="21"/>
  <c r="M31" i="21"/>
  <c r="E29" i="21"/>
  <c r="E28" i="21"/>
  <c r="U27" i="21"/>
  <c r="N26" i="21"/>
  <c r="AB25" i="21"/>
  <c r="AG25" i="21"/>
  <c r="D24" i="21"/>
  <c r="AE23" i="21"/>
  <c r="U22" i="21"/>
  <c r="AD21" i="21"/>
  <c r="AE20" i="21"/>
  <c r="T20" i="21"/>
  <c r="Q18" i="21"/>
  <c r="AF15" i="21"/>
  <c r="AB14" i="21"/>
  <c r="AB17" i="21"/>
  <c r="R19" i="21"/>
  <c r="R21" i="21"/>
  <c r="R27" i="21"/>
  <c r="R22" i="21"/>
  <c r="R29" i="21"/>
  <c r="R31" i="21"/>
  <c r="R16" i="21"/>
  <c r="R24" i="21"/>
  <c r="R25" i="21"/>
  <c r="R26" i="21"/>
  <c r="R28" i="21"/>
  <c r="R32" i="21"/>
  <c r="R33" i="21"/>
  <c r="R37" i="21"/>
  <c r="R39" i="21"/>
  <c r="R40" i="21"/>
  <c r="R18" i="21"/>
  <c r="R35" i="21"/>
  <c r="R41" i="21"/>
  <c r="AB44" i="21"/>
  <c r="T36" i="21"/>
  <c r="Q25" i="21"/>
  <c r="Z22" i="21"/>
  <c r="AL10" i="21"/>
  <c r="AL18" i="21"/>
  <c r="AL20" i="21"/>
  <c r="AL22" i="21"/>
  <c r="AL25" i="21"/>
  <c r="AL32" i="21"/>
  <c r="AL14" i="21"/>
  <c r="AL30" i="21"/>
  <c r="AL15" i="21"/>
  <c r="AL16" i="21"/>
  <c r="AL17" i="21"/>
  <c r="AL19" i="21"/>
  <c r="AL21" i="21"/>
  <c r="AL29" i="21"/>
  <c r="AL24" i="21"/>
  <c r="AL33" i="21"/>
  <c r="AL34" i="21"/>
  <c r="AL23" i="21"/>
  <c r="AL26" i="21"/>
  <c r="AL27" i="21"/>
  <c r="AF44" i="21"/>
  <c r="AB43" i="21"/>
  <c r="Q38" i="21"/>
  <c r="H36" i="21"/>
  <c r="R17" i="21"/>
  <c r="AK11" i="21"/>
  <c r="AK14" i="21"/>
  <c r="AK16" i="21"/>
  <c r="AK18" i="21"/>
  <c r="AK20" i="21"/>
  <c r="AK22" i="21"/>
  <c r="AK24" i="21"/>
  <c r="AK29" i="21"/>
  <c r="AK21" i="21"/>
  <c r="AK26" i="21"/>
  <c r="AK28" i="21"/>
  <c r="AK33" i="21"/>
  <c r="AK23" i="21"/>
  <c r="AK27" i="21"/>
  <c r="AK30" i="21"/>
  <c r="AK32" i="21"/>
  <c r="AK37" i="21"/>
  <c r="AK40" i="21"/>
  <c r="AK31" i="21"/>
  <c r="AK15" i="21"/>
  <c r="AK39" i="21"/>
  <c r="AK17" i="21"/>
  <c r="Z44" i="21"/>
  <c r="Z42" i="21"/>
  <c r="AL37" i="21"/>
  <c r="P33" i="21"/>
  <c r="Z26" i="21"/>
  <c r="M19" i="21"/>
  <c r="M23" i="21"/>
  <c r="M16" i="21"/>
  <c r="M18" i="21"/>
  <c r="M24" i="21"/>
  <c r="M14" i="21"/>
  <c r="M27" i="21"/>
  <c r="M32" i="21"/>
  <c r="M17" i="21"/>
  <c r="M34" i="21"/>
  <c r="M36" i="21"/>
  <c r="M41" i="21"/>
  <c r="M26" i="21"/>
  <c r="M35" i="21"/>
  <c r="M40" i="21"/>
  <c r="M22" i="21"/>
  <c r="M29" i="21"/>
  <c r="M33" i="21"/>
  <c r="K18" i="21"/>
  <c r="K21" i="21"/>
  <c r="K26" i="21"/>
  <c r="K32" i="21"/>
  <c r="K23" i="21"/>
  <c r="K25" i="21"/>
  <c r="K14" i="21"/>
  <c r="K24" i="21"/>
  <c r="K39" i="21"/>
  <c r="K40" i="21"/>
  <c r="K15" i="21"/>
  <c r="K37" i="21"/>
  <c r="K17" i="21"/>
  <c r="K30" i="21"/>
  <c r="K20" i="21"/>
  <c r="S28" i="21"/>
  <c r="S17" i="21"/>
  <c r="S23" i="21"/>
  <c r="S14" i="21"/>
  <c r="S21" i="21"/>
  <c r="S30" i="21"/>
  <c r="S15" i="21"/>
  <c r="S26" i="21"/>
  <c r="S35" i="21"/>
  <c r="S39" i="21"/>
  <c r="S22" i="21"/>
  <c r="S25" i="21"/>
  <c r="S29" i="21"/>
  <c r="S37" i="21"/>
  <c r="V10" i="21"/>
  <c r="V14" i="21"/>
  <c r="V24" i="21"/>
  <c r="V30" i="21"/>
  <c r="V27" i="21"/>
  <c r="V19" i="21"/>
  <c r="V20" i="21"/>
  <c r="V26" i="21"/>
  <c r="V29" i="21"/>
  <c r="V31" i="21"/>
  <c r="V17" i="21"/>
  <c r="V32" i="21"/>
  <c r="V37" i="21"/>
  <c r="V34" i="21"/>
  <c r="V35" i="21"/>
  <c r="V41" i="21"/>
  <c r="V15" i="21"/>
  <c r="V16" i="21"/>
  <c r="V18" i="21"/>
  <c r="V33" i="21"/>
  <c r="V38" i="21"/>
  <c r="V39" i="21"/>
  <c r="D13" i="21"/>
  <c r="O44" i="21"/>
  <c r="N44" i="21"/>
  <c r="AA44" i="21"/>
  <c r="M44" i="21"/>
  <c r="L43" i="21"/>
  <c r="P43" i="21"/>
  <c r="AE43" i="21"/>
  <c r="AL43" i="21"/>
  <c r="J42" i="21"/>
  <c r="AI42" i="21"/>
  <c r="U42" i="21"/>
  <c r="P41" i="21"/>
  <c r="AK41" i="21"/>
  <c r="AG40" i="21"/>
  <c r="U40" i="21"/>
  <c r="L39" i="21"/>
  <c r="AI39" i="21"/>
  <c r="AB38" i="21"/>
  <c r="R38" i="21"/>
  <c r="AK38" i="21"/>
  <c r="Z37" i="21"/>
  <c r="AF37" i="21"/>
  <c r="AL36" i="21"/>
  <c r="F36" i="21"/>
  <c r="W35" i="21"/>
  <c r="AF35" i="21"/>
  <c r="K34" i="21"/>
  <c r="Z34" i="21"/>
  <c r="J33" i="21"/>
  <c r="E33" i="21"/>
  <c r="S32" i="21"/>
  <c r="X31" i="21"/>
  <c r="N30" i="21"/>
  <c r="Y29" i="21"/>
  <c r="AE28" i="21"/>
  <c r="H28" i="21"/>
  <c r="S27" i="21"/>
  <c r="V25" i="21"/>
  <c r="AE24" i="21"/>
  <c r="O24" i="21"/>
  <c r="E23" i="21"/>
  <c r="W22" i="21"/>
  <c r="M21" i="21"/>
  <c r="O20" i="21"/>
  <c r="D20" i="21"/>
  <c r="AA19" i="21"/>
  <c r="AJ18" i="21"/>
  <c r="AC17" i="21"/>
  <c r="L16" i="21"/>
  <c r="D15" i="21"/>
  <c r="E14" i="21"/>
  <c r="AC14" i="21"/>
  <c r="L12" i="21"/>
  <c r="AD10" i="21"/>
  <c r="AC10" i="21"/>
  <c r="Y13" i="21"/>
  <c r="D12" i="21"/>
  <c r="L10" i="21"/>
  <c r="AE12" i="21"/>
  <c r="D11" i="21"/>
  <c r="P13" i="21"/>
  <c r="E11" i="21"/>
  <c r="N13" i="21"/>
  <c r="S13" i="21"/>
  <c r="Y10" i="21"/>
  <c r="AJ12" i="21"/>
  <c r="AJ11" i="21"/>
  <c r="D10" i="21"/>
  <c r="E12" i="21"/>
  <c r="AI10" i="21"/>
  <c r="U10" i="21"/>
  <c r="AA13" i="21"/>
  <c r="AL12" i="21"/>
  <c r="AC12" i="21"/>
  <c r="AC11" i="21"/>
  <c r="AK10" i="21"/>
  <c r="Q10" i="21"/>
  <c r="AG12" i="21"/>
  <c r="Q12" i="21"/>
  <c r="G11" i="21"/>
  <c r="O13" i="21"/>
  <c r="E13" i="21"/>
  <c r="S12" i="21"/>
  <c r="AI11" i="21"/>
  <c r="S11" i="21"/>
  <c r="S10" i="21"/>
  <c r="X10" i="21"/>
  <c r="AE13" i="21"/>
  <c r="L13" i="21"/>
  <c r="AI12" i="21"/>
  <c r="V11" i="21"/>
  <c r="AA11" i="21"/>
  <c r="AF10" i="21"/>
  <c r="AK13" i="21"/>
  <c r="U12" i="21"/>
  <c r="Q11" i="21"/>
  <c r="W13" i="21"/>
  <c r="I13" i="21"/>
  <c r="P12" i="21"/>
  <c r="W11" i="21"/>
  <c r="U11" i="21"/>
  <c r="AJ10" i="21"/>
  <c r="H12" i="21"/>
  <c r="J10" i="21"/>
  <c r="M13" i="21"/>
  <c r="O12" i="21"/>
  <c r="AL11" i="21"/>
  <c r="H13" i="21"/>
  <c r="Z13" i="21"/>
  <c r="AH13" i="21"/>
  <c r="G13" i="21"/>
  <c r="K12" i="21"/>
  <c r="AA12" i="21"/>
  <c r="X12" i="21"/>
  <c r="AK12" i="21"/>
  <c r="Z11" i="21"/>
  <c r="AB11" i="21"/>
  <c r="N11" i="21"/>
  <c r="I11" i="21"/>
  <c r="P10" i="21"/>
  <c r="H10" i="21"/>
  <c r="AH10" i="21"/>
  <c r="J13" i="21"/>
  <c r="Q13" i="21"/>
  <c r="T12" i="21"/>
  <c r="Z12" i="21"/>
  <c r="O11" i="21"/>
  <c r="AG11" i="21"/>
  <c r="AF11" i="21"/>
  <c r="AB10" i="21"/>
  <c r="K10" i="21"/>
  <c r="AC13" i="21"/>
  <c r="U13" i="21"/>
  <c r="K13" i="21"/>
  <c r="AL13" i="21"/>
  <c r="AD12" i="21"/>
  <c r="V12" i="21"/>
  <c r="AB12" i="21"/>
  <c r="AF12" i="21"/>
  <c r="AH11" i="21"/>
  <c r="K11" i="21"/>
  <c r="Y11" i="21"/>
  <c r="N10" i="21"/>
  <c r="I10" i="21"/>
  <c r="J12" i="21"/>
  <c r="AG13" i="21"/>
  <c r="R13" i="21"/>
  <c r="V13" i="21"/>
  <c r="AB13" i="21"/>
  <c r="G12" i="21"/>
  <c r="M12" i="21"/>
  <c r="N12" i="21"/>
  <c r="W12" i="21"/>
  <c r="X11" i="21"/>
  <c r="L11" i="21"/>
  <c r="H11" i="21"/>
  <c r="J11" i="21"/>
  <c r="M10" i="21"/>
  <c r="W10" i="21"/>
  <c r="M11" i="21"/>
  <c r="F13" i="21"/>
  <c r="X13" i="21"/>
  <c r="AF13" i="21"/>
  <c r="T13" i="21"/>
  <c r="I12" i="21"/>
  <c r="F12" i="21"/>
  <c r="R12" i="21"/>
  <c r="R11" i="21"/>
  <c r="T11" i="21"/>
  <c r="F11" i="21"/>
  <c r="AE11" i="21"/>
  <c r="T10" i="21"/>
  <c r="G10" i="21"/>
  <c r="R10" i="21"/>
  <c r="AE10" i="21"/>
  <c r="AG10" i="21"/>
  <c r="AA3" i="9"/>
  <c r="V3" i="9"/>
  <c r="K3" i="9"/>
  <c r="Z3" i="9"/>
  <c r="R3" i="9"/>
  <c r="J3" i="9"/>
  <c r="P3" i="9"/>
  <c r="C3" i="9"/>
  <c r="H3" i="9"/>
  <c r="D3" i="9"/>
  <c r="F3" i="9"/>
  <c r="I3" i="9"/>
  <c r="AB3" i="9"/>
  <c r="U3" i="9"/>
  <c r="L3" i="9"/>
  <c r="G3" i="9"/>
  <c r="E3" i="9"/>
  <c r="W3" i="9"/>
  <c r="N3" i="9"/>
  <c r="M3" i="9"/>
  <c r="AL45" i="21"/>
  <c r="K45" i="21"/>
  <c r="P45" i="21"/>
  <c r="U100" i="9"/>
  <c r="L100" i="9"/>
  <c r="AA100" i="9"/>
  <c r="P100" i="9"/>
  <c r="Z100" i="9"/>
  <c r="M100" i="9"/>
  <c r="V100" i="9"/>
  <c r="C100" i="9"/>
  <c r="E100" i="9"/>
  <c r="D100" i="9"/>
  <c r="AB100" i="9"/>
  <c r="F100" i="9"/>
  <c r="G100" i="9"/>
  <c r="H100" i="9"/>
  <c r="J100" i="9"/>
  <c r="I100" i="9"/>
  <c r="N100" i="9"/>
  <c r="R100" i="9"/>
  <c r="K100" i="9"/>
  <c r="W100" i="9"/>
  <c r="D7" i="21" l="1"/>
  <c r="E7" i="21"/>
  <c r="E45" i="21"/>
</calcChain>
</file>

<file path=xl/connections.xml><?xml version="1.0" encoding="utf-8"?>
<connections xmlns="http://schemas.openxmlformats.org/spreadsheetml/2006/main">
  <connection id="1" name="Query from Excel Files" type="1" refreshedVersion="4" background="1" saveData="1">
    <dbPr connection="DSN=Excel Files;DBQ=I:\Project_Dev\Design\Standards\items03.xlsx;DefaultDir=I:\Project_Dev\Design\Standards;DriverId=1046;MaxBufferSize=2048;PageTimeout=5;" command="SELECT `FP03 Pay Items$`.`Pay Item`, `FP03 Pay Items$`.`Item Description - MET`, `FP03 Pay Items$`.Unit_m, `FP03 Pay Items$`.`Item Description-USC`, `FP03 Pay Items$`.UNIT_E, `FP03 Pay Items$`.`Date added/modified`_x000d__x000a_FROM `I:\Project_Dev\Design\Standards\items03.xlsx`.`FP03 Pay Items$` `FP03 Pay Items$` WHERE (`FP03 Pay Items$`.`Pay Item` Is Not Null)"/>
  </connection>
</connections>
</file>

<file path=xl/sharedStrings.xml><?xml version="1.0" encoding="utf-8"?>
<sst xmlns="http://schemas.openxmlformats.org/spreadsheetml/2006/main" count="22301" uniqueCount="12165">
  <si>
    <t>ID</t>
  </si>
  <si>
    <t>Designed by:</t>
  </si>
  <si>
    <t>Checked by:</t>
  </si>
  <si>
    <t>A. Designer</t>
  </si>
  <si>
    <t>D. Checker</t>
  </si>
  <si>
    <t>Filename</t>
  </si>
  <si>
    <t>Sheet Information</t>
  </si>
  <si>
    <t>Time</t>
  </si>
  <si>
    <t>Constants</t>
  </si>
  <si>
    <r>
      <t>Note:</t>
    </r>
    <r>
      <rPr>
        <sz val="10"/>
        <rFont val="Verdana"/>
        <family val="2"/>
      </rPr>
      <t xml:space="preserve">  If there is more than one project number, use &lt;ALT&gt;&lt;ENTER&gt; to insert page break for additional lines.</t>
    </r>
  </si>
  <si>
    <t xml:space="preserve">State:  </t>
  </si>
  <si>
    <t xml:space="preserve">Project:  </t>
  </si>
  <si>
    <t xml:space="preserve">   Date:</t>
  </si>
  <si>
    <t>First sheet number:</t>
  </si>
  <si>
    <t>H.1</t>
  </si>
  <si>
    <t>Sheet Names</t>
  </si>
  <si>
    <t>Sheet</t>
  </si>
  <si>
    <t>PRA-CRMO 10(2)
Second line
Third line</t>
  </si>
  <si>
    <t>Next sheet:</t>
  </si>
  <si>
    <t>4. Plastic pipe is not allowed when final installation is exposed.  Furnish metal end sections for</t>
  </si>
  <si>
    <t xml:space="preserve">Insert the following values.  They will appear on every sheet. </t>
  </si>
  <si>
    <t>Rt</t>
  </si>
  <si>
    <t>Lt</t>
  </si>
  <si>
    <t>BEVELS
1V:nH</t>
  </si>
  <si>
    <t>Concrete</t>
  </si>
  <si>
    <t>PAY ITEM NUMBER</t>
  </si>
  <si>
    <t>Inlet</t>
  </si>
  <si>
    <t>Manhole</t>
  </si>
  <si>
    <t>Removing, cleaning, and stockpiling culvert</t>
  </si>
  <si>
    <t>Units:</t>
  </si>
  <si>
    <t>1. Steel pipe culvert minimum wall thickness is the larger of ____" or the thickness required</t>
  </si>
  <si>
    <t>by the Std. 602-1 fill height table.</t>
  </si>
  <si>
    <t>2. Aluminized steel pipe culvert minimum wall thickness is the larger of ____" or the</t>
  </si>
  <si>
    <t>thickness required by the Std. 602-1 fill height table (steel).</t>
  </si>
  <si>
    <t xml:space="preserve">3. Aluminum pipe culvert minimum wall thickness is the larger of ____" or the thickness </t>
  </si>
  <si>
    <t>required by the Std. 602-1 fill height table.</t>
  </si>
  <si>
    <t>all plastic pipe including those specified with bevels.  See Std. 602-5 for acceptable cell class.</t>
  </si>
  <si>
    <t>5. See Std. 602-7 for acceptable concrete cell class.</t>
  </si>
  <si>
    <t>NOTE:</t>
  </si>
  <si>
    <t>10.4 x 16</t>
  </si>
  <si>
    <t>Revised:</t>
  </si>
  <si>
    <t>60201-0900</t>
  </si>
  <si>
    <t>LNFT</t>
  </si>
  <si>
    <t>20301-1200</t>
  </si>
  <si>
    <t>25101-1000</t>
  </si>
  <si>
    <t>60403-1200</t>
  </si>
  <si>
    <t>Pay Item</t>
  </si>
  <si>
    <t>Item Description - MET</t>
  </si>
  <si>
    <t>Unit_m</t>
  </si>
  <si>
    <t>Item Description-USC</t>
  </si>
  <si>
    <t>UNIT_E</t>
  </si>
  <si>
    <t>15101-0000</t>
  </si>
  <si>
    <t>Mobilization</t>
  </si>
  <si>
    <t>LPSM</t>
  </si>
  <si>
    <t>MOBILIZATION</t>
  </si>
  <si>
    <t>15201-0000</t>
  </si>
  <si>
    <t>Construction survey and staking</t>
  </si>
  <si>
    <t>CONSTRUCTION SURVEY AND STAKING</t>
  </si>
  <si>
    <t>15205-0000</t>
  </si>
  <si>
    <t>Slope, reference, and clearing and grubbing stake</t>
  </si>
  <si>
    <t>SLOPE, REFERENCE, AND CLEARING AND GRUBBING STAKE</t>
  </si>
  <si>
    <t>15206-0000</t>
  </si>
  <si>
    <t>km</t>
  </si>
  <si>
    <t>STA</t>
  </si>
  <si>
    <t>15210-0000</t>
  </si>
  <si>
    <t>Centerline, reestablishment</t>
  </si>
  <si>
    <t>CENTERLINE, REESTABLISHMENT</t>
  </si>
  <si>
    <t>15210-1000</t>
  </si>
  <si>
    <t>Centerline, staking</t>
  </si>
  <si>
    <t>CENTERLINE, STAKING</t>
  </si>
  <si>
    <t>15210-2000</t>
  </si>
  <si>
    <t>Centerline, referencing and reestablishment</t>
  </si>
  <si>
    <t>CENTERLINE, REFERENCING AND REESTABLISHMENT</t>
  </si>
  <si>
    <t>15210-3000</t>
  </si>
  <si>
    <t>Centerline, verification and staking</t>
  </si>
  <si>
    <t>CENTERLINE, VERIFICATION AND STAKING</t>
  </si>
  <si>
    <t>15210-4000</t>
  </si>
  <si>
    <t>Centerline, establishment</t>
  </si>
  <si>
    <t>CENTERLINE, ESTABLISHMENT</t>
  </si>
  <si>
    <t>15214-0000</t>
  </si>
  <si>
    <t>Survey and staking, miscellaneous</t>
  </si>
  <si>
    <t>SURVEY AND STAKING, MISCELLANEOUS</t>
  </si>
  <si>
    <t>15214-1000</t>
  </si>
  <si>
    <t>Survey and staking, bridge</t>
  </si>
  <si>
    <t>SURVEY AND STAKING, BRIDGE</t>
  </si>
  <si>
    <t>15214-2000</t>
  </si>
  <si>
    <t>Survey and staking, retaining wall</t>
  </si>
  <si>
    <t>SURVEY AND STAKING, RETAINING WALL</t>
  </si>
  <si>
    <t>15214-3000</t>
  </si>
  <si>
    <t>Survey and staking, parking area</t>
  </si>
  <si>
    <t>SURVEY AND STAKING, PARKING AREA</t>
  </si>
  <si>
    <t>15215-1000</t>
  </si>
  <si>
    <t>Survey and staking, approach road</t>
  </si>
  <si>
    <t>Each</t>
  </si>
  <si>
    <t>SURVEY AND STAKING, APPROACH ROAD</t>
  </si>
  <si>
    <t>EACH</t>
  </si>
  <si>
    <t>15215-2000</t>
  </si>
  <si>
    <t>15215-3000</t>
  </si>
  <si>
    <t>Survey and staking, drainage structure</t>
  </si>
  <si>
    <t>SURVEY AND STAKING, DRAINAGE STRUCTURE</t>
  </si>
  <si>
    <t>15215-4000</t>
  </si>
  <si>
    <t>Survey and staking, permanent monument and marker</t>
  </si>
  <si>
    <t>SURVEY AND STAKING, PERMANENT MONUMENT AND MARKER</t>
  </si>
  <si>
    <t>15215-4500</t>
  </si>
  <si>
    <t>Survey and staking, relocate control point</t>
  </si>
  <si>
    <t>SURVEY AND STAKING, RELOCATE CONTROL POINT</t>
  </si>
  <si>
    <t>15215-5000</t>
  </si>
  <si>
    <t>Survey and staking, box culvert</t>
  </si>
  <si>
    <t>SURVEY AND STAKING, BOX CULVERT</t>
  </si>
  <si>
    <t>15215-6000</t>
  </si>
  <si>
    <t>Survey and staking, roadway cross-sections</t>
  </si>
  <si>
    <t>SURVEY AND STAKING, ROADWAY CROSS-SECTIONS</t>
  </si>
  <si>
    <t>15215-7000</t>
  </si>
  <si>
    <t>15216-1000</t>
  </si>
  <si>
    <t>15216-2000</t>
  </si>
  <si>
    <t>Survey and staking, grade finishing stakes</t>
  </si>
  <si>
    <t>SURVEY AND STAKING, GRADE FINISHING STAKES</t>
  </si>
  <si>
    <t>15216-3000</t>
  </si>
  <si>
    <t>Survey and staking, template control</t>
  </si>
  <si>
    <t>SURVEY AND STAKING, TEMPLATE CONTROL</t>
  </si>
  <si>
    <t>15217-1000</t>
  </si>
  <si>
    <t>Hour</t>
  </si>
  <si>
    <t>HOUR</t>
  </si>
  <si>
    <t>15225-0000</t>
  </si>
  <si>
    <t>Slope, reference, and clearing and grubbing control</t>
  </si>
  <si>
    <t>SLOPE, REFERENCE, AND CLEARING AND GRUBBING CONTROL</t>
  </si>
  <si>
    <t>15236-2000</t>
  </si>
  <si>
    <t>Survey control, grade finishing</t>
  </si>
  <si>
    <t>SURVEY CONTROL, GRADE FINISHING</t>
  </si>
  <si>
    <t>15301-0000</t>
  </si>
  <si>
    <t>Contractor quality control</t>
  </si>
  <si>
    <t>CONTRACTOR QUALITY CONTROL</t>
  </si>
  <si>
    <t>15301-0010</t>
  </si>
  <si>
    <t>Contractor quality control and assurance</t>
  </si>
  <si>
    <t>CONTRACTOR QUALITY CONTROL AND ASSURANCE</t>
  </si>
  <si>
    <t>15302-0000</t>
  </si>
  <si>
    <t>Contractor quality control manager</t>
  </si>
  <si>
    <t>Day</t>
  </si>
  <si>
    <t>CONTRACTOR QUALITY CONTROL MANAGER</t>
  </si>
  <si>
    <t>DAY</t>
  </si>
  <si>
    <t>15303-0000</t>
  </si>
  <si>
    <t>mo</t>
  </si>
  <si>
    <t>MO</t>
  </si>
  <si>
    <t>15310-0000</t>
  </si>
  <si>
    <t>EEBACS Electronic Documentation</t>
  </si>
  <si>
    <t>EEBACS ELECTRONIC DOCUMENTATION</t>
  </si>
  <si>
    <t>15401-0000</t>
  </si>
  <si>
    <t>Contractor testing</t>
  </si>
  <si>
    <t>CONTRACTOR TESTING</t>
  </si>
  <si>
    <t>15404-1000</t>
  </si>
  <si>
    <t>Core sample</t>
  </si>
  <si>
    <t>CORE SAMPLE</t>
  </si>
  <si>
    <t>15501-0000</t>
  </si>
  <si>
    <t>Construction schedule</t>
  </si>
  <si>
    <t>CONSTRUCTION SCHEDULE</t>
  </si>
  <si>
    <t>15701-0000</t>
  </si>
  <si>
    <t>Soil erosion control</t>
  </si>
  <si>
    <t>SOIL EROSION CONTROL</t>
  </si>
  <si>
    <t>15702-1000</t>
  </si>
  <si>
    <t>Soil erosion control, temporary diversion channel</t>
  </si>
  <si>
    <t>SOIL EROSION CONTROL, TEMPORARY DIVERSION CHANNEL</t>
  </si>
  <si>
    <t>15702-2000</t>
  </si>
  <si>
    <t>Soil erosion control, turbidity monitoring</t>
  </si>
  <si>
    <t>SOIL EROSION CONTROL, TURBIDITY MONITORING</t>
  </si>
  <si>
    <t>15703-1000</t>
  </si>
  <si>
    <t>Soil erosion control, soil stabilization</t>
  </si>
  <si>
    <t>ha</t>
  </si>
  <si>
    <t>SOIL EROSION CONTROL, SOIL STABILIZATION</t>
  </si>
  <si>
    <t>ACRE</t>
  </si>
  <si>
    <t>15703-1500</t>
  </si>
  <si>
    <t>Soil erosion control, temporary soil tackifier</t>
  </si>
  <si>
    <t>SOIL EROSION CONTROL, TEMPORARY SOIL TACKIFIER</t>
  </si>
  <si>
    <t>15703-2000</t>
  </si>
  <si>
    <t>Soil erosion control, temporary turf establishment</t>
  </si>
  <si>
    <t>SOIL EROSION CONTROL, TEMPORARY TURF ESTABLISHMENT</t>
  </si>
  <si>
    <t>15703-2500</t>
  </si>
  <si>
    <t>Soil erosion control, mulching, hydraulic method</t>
  </si>
  <si>
    <t>SOIL EROSION CONTROL, MULCHING, HYDRAULIC METHOD</t>
  </si>
  <si>
    <t>15704-1000</t>
  </si>
  <si>
    <t>Soil erosion control, plastic lining</t>
  </si>
  <si>
    <t>m2</t>
  </si>
  <si>
    <t>SOIL EROSION CONTROL, PLASTIC LINING</t>
  </si>
  <si>
    <t>SQYD</t>
  </si>
  <si>
    <t>15704-1100</t>
  </si>
  <si>
    <t>Soil erosion control, brush blanket</t>
  </si>
  <si>
    <t>SOIL EROSION CONTROL, BRUSH BLANKET</t>
  </si>
  <si>
    <t>15705-0100</t>
  </si>
  <si>
    <t>Soil erosion control, silt fence</t>
  </si>
  <si>
    <t>m</t>
  </si>
  <si>
    <t>SOIL EROSION CONTROL, SILT FENCE</t>
  </si>
  <si>
    <t>15705-0200</t>
  </si>
  <si>
    <t>Soil erosion control, brush barriers</t>
  </si>
  <si>
    <t>SOIL EROSION CONTROL, BRUSH BARRIERS</t>
  </si>
  <si>
    <t>15705-0300</t>
  </si>
  <si>
    <t>Soil erosion control, slope drains</t>
  </si>
  <si>
    <t>SOIL EROSION CONTROL, SLOPE DRAINS</t>
  </si>
  <si>
    <t>15705-0400</t>
  </si>
  <si>
    <t>Soil erosion control, earth berms</t>
  </si>
  <si>
    <t>SOIL EROSION CONTROL, EARTH BERMS</t>
  </si>
  <si>
    <t>15705-0500</t>
  </si>
  <si>
    <t>Soil erosion control, temporary culvert pipe</t>
  </si>
  <si>
    <t>SOIL EROSION CONTROL, TEMPORARY CULVERT PIPE</t>
  </si>
  <si>
    <t>15705-0600</t>
  </si>
  <si>
    <t>Soil erosion control, temporary 600mm culvert pipe</t>
  </si>
  <si>
    <t>SOIL EROSION CONTROL, TEMPORARY 24-INCH CULVERT PIPE</t>
  </si>
  <si>
    <t>15705-0700</t>
  </si>
  <si>
    <t>Soil erosion control, temporary 750mm culvert pipe</t>
  </si>
  <si>
    <t>SOIL EROSION CONTROL, TEMPORARY 30-INCH CULVERT PIPE</t>
  </si>
  <si>
    <t>15705-0800</t>
  </si>
  <si>
    <t>Soil erosion control, temporary 900mm culvert pipe</t>
  </si>
  <si>
    <t>SOIL EROSION CONTROL, TEMPORARY 36-INCH CULVERT PIPE</t>
  </si>
  <si>
    <t>15705-0900</t>
  </si>
  <si>
    <t>Soil erosion control, temporary 1050mm culvert pipe</t>
  </si>
  <si>
    <t>SOIL EROSION CONTROL, TEMPORARY 42-INCH CULVERT PIPE</t>
  </si>
  <si>
    <t>15705-1000</t>
  </si>
  <si>
    <t>Soil erosion control, temporary 1200mm culvert pipe</t>
  </si>
  <si>
    <t>SOIL EROSION CONTROL, TEMPORARY 48-INCH CULVERT PIPE</t>
  </si>
  <si>
    <t>15705-1100</t>
  </si>
  <si>
    <t>Soil erosion control, temporary 1500mm culvert pipe</t>
  </si>
  <si>
    <t>SOIL EROSION CONTROL, TEMPORARY 60-INCH CULVERT PIPE</t>
  </si>
  <si>
    <t>15705-1200</t>
  </si>
  <si>
    <t>Soil erosion control, temporary 1800mm culvert pipe</t>
  </si>
  <si>
    <t>SOIL EROSION CONTROL, TEMPORARY 72-INCH CULVERT PIPE</t>
  </si>
  <si>
    <t>15705-1300</t>
  </si>
  <si>
    <t>15705-1400</t>
  </si>
  <si>
    <t>Soil erosion control, sediment log</t>
  </si>
  <si>
    <t>SOIL EROSION CONTROL, SEDIMENT LOG</t>
  </si>
  <si>
    <t>15705-1500</t>
  </si>
  <si>
    <t>Soil erosion control, sediment wattle</t>
  </si>
  <si>
    <t>SOIL EROSION CONTROL, SEDIMENT WATTLE</t>
  </si>
  <si>
    <t>15705-1600</t>
  </si>
  <si>
    <t>Soil erosion control, absorbent boom</t>
  </si>
  <si>
    <t>SOIL EROSION CONTROL, ABSORBENT BOOM</t>
  </si>
  <si>
    <t>15705-1700</t>
  </si>
  <si>
    <t>Soil erosion control, filter berm</t>
  </si>
  <si>
    <t>SOIL EROSION CONTROL, FILTER BERM</t>
  </si>
  <si>
    <t>15705-1800</t>
  </si>
  <si>
    <t>Soil erosion control, temporary diversion berm</t>
  </si>
  <si>
    <t>SOIL EROSION CONTROL, TEMPORARY DIVERSION BERM</t>
  </si>
  <si>
    <t>15705-1900</t>
  </si>
  <si>
    <t>Soil erosion control, soil wrap</t>
  </si>
  <si>
    <t>SOIL EROSION CONTROL, SOIL WRAP</t>
  </si>
  <si>
    <t>15705-2000</t>
  </si>
  <si>
    <t>Soil erosion control, turbidity barrier</t>
  </si>
  <si>
    <t>SOIL EROSION CONTROL, TURBIDITY BARRIER</t>
  </si>
  <si>
    <t>15705-2100</t>
  </si>
  <si>
    <t>Soil erosion control, silt barrier</t>
  </si>
  <si>
    <t>SOIL EROSION CONTROL, SILT BARRIER</t>
  </si>
  <si>
    <t>15705-2200</t>
  </si>
  <si>
    <t>Soil erosion control, alternate check dam</t>
  </si>
  <si>
    <t>SOIL EROSION CONTROL, ALTERNATE CHECK DAM</t>
  </si>
  <si>
    <t>15706-0100</t>
  </si>
  <si>
    <t>Soil erosion control, straw bale</t>
  </si>
  <si>
    <t>SOIL EROSION CONTROL, STRAW BALE</t>
  </si>
  <si>
    <t>15706-0200</t>
  </si>
  <si>
    <t>Soil erosion control, check dam</t>
  </si>
  <si>
    <t>SOIL EROSION CONTROL, CHECK DAM</t>
  </si>
  <si>
    <t>15706-0300</t>
  </si>
  <si>
    <t>Soil erosion control, sandbag</t>
  </si>
  <si>
    <t>SOIL EROSION CONTROL, SANDBAG</t>
  </si>
  <si>
    <t>15706-0400</t>
  </si>
  <si>
    <t>Soil erosion control, sediment trap</t>
  </si>
  <si>
    <t>SOIL EROSION CONTROL, SEDIMENT TRAP</t>
  </si>
  <si>
    <t>15706-0500</t>
  </si>
  <si>
    <t>Soil erosion control, inlet sediment trap</t>
  </si>
  <si>
    <t>SOIL EROSION CONTROL, INLET SEDIMENT TRAP</t>
  </si>
  <si>
    <t>15706-0600</t>
  </si>
  <si>
    <t>Soil erosion control, riser pipe assembly</t>
  </si>
  <si>
    <t>SOIL EROSION CONTROL, RISER PIPE ASSEMBLY</t>
  </si>
  <si>
    <t>15706-0700</t>
  </si>
  <si>
    <t>Soil erosion control, silt control gate, type 1</t>
  </si>
  <si>
    <t>SOIL EROSION CONTROL, SILT CONTROL GATE, TYPE 1</t>
  </si>
  <si>
    <t>15706-0800</t>
  </si>
  <si>
    <t>Soil erosion control, silt control gate, type 2</t>
  </si>
  <si>
    <t>SOIL EROSION CONTROL, SILT CONTROL GATE, TYPE 2</t>
  </si>
  <si>
    <t>15706-0900</t>
  </si>
  <si>
    <t>Soil erosion control, silt control gate, type 3</t>
  </si>
  <si>
    <t>SOIL EROSION CONTROL, SILT CONTROL GATE, TYPE 3</t>
  </si>
  <si>
    <t>15706-1000</t>
  </si>
  <si>
    <t>Soil erosion control, inlet protection</t>
  </si>
  <si>
    <t>SOIL EROSION CONTROL, INLET PROTECTION</t>
  </si>
  <si>
    <t>15706-1100</t>
  </si>
  <si>
    <t>Soil erosion control, inlet protection type A</t>
  </si>
  <si>
    <t>SOIL EROSION CONTROL, INLET PROTECTION TYPE A</t>
  </si>
  <si>
    <t>15706-1200</t>
  </si>
  <si>
    <t>Soil erosion control, inlet protection type B</t>
  </si>
  <si>
    <t>SOIL EROSION CONTROL, INLET PROTECTION TYPE B</t>
  </si>
  <si>
    <t>15706-1300</t>
  </si>
  <si>
    <t>Soil erosion control, inlet protection type C</t>
  </si>
  <si>
    <t>SOIL EROSION CONTROL, INLET PROTECTION TYPE C</t>
  </si>
  <si>
    <t>15706-1400</t>
  </si>
  <si>
    <t>Soil erosion control, inlet protection type D</t>
  </si>
  <si>
    <t>SOIL EROSION CONTROL, INLET PROTECTION TYPE D</t>
  </si>
  <si>
    <t>15706-1500</t>
  </si>
  <si>
    <t>Soil erosion control, inlet protection type E</t>
  </si>
  <si>
    <t>SOIL EROSION CONTROL, INLET PROTECTION TYPE E</t>
  </si>
  <si>
    <t>15706-1600</t>
  </si>
  <si>
    <t>Soil erosion control, stabilized construction entrance</t>
  </si>
  <si>
    <t>SOIL EROSION CONTROL, STABILIZED CONSTRUCTION ENTRANCE</t>
  </si>
  <si>
    <t>15706-1700</t>
  </si>
  <si>
    <t>Soil erosion control, water bar</t>
  </si>
  <si>
    <t>SOIL EROSION CONTROL, WATER BAR</t>
  </si>
  <si>
    <t>15706-1800</t>
  </si>
  <si>
    <t>Soil erosion control, temporary stone outlet structure</t>
  </si>
  <si>
    <t>SOIL EROSION CONTROL, TEMPORARY STONE OUTLET STRUCTURE</t>
  </si>
  <si>
    <t>15706-1900</t>
  </si>
  <si>
    <t>Soil erosion control, log dam</t>
  </si>
  <si>
    <t>SOIL EROSION CONTROL, LOG DAM</t>
  </si>
  <si>
    <t>15706-2000</t>
  </si>
  <si>
    <t>Soil erosion control, chitosan gel sock</t>
  </si>
  <si>
    <t>SOIL EROSION CONTROL, CHITOSAN GEL SOCK</t>
  </si>
  <si>
    <t>15706-2100</t>
  </si>
  <si>
    <t>15706-2200</t>
  </si>
  <si>
    <t>Soil erosion control, filter bag</t>
  </si>
  <si>
    <t>SOIL EROSION CONTROL, FILTER BAG</t>
  </si>
  <si>
    <t>15707-1000</t>
  </si>
  <si>
    <t>slry</t>
  </si>
  <si>
    <t>SLRY</t>
  </si>
  <si>
    <t>15708-1000</t>
  </si>
  <si>
    <t>Soil erosion control, supervisor</t>
  </si>
  <si>
    <t>SOIL EROSION CONTROL, SUPERVISOR</t>
  </si>
  <si>
    <t>15709-0100</t>
  </si>
  <si>
    <t>Soil erosion control, polyacrylamide powder</t>
  </si>
  <si>
    <t>kg</t>
  </si>
  <si>
    <t>SOIL EROSION CONTROL, POLYACRYLAMIDE POWDER</t>
  </si>
  <si>
    <t>LB</t>
  </si>
  <si>
    <t>15709-0200</t>
  </si>
  <si>
    <t>Soil erosion control, polyacrylamide block</t>
  </si>
  <si>
    <t>SOIL EROSION CONTROL, POLYACRYLAMIDE BLOCK</t>
  </si>
  <si>
    <t>15720-0000</t>
  </si>
  <si>
    <t>Storm water pollution prevention plan</t>
  </si>
  <si>
    <t>STORM WATER POLLUTION PREVENTION PLAN</t>
  </si>
  <si>
    <t>15801-0000</t>
  </si>
  <si>
    <t>Watering for dust control</t>
  </si>
  <si>
    <t>m3</t>
  </si>
  <si>
    <t>WATERING FOR DUST CONTROL</t>
  </si>
  <si>
    <t>MGAL</t>
  </si>
  <si>
    <t>15802-0000</t>
  </si>
  <si>
    <t>20101-0000</t>
  </si>
  <si>
    <t>Clearing and grubbing</t>
  </si>
  <si>
    <t>CLEARING AND GRUBBING</t>
  </si>
  <si>
    <t>20102-0000</t>
  </si>
  <si>
    <t>20103-0000</t>
  </si>
  <si>
    <t>20104-0000</t>
  </si>
  <si>
    <t>Clearing</t>
  </si>
  <si>
    <t>CLEARING</t>
  </si>
  <si>
    <t>20201-0000</t>
  </si>
  <si>
    <t>Selective clearing</t>
  </si>
  <si>
    <t>SELECTIVE CLEARING</t>
  </si>
  <si>
    <t>20202-0000</t>
  </si>
  <si>
    <t>20205-0000</t>
  </si>
  <si>
    <t>Selective clearing and grubbing</t>
  </si>
  <si>
    <t>SELECTIVE CLEARING AND GRUBBING</t>
  </si>
  <si>
    <t>20206-0000</t>
  </si>
  <si>
    <t>20210-0000</t>
  </si>
  <si>
    <t>Special clearing and grubbing</t>
  </si>
  <si>
    <t>SPECIAL CLEARING AND GRUBBING</t>
  </si>
  <si>
    <t>20211-0000</t>
  </si>
  <si>
    <t>20212-0000</t>
  </si>
  <si>
    <t>Special clearing</t>
  </si>
  <si>
    <t>SPECIAL CLEARING</t>
  </si>
  <si>
    <t>20215-0000</t>
  </si>
  <si>
    <t>Roadside cleanup</t>
  </si>
  <si>
    <t>ROADSIDE CLEANUP</t>
  </si>
  <si>
    <t>20216-0000</t>
  </si>
  <si>
    <t>Tree pruning</t>
  </si>
  <si>
    <t>TREE PRUNING</t>
  </si>
  <si>
    <t>20217-0000</t>
  </si>
  <si>
    <t>Tree root pruning</t>
  </si>
  <si>
    <t>TREE ROOT PRUNING</t>
  </si>
  <si>
    <t>20220-1000</t>
  </si>
  <si>
    <t>Removal, individual tree</t>
  </si>
  <si>
    <t>REMOVAL, INDIVIDUAL TREE</t>
  </si>
  <si>
    <t>20220-2000</t>
  </si>
  <si>
    <t>Removal, individual stump</t>
  </si>
  <si>
    <t>REMOVAL, INDIVIDUAL STUMP</t>
  </si>
  <si>
    <t>20221-1000</t>
  </si>
  <si>
    <t>Removal, individual trees</t>
  </si>
  <si>
    <t>REMOVAL, INDIVIDUAL TREES</t>
  </si>
  <si>
    <t>SQFT</t>
  </si>
  <si>
    <t>20301-0080</t>
  </si>
  <si>
    <t>Removal of bench</t>
  </si>
  <si>
    <t>REMOVAL OF BENCH</t>
  </si>
  <si>
    <t>20301-0100</t>
  </si>
  <si>
    <t>Removal of bollard</t>
  </si>
  <si>
    <t>REMOVAL OF BOLLARD</t>
  </si>
  <si>
    <t>20301-0200</t>
  </si>
  <si>
    <t>Removal of boulder</t>
  </si>
  <si>
    <t>REMOVAL OF BOULDER</t>
  </si>
  <si>
    <t>20301-0300</t>
  </si>
  <si>
    <t>Removal of box culvert</t>
  </si>
  <si>
    <t>REMOVAL OF BOX CULVERT</t>
  </si>
  <si>
    <t>20301-0400</t>
  </si>
  <si>
    <t>Removal of bridge</t>
  </si>
  <si>
    <t>REMOVAL OF BRIDGE</t>
  </si>
  <si>
    <t>20301-0500</t>
  </si>
  <si>
    <t>Removal of catch basin</t>
  </si>
  <si>
    <t>REMOVAL OF CATCH BASIN</t>
  </si>
  <si>
    <t>20301-0600</t>
  </si>
  <si>
    <t>Removal of cattle guard</t>
  </si>
  <si>
    <t>REMOVAL OF CATTLE GUARD</t>
  </si>
  <si>
    <t>20301-0700</t>
  </si>
  <si>
    <t>Removal of delineator</t>
  </si>
  <si>
    <t>REMOVAL OF DELINEATOR</t>
  </si>
  <si>
    <t>20301-0800</t>
  </si>
  <si>
    <t>Removal of drinking fountain</t>
  </si>
  <si>
    <t>REMOVAL OF DRINKING FOUNTAIN</t>
  </si>
  <si>
    <t>20301-0900</t>
  </si>
  <si>
    <t>Removal of fire hydrant</t>
  </si>
  <si>
    <t>REMOVAL OF FIRE HYDRANT</t>
  </si>
  <si>
    <t>20301-1000</t>
  </si>
  <si>
    <t>Removal of frame and grate</t>
  </si>
  <si>
    <t>REMOVAL OF FRAME AND GRATE</t>
  </si>
  <si>
    <t>20301-1100</t>
  </si>
  <si>
    <t>Removal of gate</t>
  </si>
  <si>
    <t>REMOVAL OF GATE</t>
  </si>
  <si>
    <t>Removal of headwall</t>
  </si>
  <si>
    <t>REMOVAL OF HEADWALL</t>
  </si>
  <si>
    <t>20301-1300</t>
  </si>
  <si>
    <t>Removal of inlet grate</t>
  </si>
  <si>
    <t>REMOVAL OF INLET GRATE</t>
  </si>
  <si>
    <t>20301-1400</t>
  </si>
  <si>
    <t>Removal of inlet</t>
  </si>
  <si>
    <t>REMOVAL OF INLET</t>
  </si>
  <si>
    <t>20301-1500</t>
  </si>
  <si>
    <t>Removal of light pole</t>
  </si>
  <si>
    <t>REMOVAL OF LIGHT POLE</t>
  </si>
  <si>
    <t>20301-1600</t>
  </si>
  <si>
    <t>Removal of mailbox</t>
  </si>
  <si>
    <t>REMOVAL OF MAILBOX</t>
  </si>
  <si>
    <t>20301-1700</t>
  </si>
  <si>
    <t>Removal of manhole</t>
  </si>
  <si>
    <t>REMOVAL OF MANHOLE</t>
  </si>
  <si>
    <t>20301-1800</t>
  </si>
  <si>
    <t>Removal of monument</t>
  </si>
  <si>
    <t>REMOVAL OF MONUMENT</t>
  </si>
  <si>
    <t>20301-1900</t>
  </si>
  <si>
    <t>Removal of pipe culvert</t>
  </si>
  <si>
    <t>REMOVAL OF PIPE CULVERT</t>
  </si>
  <si>
    <t>20301-2000</t>
  </si>
  <si>
    <t>Removal of pipe end section</t>
  </si>
  <si>
    <t>REMOVAL OF PIPE END SECTION</t>
  </si>
  <si>
    <t>20301-2100</t>
  </si>
  <si>
    <t>Removal of restroom facility</t>
  </si>
  <si>
    <t>REMOVAL OF RESTROOM FACILITY</t>
  </si>
  <si>
    <t>20301-2200</t>
  </si>
  <si>
    <t>Removal of sign and stone foundation</t>
  </si>
  <si>
    <t>REMOVAL OF SIGN AND STONE FOUNDATION</t>
  </si>
  <si>
    <t>20301-2300</t>
  </si>
  <si>
    <t>Removal of sign/marker</t>
  </si>
  <si>
    <t>REMOVAL OF SIGN/MARKER</t>
  </si>
  <si>
    <t>20301-2400</t>
  </si>
  <si>
    <t>Removal of signs</t>
  </si>
  <si>
    <t>REMOVAL OF SIGN</t>
  </si>
  <si>
    <t>20301-2500</t>
  </si>
  <si>
    <t>Removal of steel beam support system</t>
  </si>
  <si>
    <t>REMOVAL OF STEEL BEAM SUPPORT SYSTEM</t>
  </si>
  <si>
    <t>20301-2600</t>
  </si>
  <si>
    <t>Removal of structural plate pipe</t>
  </si>
  <si>
    <t>REMOVAL OF STRUCTURAL PLATE PIPE</t>
  </si>
  <si>
    <t>20301-2700</t>
  </si>
  <si>
    <t>Removal of structure</t>
  </si>
  <si>
    <t>REMOVAL OF STRUCTURE</t>
  </si>
  <si>
    <t>20301-2800</t>
  </si>
  <si>
    <t>Removal of structures and obstructions</t>
  </si>
  <si>
    <t>REMOVAL OF STRUCTURES AND OBSTRUCTIONS</t>
  </si>
  <si>
    <t>20301-2900</t>
  </si>
  <si>
    <t>Removal of telephone booth</t>
  </si>
  <si>
    <t>REMOVAL OF TELEPHONE BOOTH</t>
  </si>
  <si>
    <t>20301-3000</t>
  </si>
  <si>
    <t>Removal of trash receptacle</t>
  </si>
  <si>
    <t>REMOVAL OF TRASH RECEPTACLE</t>
  </si>
  <si>
    <t>20301-3100</t>
  </si>
  <si>
    <t>Removal of utility pole</t>
  </si>
  <si>
    <t>REMOVAL OF UTILITY POLE</t>
  </si>
  <si>
    <t>20301-3200</t>
  </si>
  <si>
    <t>Removal of valve</t>
  </si>
  <si>
    <t>REMOVAL OF VALVE</t>
  </si>
  <si>
    <t>20301-3300</t>
  </si>
  <si>
    <t>Removal of vault</t>
  </si>
  <si>
    <t>REMOVAL OF VAULT</t>
  </si>
  <si>
    <t>20301-3400</t>
  </si>
  <si>
    <t>Removal of wheelstop</t>
  </si>
  <si>
    <t>REMOVAL OF WHEELSTOP</t>
  </si>
  <si>
    <t>20301-3500</t>
  </si>
  <si>
    <t>Removal of satellite dish</t>
  </si>
  <si>
    <t>REMOVAL OF SATELLITE DISH</t>
  </si>
  <si>
    <t>20301-3600</t>
  </si>
  <si>
    <t>Removal of raised pavement marker</t>
  </si>
  <si>
    <t>REMOVAL OF RAISED PAVEMENT MARKER</t>
  </si>
  <si>
    <t>20301-3700</t>
  </si>
  <si>
    <t>Removal of terminal section</t>
  </si>
  <si>
    <t>REMOVAL OF TERMINAL SECTION</t>
  </si>
  <si>
    <t>20302-0100</t>
  </si>
  <si>
    <t>20302-0150</t>
  </si>
  <si>
    <t>Removal of bridge railing</t>
  </si>
  <si>
    <t>REMOVAL OF BRIDGE RAILING</t>
  </si>
  <si>
    <t>20302-0200</t>
  </si>
  <si>
    <t>Removal of curb</t>
  </si>
  <si>
    <t>REMOVAL OF CURB</t>
  </si>
  <si>
    <t>20302-0300</t>
  </si>
  <si>
    <t>Removal of curb and gutter, concrete</t>
  </si>
  <si>
    <t>REMOVAL OF CURB AND GUTTER, CONCRETE</t>
  </si>
  <si>
    <t>20302-0400</t>
  </si>
  <si>
    <t>Removal of curb, asphalt</t>
  </si>
  <si>
    <t>REMOVAL OF CURB, ASPHALT</t>
  </si>
  <si>
    <t>20302-0500</t>
  </si>
  <si>
    <t>Removal of curb, concrete</t>
  </si>
  <si>
    <t>REMOVAL OF CURB, CONCRETE</t>
  </si>
  <si>
    <t>20302-0600</t>
  </si>
  <si>
    <t>Removal of curb, stone</t>
  </si>
  <si>
    <t>REMOVAL OF CURB, STONE</t>
  </si>
  <si>
    <t>20302-0625</t>
  </si>
  <si>
    <t>Removal of curb, log</t>
  </si>
  <si>
    <t>REMOVAL OF CURB, LOG</t>
  </si>
  <si>
    <t>20302-0700</t>
  </si>
  <si>
    <t>Removal of fence</t>
  </si>
  <si>
    <t>REMOVAL OF FENCE</t>
  </si>
  <si>
    <t>20302-0800</t>
  </si>
  <si>
    <t>Removal of fence, barbed wire</t>
  </si>
  <si>
    <t>REMOVAL OF FENCE, BARBED WIRE</t>
  </si>
  <si>
    <t>20302-0900</t>
  </si>
  <si>
    <t>Removal of fence, chain link</t>
  </si>
  <si>
    <t>REMOVAL OF FENCE, CHAIN LINK</t>
  </si>
  <si>
    <t>20302-1000</t>
  </si>
  <si>
    <t>Removal of fence, rail</t>
  </si>
  <si>
    <t>REMOVAL OF FENCE, RAIL</t>
  </si>
  <si>
    <t>20302-1100</t>
  </si>
  <si>
    <t>Removal of fence, woven wire</t>
  </si>
  <si>
    <t>REMOVAL OF FENCE, WOVEN WIRE</t>
  </si>
  <si>
    <t>20302-1200</t>
  </si>
  <si>
    <t>Removal of guardrail</t>
  </si>
  <si>
    <t>REMOVAL OF GUARDRAIL</t>
  </si>
  <si>
    <t>20302-1300</t>
  </si>
  <si>
    <t>Removal of guardrail, concrete barrier</t>
  </si>
  <si>
    <t>REMOVAL OF GUARDRAIL, CONCRETE BARRIER</t>
  </si>
  <si>
    <t>20302-1400</t>
  </si>
  <si>
    <t>Removal of guardrail, timber</t>
  </si>
  <si>
    <t>REMOVAL OF GUARDRAIL, TIMBER</t>
  </si>
  <si>
    <t>20302-1500</t>
  </si>
  <si>
    <t>Removal of masonry guardwall</t>
  </si>
  <si>
    <t>REMOVAL OF MASONRY GUARDWALL</t>
  </si>
  <si>
    <t>20302-1600</t>
  </si>
  <si>
    <t>Removal of paved waterway</t>
  </si>
  <si>
    <t>REMOVAL OF PAVED WATERWAY</t>
  </si>
  <si>
    <t>20302-1700</t>
  </si>
  <si>
    <t>Removal of paved waterway, asphalt</t>
  </si>
  <si>
    <t>REMOVAL OF PAVED WATERWAY, ASPHALT</t>
  </si>
  <si>
    <t>20302-1800</t>
  </si>
  <si>
    <t>Removal of paved waterway, brick</t>
  </si>
  <si>
    <t>REMOVAL OF PAVED WATERWAY, BRICK</t>
  </si>
  <si>
    <t>20302-1900</t>
  </si>
  <si>
    <t>Removal of paved waterway, concrete</t>
  </si>
  <si>
    <t>REMOVAL OF PAVED WATERWAY, CONCRETE</t>
  </si>
  <si>
    <t>20302-2000</t>
  </si>
  <si>
    <t>Removal of paved waterway, stone</t>
  </si>
  <si>
    <t>REMOVAL OF PAVED WATERWAY, STONE</t>
  </si>
  <si>
    <t>20302-2100</t>
  </si>
  <si>
    <t>20302-2200</t>
  </si>
  <si>
    <t>Removal of sewerline</t>
  </si>
  <si>
    <t>REMOVAL OF SEWERLINE</t>
  </si>
  <si>
    <t>20302-2210</t>
  </si>
  <si>
    <t>Removal of gas line</t>
  </si>
  <si>
    <t>REMOVAL OF GAS LINE</t>
  </si>
  <si>
    <t>20302-2300</t>
  </si>
  <si>
    <t>Removal of waterline</t>
  </si>
  <si>
    <t>REMOVAL OF WATERLINE</t>
  </si>
  <si>
    <t>20302-2310</t>
  </si>
  <si>
    <t>Removal of cable line</t>
  </si>
  <si>
    <t>REMOVAL OF CABLE LINE</t>
  </si>
  <si>
    <t>20302-2400</t>
  </si>
  <si>
    <t>Removal of wheelstops</t>
  </si>
  <si>
    <t>REMOVAL OF WHEELSTOPS</t>
  </si>
  <si>
    <t>20302-2500</t>
  </si>
  <si>
    <t>Removal of handrail</t>
  </si>
  <si>
    <t>REMOVAL OF HANDRAIL</t>
  </si>
  <si>
    <t>20302-2600</t>
  </si>
  <si>
    <t>Removal of pavement markings</t>
  </si>
  <si>
    <t>REMOVAL OF PAVEMENT MARKINGS</t>
  </si>
  <si>
    <t>20303-0100</t>
  </si>
  <si>
    <t>Removal of approach slab</t>
  </si>
  <si>
    <t>REMOVAL OF APPROACH SLAB</t>
  </si>
  <si>
    <t>20303-0200</t>
  </si>
  <si>
    <t>Removal of bridge deck</t>
  </si>
  <si>
    <t>REMOVAL OF BRIDGE DECK</t>
  </si>
  <si>
    <t>20303-0300</t>
  </si>
  <si>
    <t>Removal of concrete</t>
  </si>
  <si>
    <t>REMOVAL OF CONCRETE</t>
  </si>
  <si>
    <t>20303-0400</t>
  </si>
  <si>
    <t>Removal of drill marks</t>
  </si>
  <si>
    <t>REMOVAL OF DRILL MARKS</t>
  </si>
  <si>
    <t>20303-0500</t>
  </si>
  <si>
    <t>Removal of granite cobbles</t>
  </si>
  <si>
    <t>REMOVAL OF GRANITE COBBLES</t>
  </si>
  <si>
    <t>20303-0600</t>
  </si>
  <si>
    <t>Removal of gutter, brick</t>
  </si>
  <si>
    <t>REMOVAL OF GUTTER, BRICK</t>
  </si>
  <si>
    <t>20303-0700</t>
  </si>
  <si>
    <t>Removal of gutter, concrete</t>
  </si>
  <si>
    <t>REMOVAL OF GUTTER, CONCRETE</t>
  </si>
  <si>
    <t>20303-0800</t>
  </si>
  <si>
    <t>Removal of gutter, stone</t>
  </si>
  <si>
    <t>REMOVAL OF GUTTER, STONE</t>
  </si>
  <si>
    <t>20303-0900</t>
  </si>
  <si>
    <t>Removal of median, brick</t>
  </si>
  <si>
    <t>REMOVAL OF MEDIAN, BRICK</t>
  </si>
  <si>
    <t>20303-1000</t>
  </si>
  <si>
    <t>Removal of median, concrete</t>
  </si>
  <si>
    <t>REMOVAL OF MEDIAN, CONCRETE</t>
  </si>
  <si>
    <t>20303-1100</t>
  </si>
  <si>
    <t>Removal of median, stone</t>
  </si>
  <si>
    <t>REMOVAL OF MEDIAN, STONE</t>
  </si>
  <si>
    <t>20303-1200</t>
  </si>
  <si>
    <t>20303-1300</t>
  </si>
  <si>
    <t>20303-1400</t>
  </si>
  <si>
    <t>20303-1500</t>
  </si>
  <si>
    <t>20303-1600</t>
  </si>
  <si>
    <t>Removal of pavement, asphalt</t>
  </si>
  <si>
    <t>REMOVAL OF PAVEMENT, ASPHALT</t>
  </si>
  <si>
    <t>20303-1700</t>
  </si>
  <si>
    <t>Removal of pavement, asphalt, 25mm depth</t>
  </si>
  <si>
    <t>REMOVAL OF PAVEMENT, ASPHALT, 1-INCH DEPTH</t>
  </si>
  <si>
    <t>20303-1800</t>
  </si>
  <si>
    <t>Removal of pavement, asphalt, 50mm depth</t>
  </si>
  <si>
    <t>REMOVAL OF PAVEMENT, ASPHALT, 2-INCH DEPTH</t>
  </si>
  <si>
    <t>20303-1900</t>
  </si>
  <si>
    <t>Removal of pavement, asphalt, 75mm depth</t>
  </si>
  <si>
    <t>REMOVAL OF PAVEMENT, ASPHALT, 3-INCH DEPTH</t>
  </si>
  <si>
    <t>20303-2000</t>
  </si>
  <si>
    <t>Removal of pavement, asphalt, 100mm depth</t>
  </si>
  <si>
    <t>REMOVAL OF PAVEMENT, ASPHALT, 4-INCH DEPTH</t>
  </si>
  <si>
    <t>20303-2100</t>
  </si>
  <si>
    <t>Removal of pavement, asphalt, 125mm depth</t>
  </si>
  <si>
    <t>REMOVAL OF PAVEMENT, ASPHALT, 5-INCH DEPTH</t>
  </si>
  <si>
    <t>20303-2200</t>
  </si>
  <si>
    <t>Removal of pavement, asphalt, 150mm depth</t>
  </si>
  <si>
    <t>REMOVAL OF PAVEMENT, ASPHALT, 6-INCH DEPTH</t>
  </si>
  <si>
    <t>20303-2300</t>
  </si>
  <si>
    <t>Removal of pavement, concrete</t>
  </si>
  <si>
    <t>REMOVAL OF PAVEMENT, CONCRETE</t>
  </si>
  <si>
    <t>20303-2400</t>
  </si>
  <si>
    <t>Removal of pavement, concrete, 25mm depth</t>
  </si>
  <si>
    <t>REMOVAL OF PAVEMENT, CONCRETE, 1-INCH DEPTH</t>
  </si>
  <si>
    <t>20303-2500</t>
  </si>
  <si>
    <t>Removal of pavement, concrete, 50mm depth</t>
  </si>
  <si>
    <t>REMOVAL OF PAVEMENT, CONCRETE, 2-INCH DEPTH</t>
  </si>
  <si>
    <t>20303-2600</t>
  </si>
  <si>
    <t>Removal of pavement, concrete, 75mm depth</t>
  </si>
  <si>
    <t>REMOVAL OF PAVEMENT, CONCRETE, 3-INCH DEPTH</t>
  </si>
  <si>
    <t>20303-2700</t>
  </si>
  <si>
    <t>Removal of pavement, concrete, 100mm depth</t>
  </si>
  <si>
    <t>REMOVAL OF PAVEMENT, CONCRETE, 4-INCH DEPTH</t>
  </si>
  <si>
    <t>20303-2800</t>
  </si>
  <si>
    <t>Removal of pavement, concrete, 125mm depth</t>
  </si>
  <si>
    <t>REMOVAL OF PAVEMENT, CONCRETE, 5-INCH DEPTH</t>
  </si>
  <si>
    <t>20303-2900</t>
  </si>
  <si>
    <t>Removal of pavement, concrete, 150mm depth</t>
  </si>
  <si>
    <t>REMOVAL OF PAVEMENT, CONCRETE, 6-INCH DEPTH</t>
  </si>
  <si>
    <t>20303-2910</t>
  </si>
  <si>
    <t>Removal of pavement, concrete, 200mm depth</t>
  </si>
  <si>
    <t>REMOVAL OF PAVEMENT, CONCRETE, 8-INCH DEPTH</t>
  </si>
  <si>
    <t>20303-2920</t>
  </si>
  <si>
    <t>Removal of pavement, concrete, 225mm depth</t>
  </si>
  <si>
    <t>REMOVAL OF PAVEMENT, CONCRETE, 9-INCH DEPTH</t>
  </si>
  <si>
    <t>20303-3000</t>
  </si>
  <si>
    <t>Removal of sidewalk, asphalt</t>
  </si>
  <si>
    <t>REMOVAL OF SIDEWALK, ASPHALT</t>
  </si>
  <si>
    <t>20303-3100</t>
  </si>
  <si>
    <t>Removal of sidewalk, brick</t>
  </si>
  <si>
    <t>REMOVAL OF SIDEWALK, BRICK</t>
  </si>
  <si>
    <t>20303-3200</t>
  </si>
  <si>
    <t>Removal of sidewalk, concrete</t>
  </si>
  <si>
    <t>REMOVAL OF SIDEWALK, CONCRETE</t>
  </si>
  <si>
    <t>20303-3300</t>
  </si>
  <si>
    <t>Removal of sidewalk, stone</t>
  </si>
  <si>
    <t>REMOVAL OF SIDEWALK, STONE</t>
  </si>
  <si>
    <t>20303-3500</t>
  </si>
  <si>
    <t>Removal of stone masonry</t>
  </si>
  <si>
    <t>REMOVAL OF STONE MASONRY</t>
  </si>
  <si>
    <t>20303-3600</t>
  </si>
  <si>
    <t>Removal of wall</t>
  </si>
  <si>
    <t>REMOVAL OF WALL</t>
  </si>
  <si>
    <t>20303-3700</t>
  </si>
  <si>
    <t>20304-1000</t>
  </si>
  <si>
    <t>20304-2000</t>
  </si>
  <si>
    <t>20304-3000</t>
  </si>
  <si>
    <t>20304-4000</t>
  </si>
  <si>
    <t>Removal of bridge superstructure</t>
  </si>
  <si>
    <t>REMOVAL OF BRIDGE SUPERSTRUCTURE</t>
  </si>
  <si>
    <t>20304-5000</t>
  </si>
  <si>
    <t>Removal of building</t>
  </si>
  <si>
    <t>REMOVAL OF BUILDING</t>
  </si>
  <si>
    <t>20304-6000</t>
  </si>
  <si>
    <t>Removal of formwork</t>
  </si>
  <si>
    <t>REMOVAL OF FORMWORK</t>
  </si>
  <si>
    <t>20304-7000</t>
  </si>
  <si>
    <t>Removal of utility conduits</t>
  </si>
  <si>
    <t>REMOVAL OF UTILITY CONDUITS</t>
  </si>
  <si>
    <t>20304-8000</t>
  </si>
  <si>
    <t>Removal of wingwall concrete</t>
  </si>
  <si>
    <t>REMOVAL OF WINGWALL CONCRETE</t>
  </si>
  <si>
    <t>20304-9000</t>
  </si>
  <si>
    <t>Removal of stream debris</t>
  </si>
  <si>
    <t>REMOVAL OF STREAM DEBRIS</t>
  </si>
  <si>
    <t>20305-1000</t>
  </si>
  <si>
    <t>CUYD</t>
  </si>
  <si>
    <t>20305-2000</t>
  </si>
  <si>
    <t>20305-3000</t>
  </si>
  <si>
    <t>20306-0100</t>
  </si>
  <si>
    <t>MILE</t>
  </si>
  <si>
    <t>20310-1000</t>
  </si>
  <si>
    <t>Plug, existing pipe</t>
  </si>
  <si>
    <t>PLUG, EXISTING PIPE</t>
  </si>
  <si>
    <t>20315-0000</t>
  </si>
  <si>
    <t>Sawcutting pavement</t>
  </si>
  <si>
    <t>SAWCUTTING PAVEMENT</t>
  </si>
  <si>
    <t>20401-0000</t>
  </si>
  <si>
    <t>Roadway excavation</t>
  </si>
  <si>
    <t>ROADWAY EXCAVATION</t>
  </si>
  <si>
    <t>20402-0000</t>
  </si>
  <si>
    <t>Subexcavation</t>
  </si>
  <si>
    <t>SUBEXCAVATION</t>
  </si>
  <si>
    <t>20403-0000</t>
  </si>
  <si>
    <t>Unclassified borrow</t>
  </si>
  <si>
    <t>UNCLASSIFIED BORROW</t>
  </si>
  <si>
    <t>20404-0000</t>
  </si>
  <si>
    <t>t</t>
  </si>
  <si>
    <t>TON</t>
  </si>
  <si>
    <t>20410-0000</t>
  </si>
  <si>
    <t>Select borrow</t>
  </si>
  <si>
    <t>SELECT BORROW</t>
  </si>
  <si>
    <t>20411-0000</t>
  </si>
  <si>
    <t>20415-0000</t>
  </si>
  <si>
    <t>Select topping</t>
  </si>
  <si>
    <t>SELECT TOPPING</t>
  </si>
  <si>
    <t>20416-0000</t>
  </si>
  <si>
    <t>20419-1000</t>
  </si>
  <si>
    <t>Embankment construction, surcharge</t>
  </si>
  <si>
    <t>EMBANKMENT CONSTRUCTION</t>
  </si>
  <si>
    <t>20420-0000</t>
  </si>
  <si>
    <t>Embankment construction</t>
  </si>
  <si>
    <t>20420-1000</t>
  </si>
  <si>
    <t>EMBANKMENT CONSTRUCTION, SURCHARGE</t>
  </si>
  <si>
    <t>20421-0000</t>
  </si>
  <si>
    <t>Rock excavation</t>
  </si>
  <si>
    <t>ROCK EXCAVATION</t>
  </si>
  <si>
    <t>20425-1000</t>
  </si>
  <si>
    <t>Ditch, excavation</t>
  </si>
  <si>
    <t>DITCH, EXCAVATION</t>
  </si>
  <si>
    <t>20425-2000</t>
  </si>
  <si>
    <t>Ditch, excavation, furrow ditch</t>
  </si>
  <si>
    <t>DITCH, EXCAVATION, FURROW DITCH</t>
  </si>
  <si>
    <t>20426-1000</t>
  </si>
  <si>
    <t>20426-2000</t>
  </si>
  <si>
    <t>Ditch, excavation by hand</t>
  </si>
  <si>
    <t>DITCH, EXCAVATION BY HAND</t>
  </si>
  <si>
    <t>20430-1000</t>
  </si>
  <si>
    <t>Shoulder, excavation</t>
  </si>
  <si>
    <t>SHOULDER, EXCAVATION</t>
  </si>
  <si>
    <t>20431-1000</t>
  </si>
  <si>
    <t>20435-1000</t>
  </si>
  <si>
    <t>Backfill, select granular</t>
  </si>
  <si>
    <t>BACKFILL, SELECT GRANULAR</t>
  </si>
  <si>
    <t>20435-2000</t>
  </si>
  <si>
    <t>Backfill, granular</t>
  </si>
  <si>
    <t>BACKFILL, GRANULAR</t>
  </si>
  <si>
    <t>20435-2500</t>
  </si>
  <si>
    <t>Backfill, permeable</t>
  </si>
  <si>
    <t>BACKFILL, PERMEABLE</t>
  </si>
  <si>
    <t>20435-3000</t>
  </si>
  <si>
    <t>Backfill, curb</t>
  </si>
  <si>
    <t>BACKFILL, CURB</t>
  </si>
  <si>
    <t>20440-0000</t>
  </si>
  <si>
    <t>Rounding cut slopes</t>
  </si>
  <si>
    <t>ROUNDING CUT SLOPES</t>
  </si>
  <si>
    <t>20441-0000</t>
  </si>
  <si>
    <t>Waste</t>
  </si>
  <si>
    <t>WASTE</t>
  </si>
  <si>
    <t>20442-0000</t>
  </si>
  <si>
    <t>Slope scaling</t>
  </si>
  <si>
    <t>SLOPE SCALING</t>
  </si>
  <si>
    <t>20443-0000</t>
  </si>
  <si>
    <t>Berms</t>
  </si>
  <si>
    <t>BERMS</t>
  </si>
  <si>
    <t>20450-1000</t>
  </si>
  <si>
    <t>Borrow, rock</t>
  </si>
  <si>
    <t>BORROW, ROCK</t>
  </si>
  <si>
    <t>20451-1000</t>
  </si>
  <si>
    <t>20460-0000</t>
  </si>
  <si>
    <t>Hand excavation</t>
  </si>
  <si>
    <t>HAND EXCAVATION</t>
  </si>
  <si>
    <t>20465-0000</t>
  </si>
  <si>
    <t>Conserve and place boulder</t>
  </si>
  <si>
    <t>CONSERVE AND PLACE BOULDER</t>
  </si>
  <si>
    <t>20466-0000</t>
  </si>
  <si>
    <t>Conserve and stockpile topsoil</t>
  </si>
  <si>
    <t>CONSERVE AND STOCKPILE TOPSOIL</t>
  </si>
  <si>
    <t>20501-0000</t>
  </si>
  <si>
    <t>Controlled blast hole</t>
  </si>
  <si>
    <t>CONTROLLED BLAST HOLE</t>
  </si>
  <si>
    <t>20502-0000</t>
  </si>
  <si>
    <t>Controlled blasting</t>
  </si>
  <si>
    <t>CONTROLLED BLASTING</t>
  </si>
  <si>
    <t>20503-0000</t>
  </si>
  <si>
    <t>Controlled vibration monitoring</t>
  </si>
  <si>
    <t>CONTROLLED VIBRATION MONITORING</t>
  </si>
  <si>
    <t>20504-0000</t>
  </si>
  <si>
    <t>Blasting consultant</t>
  </si>
  <si>
    <t>BLASTING CONSULTANT</t>
  </si>
  <si>
    <t>20701-0100</t>
  </si>
  <si>
    <t>Earthwork geotextile, type I-A</t>
  </si>
  <si>
    <t>EARTHWORK GEOTEXTILE, TYPE I-A</t>
  </si>
  <si>
    <t>20701-0200</t>
  </si>
  <si>
    <t>Earthwork geotextile, type I-B</t>
  </si>
  <si>
    <t>EARTHWORK GEOTEXTILE, TYPE I-B</t>
  </si>
  <si>
    <t>20701-0300</t>
  </si>
  <si>
    <t>Earthwork geotextile, type I-C</t>
  </si>
  <si>
    <t>EARTHWORK GEOTEXTILE, TYPE I-C</t>
  </si>
  <si>
    <t>20701-0400</t>
  </si>
  <si>
    <t>Earthwork geotextile, type I-D</t>
  </si>
  <si>
    <t>EARTHWORK GEOTEXTILE, TYPE I-D</t>
  </si>
  <si>
    <t>20701-0500</t>
  </si>
  <si>
    <t>Earthwork geotextile, type I-E</t>
  </si>
  <si>
    <t>EARTHWORK GEOTEXTILE, TYPE I-E</t>
  </si>
  <si>
    <t>20701-0600</t>
  </si>
  <si>
    <t>Earthwork geotextile, type I-F</t>
  </si>
  <si>
    <t>EARTHWORK GEOTEXTILE, TYPE I-F</t>
  </si>
  <si>
    <t>20701-0700</t>
  </si>
  <si>
    <t>Earthwork geotextile, type II-A</t>
  </si>
  <si>
    <t>EARTHWORK GEOTEXTILE, TYPE II-A</t>
  </si>
  <si>
    <t>20701-0800</t>
  </si>
  <si>
    <t>Earthwork geotextile, type II-B</t>
  </si>
  <si>
    <t>EARTHWORK GEOTEXTILE, TYPE II-B</t>
  </si>
  <si>
    <t>20701-0900</t>
  </si>
  <si>
    <t>Earthwork geotextile, type II-C</t>
  </si>
  <si>
    <t>EARTHWORK GEOTEXTILE, TYPE II-C</t>
  </si>
  <si>
    <t>20701-1000</t>
  </si>
  <si>
    <t>Earthwork geotextile, type III-A</t>
  </si>
  <si>
    <t>EARTHWORK GEOTEXTILE, TYPE III-A</t>
  </si>
  <si>
    <t>20701-1100</t>
  </si>
  <si>
    <t>Earthwork geotextile, type III-B</t>
  </si>
  <si>
    <t>EARTHWORK GEOTEXTILE, TYPE III-B</t>
  </si>
  <si>
    <t>20701-1200</t>
  </si>
  <si>
    <t>Earthwork geotextile, type IV-A</t>
  </si>
  <si>
    <t>EARTHWORK GEOTEXTILE, TYPE IV-A</t>
  </si>
  <si>
    <t>20701-1300</t>
  </si>
  <si>
    <t>Earthwork geotextile, type IV-B</t>
  </si>
  <si>
    <t>EARTHWORK GEOTEXTILE, TYPE IV-B</t>
  </si>
  <si>
    <t>20701-1400</t>
  </si>
  <si>
    <t>Earthwork geotextile, type IV-C</t>
  </si>
  <si>
    <t>EARTHWORK GEOTEXTILE, TYPE IV-C</t>
  </si>
  <si>
    <t>20701-1500</t>
  </si>
  <si>
    <t>Earthwork geotextile, type IV-D</t>
  </si>
  <si>
    <t>EARTHWORK GEOTEXTILE, TYPE IV-D</t>
  </si>
  <si>
    <t>20701-1600</t>
  </si>
  <si>
    <t>Earthwork geotextile, type IV-E</t>
  </si>
  <si>
    <t>EARTHWORK GEOTEXTILE, TYPE IV-E</t>
  </si>
  <si>
    <t>20701-1700</t>
  </si>
  <si>
    <t>Earthwork geotextile, type IV-F</t>
  </si>
  <si>
    <t>EARTHWORK GEOTEXTILE, TYPE IV-F</t>
  </si>
  <si>
    <t>20701-1800</t>
  </si>
  <si>
    <t>Earthwork geotextile, type V-A</t>
  </si>
  <si>
    <t>EARTHWORK GEOTEXTILE, TYPE V-A</t>
  </si>
  <si>
    <t>20701-1900</t>
  </si>
  <si>
    <t>Earthwork geotextile, type V-B</t>
  </si>
  <si>
    <t>EARTHWORK GEOTEXTILE, TYPE V-B</t>
  </si>
  <si>
    <t>20701-2000</t>
  </si>
  <si>
    <t>Earthwork geotextile, type V-C</t>
  </si>
  <si>
    <t>EARTHWORK GEOTEXTILE, TYPE V-C</t>
  </si>
  <si>
    <t>20701-2100</t>
  </si>
  <si>
    <t>Earthwork geotextile, type VI</t>
  </si>
  <si>
    <t>EARTHWORK GEOTEXTILE, TYPE VI</t>
  </si>
  <si>
    <t>20701-2200</t>
  </si>
  <si>
    <t>Earthwork geotextile, type VII-A</t>
  </si>
  <si>
    <t>EARTHWORK GEOTEXTILE, TYPE VII-A</t>
  </si>
  <si>
    <t>20701-2300</t>
  </si>
  <si>
    <t>Earthwork geotextile, type VII-B</t>
  </si>
  <si>
    <t>EARTHWORK GEOTEXTILE, TYPE VII-B</t>
  </si>
  <si>
    <t>20701-2500</t>
  </si>
  <si>
    <t>Earthwork geotextile, type VIII-B</t>
  </si>
  <si>
    <t>EARTHWORK GEOTEXTILE, TYPE VIII-B</t>
  </si>
  <si>
    <t>20702-0000</t>
  </si>
  <si>
    <t>Geotextile moisture barrier</t>
  </si>
  <si>
    <t>GEOTEXTILE MOISTURE BARRIER</t>
  </si>
  <si>
    <t>20703-0000</t>
  </si>
  <si>
    <t>Geogrid</t>
  </si>
  <si>
    <t>GEOGRID</t>
  </si>
  <si>
    <t>20703-1000</t>
  </si>
  <si>
    <t xml:space="preserve">Geogrid, uniaxial </t>
  </si>
  <si>
    <t xml:space="preserve">GEOGRID, UNIAXIAL </t>
  </si>
  <si>
    <t>20703-2000</t>
  </si>
  <si>
    <t xml:space="preserve">Geogrid, biaxial </t>
  </si>
  <si>
    <t xml:space="preserve">GEOGRID, BIAXIAL </t>
  </si>
  <si>
    <t>20704-0000</t>
  </si>
  <si>
    <t>Geomembrane</t>
  </si>
  <si>
    <t>GEOMEMBRANE</t>
  </si>
  <si>
    <t>20705-1000</t>
  </si>
  <si>
    <t>Insulation board, polystyrene foam</t>
  </si>
  <si>
    <t>INSULATION BOARD, POLYSTYRENE FOAM</t>
  </si>
  <si>
    <t>20705-1100</t>
  </si>
  <si>
    <t>Insulation board, cellular foam</t>
  </si>
  <si>
    <t>INSULATION BOARD, CELLULAR GLASS</t>
  </si>
  <si>
    <t>20706-0000</t>
  </si>
  <si>
    <t>Geosynthetic clay liner</t>
  </si>
  <si>
    <t>GEOSYNTHETIC  CLAY LINER</t>
  </si>
  <si>
    <t>20707-0000</t>
  </si>
  <si>
    <t>Geocell</t>
  </si>
  <si>
    <t>GEOCELL</t>
  </si>
  <si>
    <t>20801-0000</t>
  </si>
  <si>
    <t>Structure excavation</t>
  </si>
  <si>
    <t>STRUCTURE EXCAVATION</t>
  </si>
  <si>
    <t>20802-0000</t>
  </si>
  <si>
    <t>Foundation fill</t>
  </si>
  <si>
    <t>FOUNDATION FILL</t>
  </si>
  <si>
    <t>20803-0000</t>
  </si>
  <si>
    <t>Structural backfill</t>
  </si>
  <si>
    <t>STRUCTURAL BACKFILL</t>
  </si>
  <si>
    <t>20804-0000</t>
  </si>
  <si>
    <t>20810-0000</t>
  </si>
  <si>
    <t>Shoring and bracing</t>
  </si>
  <si>
    <t>SHORING AND BRACING</t>
  </si>
  <si>
    <t>20811-0000</t>
  </si>
  <si>
    <t>20815-0000</t>
  </si>
  <si>
    <t>Cofferdams</t>
  </si>
  <si>
    <t>COFFERDAMS</t>
  </si>
  <si>
    <t>20816-0000</t>
  </si>
  <si>
    <t>20820-0000</t>
  </si>
  <si>
    <t>Dewatering</t>
  </si>
  <si>
    <t>DEWATERING</t>
  </si>
  <si>
    <t>21101-1000</t>
  </si>
  <si>
    <t>Roadway obliteration, method 1</t>
  </si>
  <si>
    <t>ROADWAY OBLITERATION, METHOD 1</t>
  </si>
  <si>
    <t>21101-2000</t>
  </si>
  <si>
    <t>Roadway obliteration, method 2</t>
  </si>
  <si>
    <t>ROADWAY OBLITERATION, METHOD 2</t>
  </si>
  <si>
    <t>21102-1000</t>
  </si>
  <si>
    <t>21102-2000</t>
  </si>
  <si>
    <t>21201-0000</t>
  </si>
  <si>
    <t>Linear grading</t>
  </si>
  <si>
    <t>LINEAR GRADING</t>
  </si>
  <si>
    <t>21202-0000</t>
  </si>
  <si>
    <t>Site grading</t>
  </si>
  <si>
    <t>SITE GRADING</t>
  </si>
  <si>
    <t>21301-0000</t>
  </si>
  <si>
    <t>Subgrade stabilization</t>
  </si>
  <si>
    <t>SUBGRADE STABILIZATION</t>
  </si>
  <si>
    <t>21301-1000</t>
  </si>
  <si>
    <t>Subgrade stabilization with lime, 150mm depth</t>
  </si>
  <si>
    <t>SUBGRADE STABILIZATION WITH LIME, 6-INCH DEPTH</t>
  </si>
  <si>
    <t>21301-1100</t>
  </si>
  <si>
    <t>Subgrade stabilization with lime, 200mm depth</t>
  </si>
  <si>
    <t>SUBGRADE STABILIZATION WITH LIME, 8-INCH DEPTH</t>
  </si>
  <si>
    <t>21301-2000</t>
  </si>
  <si>
    <t>Subgrade stabilization with lime/fly ash, 150mm depth</t>
  </si>
  <si>
    <t>SUBGRADE STABILIZATION WITH LIME/FLY ASH, 6-INCH DEPTH</t>
  </si>
  <si>
    <t>21301-2100</t>
  </si>
  <si>
    <t>Subgrade stabilization with lime/fly ash, 200mm depth</t>
  </si>
  <si>
    <t>SUBGRADE STABILIZATION WITH LIME/FLY ASH, 8-INCH DEPTH</t>
  </si>
  <si>
    <t>21301-3000</t>
  </si>
  <si>
    <t>Subgrade stabilization with cement, 150mm depth</t>
  </si>
  <si>
    <t>SUBGRADE STABILIZATION WITH CEMENT, 6-INCH DEPTH</t>
  </si>
  <si>
    <t>21301-3100</t>
  </si>
  <si>
    <t>Subgrade stabilization with cement, 200mm depth</t>
  </si>
  <si>
    <t>SUBGRADE STABILIZATION WITH CEMENT, 8-INCH DEPTH</t>
  </si>
  <si>
    <t>21301-3200</t>
  </si>
  <si>
    <t>Subgrade stabilization with cement, 250mm depth</t>
  </si>
  <si>
    <t>SUBGRADE STABILIZATION WITH CEMENT, 10-INCH DEPTH</t>
  </si>
  <si>
    <t>21302-0000</t>
  </si>
  <si>
    <t>Lime</t>
  </si>
  <si>
    <t>LIME</t>
  </si>
  <si>
    <t>21303-0000</t>
  </si>
  <si>
    <t>Hydraulic cement</t>
  </si>
  <si>
    <t>HYDRAULIC CEMENT</t>
  </si>
  <si>
    <t>21304-0000</t>
  </si>
  <si>
    <t>Fly ash</t>
  </si>
  <si>
    <t>FLY ASH</t>
  </si>
  <si>
    <t>25101-0000</t>
  </si>
  <si>
    <t>Placed riprap</t>
  </si>
  <si>
    <t>PLACED RIPRAP</t>
  </si>
  <si>
    <t>Placed riprap, class 1</t>
  </si>
  <si>
    <t>PLACED RIPRAP, CLASS 1</t>
  </si>
  <si>
    <t>25101-2000</t>
  </si>
  <si>
    <t>Placed riprap, class 2</t>
  </si>
  <si>
    <t>PLACED RIPRAP, CLASS 2</t>
  </si>
  <si>
    <t>25101-3000</t>
  </si>
  <si>
    <t>Placed riprap, class 3</t>
  </si>
  <si>
    <t>PLACED RIPRAP, CLASS 3</t>
  </si>
  <si>
    <t>25101-4000</t>
  </si>
  <si>
    <t>Placed riprap, class 4</t>
  </si>
  <si>
    <t>PLACED RIPRAP, CLASS 4</t>
  </si>
  <si>
    <t>25101-5000</t>
  </si>
  <si>
    <t>Placed riprap, class 5</t>
  </si>
  <si>
    <t>PLACED RIPRAP, CLASS 5</t>
  </si>
  <si>
    <t>25101-6000</t>
  </si>
  <si>
    <t>Placed riprap, class 6</t>
  </si>
  <si>
    <t>PLACED RIPRAP, CLASS 6</t>
  </si>
  <si>
    <t>25101-7000</t>
  </si>
  <si>
    <t>Placed riprap, class 7</t>
  </si>
  <si>
    <t>PLACED RIPRAP, CLASS 7</t>
  </si>
  <si>
    <t>25102-1000</t>
  </si>
  <si>
    <t>25102-2000</t>
  </si>
  <si>
    <t>25102-3000</t>
  </si>
  <si>
    <t>25102-4000</t>
  </si>
  <si>
    <t>25102-5000</t>
  </si>
  <si>
    <t>25102-6000</t>
  </si>
  <si>
    <t>25102-7000</t>
  </si>
  <si>
    <t>25105-1000</t>
  </si>
  <si>
    <t>Keyed riprap, class 1</t>
  </si>
  <si>
    <t>KEYED RIPRAP, CLASS 1</t>
  </si>
  <si>
    <t>25105-2000</t>
  </si>
  <si>
    <t>Keyed riprap, class 2</t>
  </si>
  <si>
    <t>KEYED RIPRAP, CLASS 2</t>
  </si>
  <si>
    <t>25105-3000</t>
  </si>
  <si>
    <t>Keyed riprap, class 3</t>
  </si>
  <si>
    <t>KEYED RIPRAP, CLASS 3</t>
  </si>
  <si>
    <t>25105-4000</t>
  </si>
  <si>
    <t>Keyed riprap, class 4</t>
  </si>
  <si>
    <t>KEYED RIPRAP, CLASS 4</t>
  </si>
  <si>
    <t>25105-5000</t>
  </si>
  <si>
    <t>Keyed riprap, class 5</t>
  </si>
  <si>
    <t>KEYED RIPRAP, CLASS 5</t>
  </si>
  <si>
    <t>25105-6000</t>
  </si>
  <si>
    <t>Keyed riprap, class 6</t>
  </si>
  <si>
    <t>KEYED RIPRAP, CLASS 6</t>
  </si>
  <si>
    <t>25105-7000</t>
  </si>
  <si>
    <t>Keyed riprap, class 7</t>
  </si>
  <si>
    <t>KEYED RIPRAP, CLASS 7</t>
  </si>
  <si>
    <t>25106-1000</t>
  </si>
  <si>
    <t>25106-2000</t>
  </si>
  <si>
    <t>25106-3000</t>
  </si>
  <si>
    <t>25106-4000</t>
  </si>
  <si>
    <t>25106-5000</t>
  </si>
  <si>
    <t>25106-6000</t>
  </si>
  <si>
    <t>25106-7000</t>
  </si>
  <si>
    <t>25110-1000</t>
  </si>
  <si>
    <t>Grouted riprap, class 1</t>
  </si>
  <si>
    <t>GROUTED RIPRAP, CLASS 1</t>
  </si>
  <si>
    <t>25110-2000</t>
  </si>
  <si>
    <t>Grouted riprap, class 2</t>
  </si>
  <si>
    <t>GROUTED RIPRAP, CLASS 2</t>
  </si>
  <si>
    <t>25110-3000</t>
  </si>
  <si>
    <t>Grouted riprap, class 3</t>
  </si>
  <si>
    <t>GROUTED RIPRAP, CLASS 3</t>
  </si>
  <si>
    <t>25110-4000</t>
  </si>
  <si>
    <t>Grouted riprap, class 4</t>
  </si>
  <si>
    <t>GROUTED RIPRAP, CLASS 4</t>
  </si>
  <si>
    <t>25110-5000</t>
  </si>
  <si>
    <t>Grouted riprap, class 5</t>
  </si>
  <si>
    <t>GROUTED RIPRAP, CLASS 5</t>
  </si>
  <si>
    <t>25110-6000</t>
  </si>
  <si>
    <t>Grouted riprap, class 6</t>
  </si>
  <si>
    <t>GROUTED RIPRAP, CLASS 6</t>
  </si>
  <si>
    <t>25110-7000</t>
  </si>
  <si>
    <t>Grouted riprap, class 7</t>
  </si>
  <si>
    <t>GROUTED RIPRAP, CLASS 7</t>
  </si>
  <si>
    <t>25111-1000</t>
  </si>
  <si>
    <t>25111-2000</t>
  </si>
  <si>
    <t>25111-3000</t>
  </si>
  <si>
    <t>25111-4000</t>
  </si>
  <si>
    <t>25111-5000</t>
  </si>
  <si>
    <t>25111-6000</t>
  </si>
  <si>
    <t>25111-7000</t>
  </si>
  <si>
    <t>25115-0000</t>
  </si>
  <si>
    <t>Imbricated riprap</t>
  </si>
  <si>
    <t>IMBRICATED RIPRAP</t>
  </si>
  <si>
    <t>25115-1000</t>
  </si>
  <si>
    <t>Imbricated riprap, class 1</t>
  </si>
  <si>
    <t>IMBRICATED RIPRAP, CLASS 1</t>
  </si>
  <si>
    <t>25115-2000</t>
  </si>
  <si>
    <t>Imbricated riprap, class 2</t>
  </si>
  <si>
    <t>IMBRICATED RIPRAP, CLASS 2</t>
  </si>
  <si>
    <t>25115-3000</t>
  </si>
  <si>
    <t>Imbricated riprap, class 3</t>
  </si>
  <si>
    <t>IMBRICATED RIPRAP, CLASS 3</t>
  </si>
  <si>
    <t>25115-4000</t>
  </si>
  <si>
    <t>Imbricated riprap, class 4</t>
  </si>
  <si>
    <t>IMBRICATED RIPRAP, CLASS 4</t>
  </si>
  <si>
    <t>25115-5000</t>
  </si>
  <si>
    <t>Imbricated riprap, class 5</t>
  </si>
  <si>
    <t>IMBRICATED RIPRAP, CLASS 5</t>
  </si>
  <si>
    <t>25115-6000</t>
  </si>
  <si>
    <t>Imbricated riprap, class 6</t>
  </si>
  <si>
    <t>IMBRICATED RIPRAP, CLASS 6</t>
  </si>
  <si>
    <t>25115-7000</t>
  </si>
  <si>
    <t>Imbricated riprap, class 7</t>
  </si>
  <si>
    <t>IMBRICATED RIPRAP, CLASS 7</t>
  </si>
  <si>
    <t>25120-1000</t>
  </si>
  <si>
    <t>Riprap ditch, class 1</t>
  </si>
  <si>
    <t>RIPRAP DITCH, CLASS 1</t>
  </si>
  <si>
    <t>25120-2000</t>
  </si>
  <si>
    <t>Riprap ditch, class 2</t>
  </si>
  <si>
    <t>RIPRAP DITCH, CLASS 2</t>
  </si>
  <si>
    <t>25120-3000</t>
  </si>
  <si>
    <t>Riprap ditch, class 3</t>
  </si>
  <si>
    <t>RIPRAP DITCH, CLASS 3</t>
  </si>
  <si>
    <t>25120-4000</t>
  </si>
  <si>
    <t>Riprap ditch, class 4</t>
  </si>
  <si>
    <t>RIPRAP DITCH, CLASS 4</t>
  </si>
  <si>
    <t>25120-5000</t>
  </si>
  <si>
    <t>Riprap ditch, class 5</t>
  </si>
  <si>
    <t>RIPRAP DITCH, CLASS 5</t>
  </si>
  <si>
    <t>25120-6000</t>
  </si>
  <si>
    <t>Riprap ditch, class 6</t>
  </si>
  <si>
    <t>RIPRAP DITCH, CLASS 6</t>
  </si>
  <si>
    <t>25120-7000</t>
  </si>
  <si>
    <t>Riprap ditch, class 7</t>
  </si>
  <si>
    <t>RIPRAP DITCH, CLASS 7</t>
  </si>
  <si>
    <t>25125-0000</t>
  </si>
  <si>
    <t>Boulder</t>
  </si>
  <si>
    <t>BOULDER</t>
  </si>
  <si>
    <t>25126-0000</t>
  </si>
  <si>
    <t>Remove and reset boulder</t>
  </si>
  <si>
    <t>REMOVE AND RESET BOULDER</t>
  </si>
  <si>
    <t>25201-0000</t>
  </si>
  <si>
    <t>Special rock embankment</t>
  </si>
  <si>
    <t>SPECIAL ROCK EMBANKMENT</t>
  </si>
  <si>
    <t>25201-1000</t>
  </si>
  <si>
    <t>Special rock embankment, mechanically-placed</t>
  </si>
  <si>
    <t>SPECIAL ROCK EMBANKMENT, MECHANICALLY-PLACED</t>
  </si>
  <si>
    <t>25201-2000</t>
  </si>
  <si>
    <t>Special rock embankment, hand-placed</t>
  </si>
  <si>
    <t>SPECIAL ROCK EMBANKMENT, HAND-PLACED</t>
  </si>
  <si>
    <t>25202-0000</t>
  </si>
  <si>
    <t>25202-1000</t>
  </si>
  <si>
    <t>25202-2000</t>
  </si>
  <si>
    <t>25205-0000</t>
  </si>
  <si>
    <t>Rock buttress</t>
  </si>
  <si>
    <t>ROCK BUTTRESS</t>
  </si>
  <si>
    <t>25205-1000</t>
  </si>
  <si>
    <t>Rock buttress, mechanically-placed</t>
  </si>
  <si>
    <t>ROCK BUTTRESS, MECHANICALLY-PLACED</t>
  </si>
  <si>
    <t>25205-2000</t>
  </si>
  <si>
    <t>Rock buttress, hand-placed</t>
  </si>
  <si>
    <t>ROCK BUTTRESS, HAND-PLACED</t>
  </si>
  <si>
    <t>25206-0000</t>
  </si>
  <si>
    <t>25206-1000</t>
  </si>
  <si>
    <t>25206-2000</t>
  </si>
  <si>
    <t>25210-0000</t>
  </si>
  <si>
    <t>Rockery</t>
  </si>
  <si>
    <t>ROCKERY</t>
  </si>
  <si>
    <t>25211-0000</t>
  </si>
  <si>
    <t>25212-0000</t>
  </si>
  <si>
    <t>25301-0000</t>
  </si>
  <si>
    <t>Gabions</t>
  </si>
  <si>
    <t>GABIONS</t>
  </si>
  <si>
    <t>25301-1000</t>
  </si>
  <si>
    <t>Gabions, galvanized or aluminized coated</t>
  </si>
  <si>
    <t>GABIONS, GALVANIZED OR ALUMINIZED COATED</t>
  </si>
  <si>
    <t>25301-2000</t>
  </si>
  <si>
    <t>Gabions, polyvinyl chloride coated</t>
  </si>
  <si>
    <t>GABIONS, POLYVINYL CHLORIDE COATED</t>
  </si>
  <si>
    <t>25302-1000</t>
  </si>
  <si>
    <t>25302-2000</t>
  </si>
  <si>
    <t>25305-1000</t>
  </si>
  <si>
    <t>Revet mattress, galvanized or aluminized coated</t>
  </si>
  <si>
    <t>REVET MATTRESS, GALVANIZED OR ALUMINIZED COATED</t>
  </si>
  <si>
    <t>25305-2000</t>
  </si>
  <si>
    <t>Revet mattress, polyvinyl chloride coated</t>
  </si>
  <si>
    <t>REVET MATTRESS, POLYVINYL CHLORIDE COATED</t>
  </si>
  <si>
    <t>25306-1000</t>
  </si>
  <si>
    <t>Revetment mat, articulated concrete block</t>
  </si>
  <si>
    <t>REVETMENT MAT, ARTICULATED CONCRETE BLOCK</t>
  </si>
  <si>
    <t>25401-0000</t>
  </si>
  <si>
    <t>Reinforced concrete crib retaining wall</t>
  </si>
  <si>
    <t>REINFORCED CONCRETE CRIB RETAINING WALL</t>
  </si>
  <si>
    <t>25405-0000</t>
  </si>
  <si>
    <t>Metal crib retaining wall</t>
  </si>
  <si>
    <t>METAL CRIB RETAINING WALL</t>
  </si>
  <si>
    <t>25410-0000</t>
  </si>
  <si>
    <t>Treated timber crib retaining wall</t>
  </si>
  <si>
    <t>TREATED TIMBER CRIB RETAINING WALL</t>
  </si>
  <si>
    <t>25415-0000</t>
  </si>
  <si>
    <t>Crib wall backfill</t>
  </si>
  <si>
    <t>CRIB WALL BACKFILL</t>
  </si>
  <si>
    <t>25501-0000</t>
  </si>
  <si>
    <t>Mechanically stabilized earth wall</t>
  </si>
  <si>
    <t>MECHANICALLY STABILIZED EARTH WALL</t>
  </si>
  <si>
    <t>25501-1000</t>
  </si>
  <si>
    <t>Mechanically stabilized earth wall, welded wire face</t>
  </si>
  <si>
    <t>MECHANICALLY STABILIZED EARTH WALL, WELDED WIRE FACE</t>
  </si>
  <si>
    <t>25501-2000</t>
  </si>
  <si>
    <t>Mechanically stabilized earth wall, gabion face</t>
  </si>
  <si>
    <t>MECHANICALLY STABILIZED EARTH WALL, GABION FACE</t>
  </si>
  <si>
    <t>25501-3000</t>
  </si>
  <si>
    <t>Mechanically stabilized earth wall, modular block face</t>
  </si>
  <si>
    <t>MECHANICALLY STABILIZED EARTH WALL, MODULAR BLOCK FACE</t>
  </si>
  <si>
    <t>25501-3500</t>
  </si>
  <si>
    <t>Mechanically stabilized earth wall, brick face</t>
  </si>
  <si>
    <t>MECHANICALLY STABILIZED EARTH WALL, BRICK FACE</t>
  </si>
  <si>
    <t>25501-4000</t>
  </si>
  <si>
    <t>Mechanically stabilized earth wall, concrete faced</t>
  </si>
  <si>
    <t>MECHANICALLY STABILIZED EARTH WALL, CONCRETE FACED</t>
  </si>
  <si>
    <t>25501-5000</t>
  </si>
  <si>
    <t>Mechanically stabilized earth wall, manufactured topsoil face</t>
  </si>
  <si>
    <t>MECHANICALLY STABILIZED EARTH WALL, MANUFACTURED TOPSOIL FACE</t>
  </si>
  <si>
    <t>25505-1000</t>
  </si>
  <si>
    <t>Shored mechanically stabilized earth wall</t>
  </si>
  <si>
    <t>SHORED MECHANICALLY STABILIZED EARTH WALL</t>
  </si>
  <si>
    <t>25510-0000</t>
  </si>
  <si>
    <t>Select granular backfill</t>
  </si>
  <si>
    <t>SELECT GRANULAR BACKFILL</t>
  </si>
  <si>
    <t>25601-0000</t>
  </si>
  <si>
    <t>Ground anchor</t>
  </si>
  <si>
    <t>GROUND ANCHOR</t>
  </si>
  <si>
    <t>25602-0000</t>
  </si>
  <si>
    <t>25605-0000</t>
  </si>
  <si>
    <t>Performance test</t>
  </si>
  <si>
    <t>PERFORMANCE TEST</t>
  </si>
  <si>
    <t>25610-0000</t>
  </si>
  <si>
    <t>Anchor pad</t>
  </si>
  <si>
    <t>ANCHOR PAD</t>
  </si>
  <si>
    <t>25701-0000</t>
  </si>
  <si>
    <t>Alternate retaining wall</t>
  </si>
  <si>
    <t>ALTERNATE RETAINING WALL</t>
  </si>
  <si>
    <t>25702-0000</t>
  </si>
  <si>
    <t>25703-1000</t>
  </si>
  <si>
    <t>Retaining wall, concrete block</t>
  </si>
  <si>
    <t xml:space="preserve">m2 </t>
  </si>
  <si>
    <t>RETAINING WALL, CONCRETE BLOCK</t>
  </si>
  <si>
    <t>25801-0000</t>
  </si>
  <si>
    <t>Reinforced concrete retaining wall</t>
  </si>
  <si>
    <t>REINFORCED CONCRETE RETAINING WALL</t>
  </si>
  <si>
    <t>25801-0100</t>
  </si>
  <si>
    <t>Reinforced concrete retaining wall, 1.5m</t>
  </si>
  <si>
    <t>REINFORCED CONCRETE RETAINING WALL, 4 FEET</t>
  </si>
  <si>
    <t>25801-0200</t>
  </si>
  <si>
    <t>Reinforced concrete retaining wall, 2.0m</t>
  </si>
  <si>
    <t>REINFORCED CONCRETE RETAINING WALL, 6 FEET</t>
  </si>
  <si>
    <t>25801-0300</t>
  </si>
  <si>
    <t>Reinforced concrete retaining wall, 2.5m</t>
  </si>
  <si>
    <t>REINFORCED CONCRETE RETAINING WALL, 8 FEET</t>
  </si>
  <si>
    <t>25801-0400</t>
  </si>
  <si>
    <t>Reinforced concrete retaining wall, 3.0m</t>
  </si>
  <si>
    <t>REINFORCED CONCRETE RETAINING WALL, 10 FEET</t>
  </si>
  <si>
    <t>25801-0500</t>
  </si>
  <si>
    <t>Reinforced concrete retaining wall, 3.5m</t>
  </si>
  <si>
    <t>REINFORCED CONCRETE RETAINING WALL, 12 FEET</t>
  </si>
  <si>
    <t>25801-0600</t>
  </si>
  <si>
    <t>Reinforced concrete retaining wall, 4.0m</t>
  </si>
  <si>
    <t>REINFORCED CONCRETE RETAINING WALL, 14 FEET</t>
  </si>
  <si>
    <t>25801-0700</t>
  </si>
  <si>
    <t>Reinforced concrete retaining wall, 4.5m</t>
  </si>
  <si>
    <t>REINFORCED CONCRETE RETAINING WALL, 15 FEET</t>
  </si>
  <si>
    <t>25801-0800</t>
  </si>
  <si>
    <t>Reinforced concrete retaining wall, 5.0m</t>
  </si>
  <si>
    <t>REINFORCED CONCRETE RETAINING WALL, 16 FEET</t>
  </si>
  <si>
    <t>25801-1000</t>
  </si>
  <si>
    <t>Reinforced concrete retaining wall, 5.5m</t>
  </si>
  <si>
    <t>REINFORCED CONCRETE RETAINING WALL, 18 FEET</t>
  </si>
  <si>
    <t>25901-0000</t>
  </si>
  <si>
    <t>Soil nail</t>
  </si>
  <si>
    <t>SOIL NAIL</t>
  </si>
  <si>
    <t>25902-0000</t>
  </si>
  <si>
    <t>Soil nail retaining wall</t>
  </si>
  <si>
    <t>SOIL NAIL RETAINING WALL</t>
  </si>
  <si>
    <t>25902-1000</t>
  </si>
  <si>
    <t>Soil nail retaining wall, shored mechanically stabilized earth wall</t>
  </si>
  <si>
    <t>SOIL NAIL RETAINING WALL, SHORED MECHANICALLY STABILIZED EARTH WALL</t>
  </si>
  <si>
    <t>25903-0000</t>
  </si>
  <si>
    <t>Verification test nail</t>
  </si>
  <si>
    <t>VERIFICATION TEST NAIL</t>
  </si>
  <si>
    <t>25904-0000</t>
  </si>
  <si>
    <t>Geosynthetic reinforcement</t>
  </si>
  <si>
    <t>GEOSYNTHETIC REINFORCEMENT</t>
  </si>
  <si>
    <t>26001-0000</t>
  </si>
  <si>
    <t>Rock bolt</t>
  </si>
  <si>
    <t>ROCK BOLT</t>
  </si>
  <si>
    <t>26101-0000</t>
  </si>
  <si>
    <t>Rock dowel</t>
  </si>
  <si>
    <t>ROCK DOWEL</t>
  </si>
  <si>
    <t>27001-0000</t>
  </si>
  <si>
    <t>Grout</t>
  </si>
  <si>
    <t>GROUT</t>
  </si>
  <si>
    <t>27001-1000</t>
  </si>
  <si>
    <t>Grout, cement</t>
  </si>
  <si>
    <t>GROUT, CEMENT</t>
  </si>
  <si>
    <t>27002-0000</t>
  </si>
  <si>
    <t>Grout pipe</t>
  </si>
  <si>
    <t>GROUT PIPE</t>
  </si>
  <si>
    <t>27003-0000</t>
  </si>
  <si>
    <t>Drilled hole</t>
  </si>
  <si>
    <t>DRILLED HOLE</t>
  </si>
  <si>
    <t>27101-0000</t>
  </si>
  <si>
    <t>Inclinometer casing</t>
  </si>
  <si>
    <t>INCLINOMETER CASING</t>
  </si>
  <si>
    <t>27102-0100</t>
  </si>
  <si>
    <t>Geotechnical instrumentation, piezometer</t>
  </si>
  <si>
    <t>GEOTECHNICAL INSTRUMENTATION, PIEZOMETER</t>
  </si>
  <si>
    <t>27201-0000</t>
  </si>
  <si>
    <t>Reinforced soil slope</t>
  </si>
  <si>
    <t>REINFORCED SOIL SLOPE</t>
  </si>
  <si>
    <t>27201-1000</t>
  </si>
  <si>
    <t>Reinforced soil slope, geogrid</t>
  </si>
  <si>
    <t>REINFORCED SOIL SLOPE, GEOGRID</t>
  </si>
  <si>
    <t>27201-2000</t>
  </si>
  <si>
    <t>Reinforced soil slope, welded wire</t>
  </si>
  <si>
    <t>REINFORCED SOIL SLOPE, WELDED WIRE</t>
  </si>
  <si>
    <t>27301-0000</t>
  </si>
  <si>
    <t>Polyurethane resin injection</t>
  </si>
  <si>
    <t>POLYURETHANE RESIN INJECTION</t>
  </si>
  <si>
    <t>27302-0000</t>
  </si>
  <si>
    <t>Polyurethane resin monitoring and clean-up</t>
  </si>
  <si>
    <t>POLYURETHANE RESIN MONITORING AND CLEAN-UP</t>
  </si>
  <si>
    <t>27401-1000</t>
  </si>
  <si>
    <t>Vibro columns, concrete</t>
  </si>
  <si>
    <t>VIBRO COLUMNS, CONCRETE</t>
  </si>
  <si>
    <t>27402-0000</t>
  </si>
  <si>
    <t>Vibro column load test</t>
  </si>
  <si>
    <t>VIBRO COLUMN LOAD TEST</t>
  </si>
  <si>
    <t>27403-0000</t>
  </si>
  <si>
    <t>Vibro column predrilling</t>
  </si>
  <si>
    <t>VIBRO COLUMN PREDRILLING</t>
  </si>
  <si>
    <t>27501-1000</t>
  </si>
  <si>
    <t>Geofoam, lightweight fill material</t>
  </si>
  <si>
    <t>GEOFOAM, LIGHTWEIGHT FILL MATERIAL</t>
  </si>
  <si>
    <t>30101-0000</t>
  </si>
  <si>
    <t>Aggregate base</t>
  </si>
  <si>
    <t>AGGREGATE BASE</t>
  </si>
  <si>
    <t>30101-1000</t>
  </si>
  <si>
    <t>Aggregate base grading C</t>
  </si>
  <si>
    <t>AGGREGATE BASE GRADING C</t>
  </si>
  <si>
    <t>30101-2000</t>
  </si>
  <si>
    <t>Aggregate base grading D</t>
  </si>
  <si>
    <t>AGGREGATE BASE GRADING D</t>
  </si>
  <si>
    <t>30101-3000</t>
  </si>
  <si>
    <t>Aggregate base grading E</t>
  </si>
  <si>
    <t>AGGREGATE BASE GRADING E</t>
  </si>
  <si>
    <t>30101-4000</t>
  </si>
  <si>
    <t>Aggregate base grading C or D</t>
  </si>
  <si>
    <t>AGGREGATE BASE GRADING C OR D</t>
  </si>
  <si>
    <t>30102-0000</t>
  </si>
  <si>
    <t>30102-0100</t>
  </si>
  <si>
    <t>Aggregate base grading C, 100mm depth</t>
  </si>
  <si>
    <t>AGGREGATE BASE GRADING C, 4-INCH DEPTH</t>
  </si>
  <si>
    <t>30102-0200</t>
  </si>
  <si>
    <t>Aggregate base grading C, 150mm depth</t>
  </si>
  <si>
    <t>AGGREGATE BASE GRADING C, 6-INCH DEPTH</t>
  </si>
  <si>
    <t>30102-0300</t>
  </si>
  <si>
    <t>Aggregate base grading C, 200mm depth</t>
  </si>
  <si>
    <t>AGGREGATE BASE GRADING C, 8-INCH DEPTH</t>
  </si>
  <si>
    <t>30102-0400</t>
  </si>
  <si>
    <t>Aggregate base grading C, 250mm depth</t>
  </si>
  <si>
    <t>AGGREGATE BASE GRADING C, 10-INCH DEPTH</t>
  </si>
  <si>
    <t>30102-0500</t>
  </si>
  <si>
    <t>Aggregate base grading C, 300mm depth</t>
  </si>
  <si>
    <t>AGGREGATE BASE GRADING C, 12-INCH DEPTH</t>
  </si>
  <si>
    <t>30102-0600</t>
  </si>
  <si>
    <t>Aggregate base grading D, 100mm depth</t>
  </si>
  <si>
    <t>AGGREGATE BASE GRADING D, 4-INCH DEPTH</t>
  </si>
  <si>
    <t>30102-0700</t>
  </si>
  <si>
    <t>Aggregate base grading D, 150mm depth</t>
  </si>
  <si>
    <t>AGGREGATE BASE GRADING D, 6-INCH DEPTH</t>
  </si>
  <si>
    <t>30102-0800</t>
  </si>
  <si>
    <t>Aggregate base grading D, 200mm depth</t>
  </si>
  <si>
    <t>AGGREGATE BASE GRADING D, 8-INCH DEPTH</t>
  </si>
  <si>
    <t>30102-0900</t>
  </si>
  <si>
    <t>Aggregate base grading D, 250mm depth</t>
  </si>
  <si>
    <t>AGGREGATE BASE GRADING D, 10-INCH DEPTH</t>
  </si>
  <si>
    <t>30102-1000</t>
  </si>
  <si>
    <t>Aggregate base grading D, 300mm depth</t>
  </si>
  <si>
    <t>AGGREGATE BASE GRADING D, 12-INCH DEPTH</t>
  </si>
  <si>
    <t>30102-1100</t>
  </si>
  <si>
    <t>Aggregate base grading E, 100mm depth</t>
  </si>
  <si>
    <t>AGGREGATE BASE GRADING E, 4-INCH DEPTH</t>
  </si>
  <si>
    <t>30102-1200</t>
  </si>
  <si>
    <t>Aggregate base grading E, 150mm depth</t>
  </si>
  <si>
    <t>AGGREGATE BASE GRADING E, 6-INCH DEPTH</t>
  </si>
  <si>
    <t>30102-1300</t>
  </si>
  <si>
    <t>Aggregate base grading E, 200mm depth</t>
  </si>
  <si>
    <t>AGGREGATE BASE GRADING E, 8-INCH DEPTH</t>
  </si>
  <si>
    <t>30102-1400</t>
  </si>
  <si>
    <t>Aggregate base grading E, 250mm depth</t>
  </si>
  <si>
    <t>AGGREGATE BASE GRADING E, 10-INCH DEPTH</t>
  </si>
  <si>
    <t>30102-1500</t>
  </si>
  <si>
    <t>Aggregate base grading E, 300mm depth</t>
  </si>
  <si>
    <t>AGGREGATE BASE GRADING E, 12-INCH DEPTH</t>
  </si>
  <si>
    <t>30102-1600</t>
  </si>
  <si>
    <t>Aggregate base grading C or D, 50mm depth</t>
  </si>
  <si>
    <t>AGGREGATE BASE GRADING C OR D, 2-INCH DEPTH</t>
  </si>
  <si>
    <t>30102-1700</t>
  </si>
  <si>
    <t>Aggregate base grading C or D, 75mm depth</t>
  </si>
  <si>
    <t>AGGREGATE BASE GRADING C OR D, 3-INCH DEPTH</t>
  </si>
  <si>
    <t>30102-1800</t>
  </si>
  <si>
    <t>Aggregate base grading C or D, 100mm depth</t>
  </si>
  <si>
    <t>AGGREGATE BASE GRADING C OR D, 4-INCH DEPTH</t>
  </si>
  <si>
    <t>30102-1900</t>
  </si>
  <si>
    <t>Aggregate base grading C or D, 125mm depth</t>
  </si>
  <si>
    <t>AGGREGATE BASE GRADING C OR D, 5-INCH DEPTH</t>
  </si>
  <si>
    <t>30102-2000</t>
  </si>
  <si>
    <t>Aggregate base grading C or D, 150mm depth</t>
  </si>
  <si>
    <t>AGGREGATE BASE GRADING C OR D, 6-INCH DEPTH</t>
  </si>
  <si>
    <t>30102-2100</t>
  </si>
  <si>
    <t>Aggregate base grading C or D, 200mm depth</t>
  </si>
  <si>
    <t>AGGREGATE BASE GRADING C OR D, 8-INCH DEPTH</t>
  </si>
  <si>
    <t>30102-2150</t>
  </si>
  <si>
    <t>Aggregate base grading C or D, 225mm depth</t>
  </si>
  <si>
    <t>AGGREGATE BASE GRADING C OR D, 9-INCH DEPTH</t>
  </si>
  <si>
    <t>30102-2200</t>
  </si>
  <si>
    <t>Aggregate base grading C or D, 250mm depth</t>
  </si>
  <si>
    <t>AGGREGATE BASE GRADING C OR D, 10-INCH DEPTH</t>
  </si>
  <si>
    <t>30102-2300</t>
  </si>
  <si>
    <t>Aggregate base grading C or D, 300mm depth</t>
  </si>
  <si>
    <t>AGGREGATE BASE GRADING C OR D, 12-INCH DEPTH</t>
  </si>
  <si>
    <t>30102-2400</t>
  </si>
  <si>
    <t>Aggregate base grading C or D, 400mm depth</t>
  </si>
  <si>
    <t>AGGREGATE BASE GRADING C OR D, 16-INCH DEPTH</t>
  </si>
  <si>
    <t>30103-0000</t>
  </si>
  <si>
    <t>30103-1000</t>
  </si>
  <si>
    <t>30103-2000</t>
  </si>
  <si>
    <t>30103-3000</t>
  </si>
  <si>
    <t>30103-4000</t>
  </si>
  <si>
    <t>30105-0000</t>
  </si>
  <si>
    <t>Subbase</t>
  </si>
  <si>
    <t>SUBBASE</t>
  </si>
  <si>
    <t>30105-1000</t>
  </si>
  <si>
    <t>Subbase grading A</t>
  </si>
  <si>
    <t>SUBBASE GRADING A</t>
  </si>
  <si>
    <t>30105-2000</t>
  </si>
  <si>
    <t>Subbase grading B</t>
  </si>
  <si>
    <t>SUBBASE GRADING B</t>
  </si>
  <si>
    <t>30106-0100</t>
  </si>
  <si>
    <t>Subbase grading A, 100mm depth</t>
  </si>
  <si>
    <t>SUBBASE GRADING A, 4-INCH DEPTH</t>
  </si>
  <si>
    <t>30106-0200</t>
  </si>
  <si>
    <t>Subbase grading A, 150mm depth</t>
  </si>
  <si>
    <t>SUBBASE GRADING A, 6-INCH DEPTH</t>
  </si>
  <si>
    <t>30106-0300</t>
  </si>
  <si>
    <t>Subbase grading A, 200mm depth</t>
  </si>
  <si>
    <t>SUBBASE GRADING A, 8-INCH DEPTH</t>
  </si>
  <si>
    <t>30106-0400</t>
  </si>
  <si>
    <t>Subbase grading A, 250mm depth</t>
  </si>
  <si>
    <t>SUBBASE GRADING A, 10-INCH DEPTH</t>
  </si>
  <si>
    <t>30106-0500</t>
  </si>
  <si>
    <t>Subbase grading A, 300mm depth</t>
  </si>
  <si>
    <t>SUBBASE GRADING A, 12-INCH DEPTH</t>
  </si>
  <si>
    <t>30106-0600</t>
  </si>
  <si>
    <t>Subbase grading B, 100mm depth</t>
  </si>
  <si>
    <t>SUBBASE GRADING B, 4-INCH DEPTH</t>
  </si>
  <si>
    <t>30106-0700</t>
  </si>
  <si>
    <t>Subbase grading B, 150mm depth</t>
  </si>
  <si>
    <t>SUBBASE GRADING B, 6-INCH DEPTH</t>
  </si>
  <si>
    <t>30106-0800</t>
  </si>
  <si>
    <t>Subbase grading B, 200mm depth</t>
  </si>
  <si>
    <t>SUBBASE GRADING B, 8-INCH DEPTH</t>
  </si>
  <si>
    <t>30106-0900</t>
  </si>
  <si>
    <t>Subbase grading B, 250mm depth</t>
  </si>
  <si>
    <t>SUBBASE GRADING B, 10-INCH DEPTH</t>
  </si>
  <si>
    <t>30106-1000</t>
  </si>
  <si>
    <t>Subbase grading B, 300mm depth</t>
  </si>
  <si>
    <t>SUBBASE GRADING B, 12-INCH DEPTH</t>
  </si>
  <si>
    <t>30107-0000</t>
  </si>
  <si>
    <t>30107-1000</t>
  </si>
  <si>
    <t>30107-2000</t>
  </si>
  <si>
    <t>30110-0000</t>
  </si>
  <si>
    <t>Aggregate surface course</t>
  </si>
  <si>
    <t>AGGREGATE SURFACE COURSE</t>
  </si>
  <si>
    <t>30111-1000</t>
  </si>
  <si>
    <t>Aggregate surface course, 100mm depth</t>
  </si>
  <si>
    <t>AGGREGATE SURFACE COURSE, 4-INCH DEPTH</t>
  </si>
  <si>
    <t>30111-2000</t>
  </si>
  <si>
    <t>Aggregate surface course, 150mm depth</t>
  </si>
  <si>
    <t>AGGREGATE SURFACE COURSE, 6-INCH DEPTH</t>
  </si>
  <si>
    <t>30111-3000</t>
  </si>
  <si>
    <t>Aggregate surface course, 200mm depth</t>
  </si>
  <si>
    <t>AGGREGATE SURFACE COURSE, 8-INCH DEPTH</t>
  </si>
  <si>
    <t>30111-4000</t>
  </si>
  <si>
    <t>Aggregate surface course, 250mm depth</t>
  </si>
  <si>
    <t>AGGREGATE SURFACE COURSE, 10-INCH DEPTH</t>
  </si>
  <si>
    <t>30111-5000</t>
  </si>
  <si>
    <t>Aggregate surface course, 300mm depth</t>
  </si>
  <si>
    <t>AGGREGATE SURFACE COURSE, 12-INCH DEPTH</t>
  </si>
  <si>
    <t>30112-0000</t>
  </si>
  <si>
    <t>30201-0100</t>
  </si>
  <si>
    <t>Cement treated aggregate course grading A</t>
  </si>
  <si>
    <t>CEMENT TREATED AGGREGATE COURSE GRADING A</t>
  </si>
  <si>
    <t>30201-0200</t>
  </si>
  <si>
    <t>Cement treated aggregate course grading B</t>
  </si>
  <si>
    <t>CEMENT TREATED AGGREGATE COURSE GRADING B</t>
  </si>
  <si>
    <t>30201-0300</t>
  </si>
  <si>
    <t>Cement treated aggregate course grading C</t>
  </si>
  <si>
    <t>CEMENT TREATED AGGREGATE COURSE GRADING C</t>
  </si>
  <si>
    <t>30201-0400</t>
  </si>
  <si>
    <t>Cement treated aggregate course grading D</t>
  </si>
  <si>
    <t>CEMENT TREATED AGGREGATE COURSE GRADING D</t>
  </si>
  <si>
    <t>30201-0500</t>
  </si>
  <si>
    <t>Cement treated aggregate course grading E</t>
  </si>
  <si>
    <t>CEMENT TREATED AGGREGATE COURSE GRADING E</t>
  </si>
  <si>
    <t>30201-0600</t>
  </si>
  <si>
    <t>Cement treated aggregate course grading C or D</t>
  </si>
  <si>
    <t>CEMENT TREATED AGGREGATE COURSE GRADING C OR D</t>
  </si>
  <si>
    <t>30201-0700</t>
  </si>
  <si>
    <t>AFLC treated aggregate course grading A</t>
  </si>
  <si>
    <t>AFLC TREATED AGGREGATE COURSE GRADING A</t>
  </si>
  <si>
    <t>30201-0800</t>
  </si>
  <si>
    <t>AFLC treated aggregate course grading B</t>
  </si>
  <si>
    <t>AFLC TREATED AGGREGATE COURSE GRADING B</t>
  </si>
  <si>
    <t>30201-0900</t>
  </si>
  <si>
    <t>AFLC treated aggregate course grading C</t>
  </si>
  <si>
    <t>AFLC TREATED AGGREGATE COURSE GRADING C</t>
  </si>
  <si>
    <t>30201-1000</t>
  </si>
  <si>
    <t>AFLC treated aggregate course grading D</t>
  </si>
  <si>
    <t>AFLC TREATED AGGREGATE COURSE GRADING D</t>
  </si>
  <si>
    <t>30201-1100</t>
  </si>
  <si>
    <t>AFLC treated aggregate course grading E</t>
  </si>
  <si>
    <t>AFLC TREATED AGGREGATE COURSE GRADING E</t>
  </si>
  <si>
    <t>30201-1200</t>
  </si>
  <si>
    <t>AFLC treated aggregate course grading C or D</t>
  </si>
  <si>
    <t>AFLC TREATED AGGREGATE COURSE GRADING C OR D</t>
  </si>
  <si>
    <t>30202-0000</t>
  </si>
  <si>
    <t>Cement treated aggregate course</t>
  </si>
  <si>
    <t>CEMENT TREATED AGGREGATE COURSE</t>
  </si>
  <si>
    <t>30202-0100</t>
  </si>
  <si>
    <t>Cement treated aggregate course grading A, 150mm depth</t>
  </si>
  <si>
    <t>CEMENT TREATED AGGREGATE COURSE GRADING A, 6-INCH DEPTH</t>
  </si>
  <si>
    <t>30202-0200</t>
  </si>
  <si>
    <t>Cement treated aggregate course grading B, 150mm depth</t>
  </si>
  <si>
    <t>CEMENT TREATED AGGREGATE COURSE GRADING B, 6-INCH DEPTH</t>
  </si>
  <si>
    <t>30202-0300</t>
  </si>
  <si>
    <t>Cement treated aggregate course grading C, 150mm depth</t>
  </si>
  <si>
    <t>CEMENT TREATED AGGREGATE COURSE GRADING C, 6-INCH DEPTH</t>
  </si>
  <si>
    <t>30202-0400</t>
  </si>
  <si>
    <t>Cement treated aggregate course grading D, 150mm depth</t>
  </si>
  <si>
    <t>CEMENT TREATED AGGREGATE COURSE GRADING D, 6-INCH DEPTH</t>
  </si>
  <si>
    <t>30202-0500</t>
  </si>
  <si>
    <t>Cement treated aggregate course grading E, 150mm depth</t>
  </si>
  <si>
    <t>CEMENT TREATED AGGREGATE COURSE GRADING E, 6-INCH DEPTH</t>
  </si>
  <si>
    <t>30202-0600</t>
  </si>
  <si>
    <t>Cement treated aggregate course grading C or D, 150mm depth</t>
  </si>
  <si>
    <t>CEMENT TREATED AGGREGATE COURSE GRADING C OR D, 6-INCH DEPTH</t>
  </si>
  <si>
    <t>30202-0700</t>
  </si>
  <si>
    <t>AFLC treated aggregate course grading A, 150mm depth</t>
  </si>
  <si>
    <t>AFLC TREATED AGGREGATE COURSE GRADING A, 6-INCH DEPTH</t>
  </si>
  <si>
    <t>30202-0800</t>
  </si>
  <si>
    <t>AFLC treated aggregate course grading B, 150mm depth</t>
  </si>
  <si>
    <t>AFLC TREATED AGGREGATE COURSE GRADING B, 6-INCH DEPTH</t>
  </si>
  <si>
    <t>30202-0900</t>
  </si>
  <si>
    <t>AFLC treated aggregate course grading C, 150mm depth</t>
  </si>
  <si>
    <t>AFLC TREATED AGGREGATE COURSE GRADING C, 6-INCH DEPTH</t>
  </si>
  <si>
    <t>30202-1000</t>
  </si>
  <si>
    <t>AFLC treated aggregate course grading D, 150mm depth</t>
  </si>
  <si>
    <t>AFLC TREATED AGGREGATE COURSE GRADING D, 6-INCH DEPTH</t>
  </si>
  <si>
    <t>30202-1100</t>
  </si>
  <si>
    <t>AFLC treated aggregate course grading E, 150mm depth</t>
  </si>
  <si>
    <t>AFLC TREATED AGGREGATE COURSE GRADING E, 6-INCH DEPTH</t>
  </si>
  <si>
    <t>30202-1200</t>
  </si>
  <si>
    <t>AFLC treated aggregate course grading C or D, 150mm depth</t>
  </si>
  <si>
    <t>AFLC TREATED AGGREGATE COURSE GRADING C OR D, 6-INCH DEPTH</t>
  </si>
  <si>
    <t>30202-5010</t>
  </si>
  <si>
    <t>Lime treated aggregate course, 100mm depth</t>
  </si>
  <si>
    <t>LIME TREATED AGGREGATE COURSE, 4-INCH DEPTH</t>
  </si>
  <si>
    <t>30205-0000</t>
  </si>
  <si>
    <t>Cement</t>
  </si>
  <si>
    <t>CEMENT</t>
  </si>
  <si>
    <t>30206-0000</t>
  </si>
  <si>
    <t>30207-0000</t>
  </si>
  <si>
    <t>30301-1000</t>
  </si>
  <si>
    <t>Ditch reconditioning</t>
  </si>
  <si>
    <t>DITCH RECONDITIONING</t>
  </si>
  <si>
    <t>30301-2000</t>
  </si>
  <si>
    <t>Shoulder reconditioning</t>
  </si>
  <si>
    <t>SHOULDER RECONDITIONING</t>
  </si>
  <si>
    <t>30301-3000</t>
  </si>
  <si>
    <t>Shoulder and ditch reconditioning</t>
  </si>
  <si>
    <t>SHOULDER AND DITCH RECONDITIONING</t>
  </si>
  <si>
    <t>30301-4000</t>
  </si>
  <si>
    <t>Roadbed reconditioning</t>
  </si>
  <si>
    <t>ROADBED RECONDITIONING</t>
  </si>
  <si>
    <t>30301-5000</t>
  </si>
  <si>
    <t>Aggregate surface reconditioning</t>
  </si>
  <si>
    <t>AGGREGATE SURFACE RECONDITIONING</t>
  </si>
  <si>
    <t>30301-6000</t>
  </si>
  <si>
    <t>Roadway reconditioning</t>
  </si>
  <si>
    <t>ROADWAY RECONDITIONING</t>
  </si>
  <si>
    <t>30302-1000</t>
  </si>
  <si>
    <t>30302-2000</t>
  </si>
  <si>
    <t>30302-3000</t>
  </si>
  <si>
    <t>30302-4000</t>
  </si>
  <si>
    <t>30302-5000</t>
  </si>
  <si>
    <t>30302-6000</t>
  </si>
  <si>
    <t>30303-1000</t>
  </si>
  <si>
    <t>30303-2000</t>
  </si>
  <si>
    <t>30303-3000</t>
  </si>
  <si>
    <t>30305-1000</t>
  </si>
  <si>
    <t>Pulverizing, 50mm depth</t>
  </si>
  <si>
    <t>PULVERIZING, 2-INCH DEPTH</t>
  </si>
  <si>
    <t>30305-1500</t>
  </si>
  <si>
    <t>Pulverizing, 75mm depth</t>
  </si>
  <si>
    <t>PULVERIZING, 3-INCH DEPTH</t>
  </si>
  <si>
    <t>30305-2000</t>
  </si>
  <si>
    <t>Pulverizing, 100mm depth</t>
  </si>
  <si>
    <t>PULVERIZING, 4-INCH DEPTH</t>
  </si>
  <si>
    <t>30305-2500</t>
  </si>
  <si>
    <t>Pulverizing, 125mm depth</t>
  </si>
  <si>
    <t>PULVERIZING, 5-INCH DEPTH</t>
  </si>
  <si>
    <t>30305-3000</t>
  </si>
  <si>
    <t>Pulverizing, 150mm depth</t>
  </si>
  <si>
    <t>PULVERIZING, 6-INCH DEPTH</t>
  </si>
  <si>
    <t>30305-4000</t>
  </si>
  <si>
    <t>Pulverizing, 200mm depth</t>
  </si>
  <si>
    <t>PULVERIZING, 8-INCH DEPTH</t>
  </si>
  <si>
    <t>30305-5000</t>
  </si>
  <si>
    <t>Pulverizing, 250mm depth</t>
  </si>
  <si>
    <t>PULVERIZING, 10-INCH DEPTH</t>
  </si>
  <si>
    <t>30305-6000</t>
  </si>
  <si>
    <t>Pulverizing, 300mm depth</t>
  </si>
  <si>
    <t>PULVERIZING, 12-INCH DEPTH</t>
  </si>
  <si>
    <t>30306-0000</t>
  </si>
  <si>
    <t>Pulverizing</t>
  </si>
  <si>
    <t>PULVERIZING</t>
  </si>
  <si>
    <t>30306-1000</t>
  </si>
  <si>
    <t>30306-1500</t>
  </si>
  <si>
    <t>30306-2000</t>
  </si>
  <si>
    <t>30306-2500</t>
  </si>
  <si>
    <t>30306-3000</t>
  </si>
  <si>
    <t>30306-3500</t>
  </si>
  <si>
    <t>Pulverizing, 175mm depth</t>
  </si>
  <si>
    <t>PULVERIZING, 7-INCH DEPTH</t>
  </si>
  <si>
    <t>30306-4000</t>
  </si>
  <si>
    <t>30306-5000</t>
  </si>
  <si>
    <t>30306-6000</t>
  </si>
  <si>
    <t>30310-0000</t>
  </si>
  <si>
    <t>30311-0000</t>
  </si>
  <si>
    <t>30401-0100</t>
  </si>
  <si>
    <t>Cement aggregate stabilization, imported aggregate, grading C</t>
  </si>
  <si>
    <t>CEMENT AGGREGATE STABILIZATION, IMPORTED AGGREGATE, GRADING C</t>
  </si>
  <si>
    <t>30401-0200</t>
  </si>
  <si>
    <t>Cement aggregate stabilization, imported aggregate, grading D</t>
  </si>
  <si>
    <t>CEMENT AGGREGATE STABILIZATION, IMPORTED AGGREGATE, GRADING D</t>
  </si>
  <si>
    <t>30401-0300</t>
  </si>
  <si>
    <t>Cement aggregate stabilization, imported aggregate, grading E</t>
  </si>
  <si>
    <t>CEMENT AGGREGATE STABILIZATION, IMPORTED AGGREGATE, GRADING E</t>
  </si>
  <si>
    <t>30401-0400</t>
  </si>
  <si>
    <t>Cement aggregate stabilization, imported aggregate, grading C or D</t>
  </si>
  <si>
    <t>CEMENT AGGREGATE STABILIZATION, IMPORTED AGGREGATE, GRADING C OR D</t>
  </si>
  <si>
    <t>30401-0500</t>
  </si>
  <si>
    <t>AFLC aggregate stabilization, imported aggregate, grading C</t>
  </si>
  <si>
    <t>AFLC AGGREGATE STABILIZATION, IMPORTED AGGREGATE, GRADING C</t>
  </si>
  <si>
    <t>30401-0600</t>
  </si>
  <si>
    <t>AFLC aggregate stabilization, imported aggregate, grading D</t>
  </si>
  <si>
    <t>AFLC AGGREGATE STABILIZATION, IMPORTED AGGREGATE, GRADING D</t>
  </si>
  <si>
    <t>30401-0700</t>
  </si>
  <si>
    <t>AFLC aggregate stabilization, imported aggregate, grading E</t>
  </si>
  <si>
    <t>AFLC AGGREGATE STABILIZATION, IMPORTED AGGREGATE, GRADING E</t>
  </si>
  <si>
    <t>30401-0800</t>
  </si>
  <si>
    <t>AFLC aggregate stabilization, imported aggregate, grading C or D</t>
  </si>
  <si>
    <t>AFLC AGGREGATE STABILIZATION, IMPORTED AGGREGATE, GRADING C OR D</t>
  </si>
  <si>
    <t>30402-0100</t>
  </si>
  <si>
    <t>Cement aggregate stabilization, imported aggregate, grading C, 150mm depth</t>
  </si>
  <si>
    <t>CEMENT AGGREGATE STABILIZATION, IMPORTED AGGREGATE, GRADING C, 6-INCH DEPTH</t>
  </si>
  <si>
    <t>30402-0200</t>
  </si>
  <si>
    <t>Cement aggregate stabilization, imported aggregate, grading D, 150mm depth</t>
  </si>
  <si>
    <t>CEMENT AGGREGATE STABILIZATION, IMPORTED AGGREGATE, GRADING D, 6-INCH DEPTH</t>
  </si>
  <si>
    <t>30402-0300</t>
  </si>
  <si>
    <t>Cement aggregate stabilization, imported aggregate, grading E, 150mm depth</t>
  </si>
  <si>
    <t>CEMENT AGGREGATE STABILIZATION, IMPORTED AGGREGATE, GRADING E, 6-INCH DEPTH</t>
  </si>
  <si>
    <t>30402-0400</t>
  </si>
  <si>
    <t>Cement aggregate stabilization, imported aggregate, grading C or D, 150mm depth</t>
  </si>
  <si>
    <t>CEMENT AGGREGATE STABILIZATION, IMPORTED AGGREGATE, GRADING C OR D, 6-INCH DEPTH</t>
  </si>
  <si>
    <t>30402-0500</t>
  </si>
  <si>
    <t>AFLC aggregate stabilization, imported aggregate, grading C, 150mm depth</t>
  </si>
  <si>
    <t>AFLC AGGREGATE STABILIZATION, IMPORTED AGGREGATE, GRADING C, 6-INCH DEPTH</t>
  </si>
  <si>
    <t>30402-0600</t>
  </si>
  <si>
    <t>AFLC aggregate stabilization, imported aggregate, grading D, 150mm depth</t>
  </si>
  <si>
    <t>AFLC AGGREGATE STABILIZATION, IMPORTED AGGREGATE, GRADING D, 6-INCH DEPTH</t>
  </si>
  <si>
    <t>30402-0700</t>
  </si>
  <si>
    <t>AFLC aggregate stabilization, imported aggregate, grading E, 150mm depth</t>
  </si>
  <si>
    <t>AFLC AGGREGATE STABILIZATION, IMPORTED AGGREGATE, GRADING E, 6-INCH DEPTH</t>
  </si>
  <si>
    <t>30402-0800</t>
  </si>
  <si>
    <t>AFLC aggregate stabilization, imported aggregate, grading C or D, 150mm depth</t>
  </si>
  <si>
    <t>AFLC AGGREGATE STABILIZATION, IMPORTED AGGREGATE, GRADING C OR D, 6-INCH DEPTH</t>
  </si>
  <si>
    <t>30403-0100</t>
  </si>
  <si>
    <t>30403-0200</t>
  </si>
  <si>
    <t>30403-0300</t>
  </si>
  <si>
    <t>30403-0400</t>
  </si>
  <si>
    <t>30403-0500</t>
  </si>
  <si>
    <t>30403-0600</t>
  </si>
  <si>
    <t>30403-0700</t>
  </si>
  <si>
    <t>30403-0800</t>
  </si>
  <si>
    <t>30405-0950</t>
  </si>
  <si>
    <t>Cement aggregate stabilization, in-place aggregate, 100mm depth</t>
  </si>
  <si>
    <t>CEMENT AGGREGATE STABILIZATION, IN-PLACE AGGREGATE, 4-INCH DEPTH</t>
  </si>
  <si>
    <t>30405-1000</t>
  </si>
  <si>
    <t>Cement aggregate stabilization, in-place aggregate, 150mm depth</t>
  </si>
  <si>
    <t>CEMENT AGGREGATE STABILIZATION, IN-PLACE AGGREGATE, 6-INCH DEPTH</t>
  </si>
  <si>
    <t>30405-1050</t>
  </si>
  <si>
    <t>Cement aggregate stabilization, in-place aggregate, 175mm depth</t>
  </si>
  <si>
    <t>CEMENT AGGREGATE STABILIZATION, IN-PLACE AGGREGATE, 7-INCH DEPTH</t>
  </si>
  <si>
    <t>30405-1100</t>
  </si>
  <si>
    <t>Cement aggregate stabilization, in-place aggregate, 200mm depth</t>
  </si>
  <si>
    <t>CEMENT AGGREGATE STABILIZATION, IN-PLACE AGGREGATE, 8-INCH DEPTH</t>
  </si>
  <si>
    <t>30405-1200</t>
  </si>
  <si>
    <t>Cement aggregate stabilization, in-place aggregate, 250mm depth</t>
  </si>
  <si>
    <t>CEMENT AGGREGATE STABILIZATION, IN-PLACE AGGREGATE, 10-INCH DEPTH</t>
  </si>
  <si>
    <t>30405-2000</t>
  </si>
  <si>
    <t>AFLC aggregate stabilization, in-place aggregate, 150mm depth</t>
  </si>
  <si>
    <t>AFLC AGGREGATE STABILIZATION, IN-PLACE AGGREGATE, 6-INCH DEPTH</t>
  </si>
  <si>
    <t>30405-3000</t>
  </si>
  <si>
    <t>Calcium chloride aggregate stabilization, in-place aggregate, 75mm depth</t>
  </si>
  <si>
    <t>CALCIUM CHLORIDE AGGREGATE STABILIZATION, IN-PLACE AGGREGATE, 3-INCH DEPTH</t>
  </si>
  <si>
    <t>30405-3200</t>
  </si>
  <si>
    <t>Calcium chloride aggregate stabilization, in-place aggregate, 150mm depth</t>
  </si>
  <si>
    <t>CALCIUM CHLORIDE AGGREGATE STABILIZATION, IN-PLACE AGGREGATE, 6-INCH DEPTH</t>
  </si>
  <si>
    <t>30405-4000</t>
  </si>
  <si>
    <t>Bentonite aggregate stabilization, in-place aggregate, 100mm depth</t>
  </si>
  <si>
    <t>BENTONITE AGGREGATE STABILIZATION, IN-PLACE AGGREGATE, 4-INCH DEPTH</t>
  </si>
  <si>
    <t>30406-1000</t>
  </si>
  <si>
    <t>30406-2000</t>
  </si>
  <si>
    <t>30410-1000</t>
  </si>
  <si>
    <t>Cement aggregate stabilization, imported surface course aggregate</t>
  </si>
  <si>
    <t>CEMENT AGGREGATE STABILIZATION, IMPORTED SURFACE COURSE AGGREGATE</t>
  </si>
  <si>
    <t>30410-2000</t>
  </si>
  <si>
    <t>AFLC aggregate stabilization, imported surface course aggregate</t>
  </si>
  <si>
    <t>AFLC AGGREGATE STABILIZATION, IMPORTED SURFACE COURSE AGGREGATE</t>
  </si>
  <si>
    <t>30410-3000</t>
  </si>
  <si>
    <t>Calcium chloride aggregate stabilization, imported surface course aggregate</t>
  </si>
  <si>
    <t>CALCIUM CHLORIDE AGGREGATE STABILIZATION, IMPORTED SURFACE COURSE AGGREGATE</t>
  </si>
  <si>
    <t>30411-1000</t>
  </si>
  <si>
    <t>Cement aggregate stabilization, imported surface course aggregate, 150mm depth</t>
  </si>
  <si>
    <t>CEMENT AGGREGATE STABILIZATION, IMPORTED SURFACE COURSE AGGREGATE, 6-INCH DEPTH</t>
  </si>
  <si>
    <t>30411-2000</t>
  </si>
  <si>
    <t>AFLC aggregate stabilization, imported surface course aggregate, 150mm depth</t>
  </si>
  <si>
    <t>AFLC AGGREGATE STABILIZATION, IMPORTED SURFACE COURSE AGGREGATE, 6-INCH DEPTH</t>
  </si>
  <si>
    <t>30412-1000</t>
  </si>
  <si>
    <t>30412-2000</t>
  </si>
  <si>
    <t>30415-0000</t>
  </si>
  <si>
    <t>30416-0000</t>
  </si>
  <si>
    <t>30417-0000</t>
  </si>
  <si>
    <t>30418-0000</t>
  </si>
  <si>
    <t>Calcium chloride</t>
  </si>
  <si>
    <t>CALCIUM CHLORIDE</t>
  </si>
  <si>
    <t>30419-0000</t>
  </si>
  <si>
    <t xml:space="preserve">Bentonite </t>
  </si>
  <si>
    <t xml:space="preserve">BENTONITE </t>
  </si>
  <si>
    <t>30430-0000</t>
  </si>
  <si>
    <t>Aggregate stabilization</t>
  </si>
  <si>
    <t>AGGREGATE STABILIZATION</t>
  </si>
  <si>
    <t>30501-0000</t>
  </si>
  <si>
    <t>Aggregate-topsoil course</t>
  </si>
  <si>
    <t>AGGREGATE-TOPSOIL COURSE</t>
  </si>
  <si>
    <t>30502-0000</t>
  </si>
  <si>
    <t>30502-0100</t>
  </si>
  <si>
    <t>Aggregate-topsoil course, 25mm depth</t>
  </si>
  <si>
    <t>AGGREGATE-TOPSOIL COURSE, 1-INCH DEPTH</t>
  </si>
  <si>
    <t>30502-0200</t>
  </si>
  <si>
    <t>Aggregate-topsoil course, 40mm depth</t>
  </si>
  <si>
    <t>AGGREGATE-TOPSOIL COURSE, 1 1/2-INCH DEPTH</t>
  </si>
  <si>
    <t>30502-0300</t>
  </si>
  <si>
    <t>Aggregate-topsoil course, 50mm depth</t>
  </si>
  <si>
    <t>AGGREGATE-TOPSOIL COURSE, 2-INCH DEPTH</t>
  </si>
  <si>
    <t>30502-0400</t>
  </si>
  <si>
    <t>Aggregate-topsoil course, 65mm depth</t>
  </si>
  <si>
    <t>AGGREGATE-TOPSOIL COURSE, 2 1/2-INCH DEPTH</t>
  </si>
  <si>
    <t>30502-0500</t>
  </si>
  <si>
    <t>Aggregate-topsoil course, 75mm depth</t>
  </si>
  <si>
    <t>AGGREGATE-TOPSOIL COURSE, 3-INCH DEPTH</t>
  </si>
  <si>
    <t>30502-0600</t>
  </si>
  <si>
    <t>Aggregate-topsoil course, 90mm depth</t>
  </si>
  <si>
    <t>AGGREGATE-TOPSOIL COURSE, 3 1/2-INCH DEPTH</t>
  </si>
  <si>
    <t>30502-0700</t>
  </si>
  <si>
    <t>Aggregate-topsoil course, 100mm depth</t>
  </si>
  <si>
    <t>AGGREGATE-TOPSOIL COURSE, 4-INCH DEPTH</t>
  </si>
  <si>
    <t>30502-0800</t>
  </si>
  <si>
    <t>Aggregate-topsoil course, 115mm depth</t>
  </si>
  <si>
    <t>AGGREGATE-TOPSOIL COURSE, 4 1/2-INCH DEPTH</t>
  </si>
  <si>
    <t>30502-0900</t>
  </si>
  <si>
    <t>Aggregate-topsoil course, 125mm depth</t>
  </si>
  <si>
    <t>AGGREGATE-TOPSOIL COURSE, 5-INCH DEPTH</t>
  </si>
  <si>
    <t>30502-1000</t>
  </si>
  <si>
    <t>Aggregate-topsoil course, 150mm depth</t>
  </si>
  <si>
    <t>AGGREGATE-TOPSOIL COURSE, 6-INCH DEPTH</t>
  </si>
  <si>
    <t>30502-1100</t>
  </si>
  <si>
    <t>Aggregate-topsoil course, 175mm depth</t>
  </si>
  <si>
    <t>AGGREGATE-TOPSOIL COURSE, 7-INCH DEPTH</t>
  </si>
  <si>
    <t>30502-1200</t>
  </si>
  <si>
    <t>Aggregate-topsoil course, 200mm depth</t>
  </si>
  <si>
    <t>AGGREGATE-TOPSOIL COURSE, 8-INCH DEPTH</t>
  </si>
  <si>
    <t>30502-1300</t>
  </si>
  <si>
    <t>Aggregate-topsoil course, 225mm depth</t>
  </si>
  <si>
    <t>AGGREGATE-TOPSOIL COURSE, 9-INCH DEPTH</t>
  </si>
  <si>
    <t>30502-1400</t>
  </si>
  <si>
    <t>Aggregate-topsoil course, 250mm depth</t>
  </si>
  <si>
    <t>AGGREGATE-TOPSOIL COURSE, 10-INCH DEPTH</t>
  </si>
  <si>
    <t>30503-0000</t>
  </si>
  <si>
    <t>30601-0000</t>
  </si>
  <si>
    <t>Dust palliative application</t>
  </si>
  <si>
    <t>DUST PALLIATIVE APPLICATION</t>
  </si>
  <si>
    <t>30602-0000</t>
  </si>
  <si>
    <t>30603-0000</t>
  </si>
  <si>
    <t>Emulsified asphalt</t>
  </si>
  <si>
    <t>EMULSIFIED ASPHALT</t>
  </si>
  <si>
    <t>30604-0000</t>
  </si>
  <si>
    <t>Lignin sulfonate</t>
  </si>
  <si>
    <t>LIGNIN SULFONATE</t>
  </si>
  <si>
    <t>30605-0000</t>
  </si>
  <si>
    <t>30606-0000</t>
  </si>
  <si>
    <t>Magnesium chloride</t>
  </si>
  <si>
    <t>MAGNESIUM CHLORIDE</t>
  </si>
  <si>
    <t>30607-0000</t>
  </si>
  <si>
    <t>Calcium chloride flake</t>
  </si>
  <si>
    <t>CALCIUM CHLORIDE FLAKE</t>
  </si>
  <si>
    <t>30608-0000</t>
  </si>
  <si>
    <t>l</t>
  </si>
  <si>
    <t>GAL</t>
  </si>
  <si>
    <t>30801-1000</t>
  </si>
  <si>
    <t>Roadway aggregate, method 1</t>
  </si>
  <si>
    <t>ROADWAY AGGREGATE, METHOD 1</t>
  </si>
  <si>
    <t>30801-2000</t>
  </si>
  <si>
    <t>Roadway aggregate, method 2</t>
  </si>
  <si>
    <t>ROADWAY AGGREGATE, METHOD 2</t>
  </si>
  <si>
    <t>30802-1000</t>
  </si>
  <si>
    <t>30802-2000</t>
  </si>
  <si>
    <t>30803-1000</t>
  </si>
  <si>
    <t>30803-2000</t>
  </si>
  <si>
    <t>30805-0000</t>
  </si>
  <si>
    <t>Bedding and backfill aggregate</t>
  </si>
  <si>
    <t>BEDDING AND BACKFILL AGGREGATE</t>
  </si>
  <si>
    <t>30806-0000</t>
  </si>
  <si>
    <t>30901-1000</t>
  </si>
  <si>
    <t>Emulsified asphalt treated aggregate base, grading C</t>
  </si>
  <si>
    <t>EMULSIFIED ASPHALT TREATED AGGREGATE BASE, GRADING C</t>
  </si>
  <si>
    <t>30901-2000</t>
  </si>
  <si>
    <t>Emulsified asphalt treated aggregate base, grading D</t>
  </si>
  <si>
    <t>EMULSIFIED ASPHALT TREATED AGGREGATE BASE, GRADING D</t>
  </si>
  <si>
    <t>30901-3000</t>
  </si>
  <si>
    <t>Emulsified asphalt treated aggregate base, grading E</t>
  </si>
  <si>
    <t>EMULSIFIED ASPHALT TREATED AGGREGATE BASE, GRADING E</t>
  </si>
  <si>
    <t>30901-4000</t>
  </si>
  <si>
    <t>Emulsified asphalt treated aggregate base, grading C or D</t>
  </si>
  <si>
    <t>EMULSIFIED ASPHALT TREATED AGGREGATE BASE, GRADING C OR D</t>
  </si>
  <si>
    <t>30902-1000</t>
  </si>
  <si>
    <t>30902-2000</t>
  </si>
  <si>
    <t>30902-3000</t>
  </si>
  <si>
    <t>30902-4000</t>
  </si>
  <si>
    <t>30903-1000</t>
  </si>
  <si>
    <t>30903-2000</t>
  </si>
  <si>
    <t>30903-3000</t>
  </si>
  <si>
    <t>30903-4000</t>
  </si>
  <si>
    <t>30905-0100</t>
  </si>
  <si>
    <t>Emulsified asphalt, grade RS-1</t>
  </si>
  <si>
    <t>EMULSIFIED ASPHALT, GRADE RS-1</t>
  </si>
  <si>
    <t>30905-0200</t>
  </si>
  <si>
    <t>Emulsified asphalt, grade RS-2</t>
  </si>
  <si>
    <t>EMULSIFIED ASPHALT, GRADE RS-2</t>
  </si>
  <si>
    <t>30905-0300</t>
  </si>
  <si>
    <t>Emulsified asphalt, grade MS-1</t>
  </si>
  <si>
    <t>EMULSIFIED ASPHALT, GRADE MS-1</t>
  </si>
  <si>
    <t>30905-0400</t>
  </si>
  <si>
    <t>Emulsified asphalt, grade MS-2</t>
  </si>
  <si>
    <t>EMULSIFIED ASPHALT, GRADE MS-2</t>
  </si>
  <si>
    <t>30905-0500</t>
  </si>
  <si>
    <t>Emulsified asphalt, grade HFMS-1</t>
  </si>
  <si>
    <t>EMULSIFIED ASPHALT, GRADE HFMS-1</t>
  </si>
  <si>
    <t>30905-0600</t>
  </si>
  <si>
    <t>Emulsified asphalt, grade HFMS-2H</t>
  </si>
  <si>
    <t>EMULSIFIED ASPHALT, GRADE HFMS-2H</t>
  </si>
  <si>
    <t>30905-0700</t>
  </si>
  <si>
    <t>Emulsified asphalt, grade HFMS-2S</t>
  </si>
  <si>
    <t>EMULSIFIED ASPHALT, GRADE HFMS-2S</t>
  </si>
  <si>
    <t>30905-0800</t>
  </si>
  <si>
    <t>Emulsified asphalt, grade HFRS-2P</t>
  </si>
  <si>
    <t>EMULSIFIED ASPHALT, GRADE HFRS-2P</t>
  </si>
  <si>
    <t>30905-0900</t>
  </si>
  <si>
    <t>Emulsified asphalt, grade CRS-1</t>
  </si>
  <si>
    <t>EMULSIFIED ASPHALT, GRADE CRS-1</t>
  </si>
  <si>
    <t>30905-1000</t>
  </si>
  <si>
    <t>Emulsified asphalt, grade CRS-2</t>
  </si>
  <si>
    <t>EMULSIFIED ASPHALT, GRADE CRS-2</t>
  </si>
  <si>
    <t>30905-1100</t>
  </si>
  <si>
    <t>Emulsified asphalt, grade CMS-2</t>
  </si>
  <si>
    <t>EMULSIFIED ASPHALT, GRADE CMS-2</t>
  </si>
  <si>
    <t>30905-1200</t>
  </si>
  <si>
    <t>Emulsified asphalt, grade CSS-1</t>
  </si>
  <si>
    <t>EMULSIFIED ASPHALT, GRADE CSS-1</t>
  </si>
  <si>
    <t>31001-0000</t>
  </si>
  <si>
    <t>Recycled aggregate base</t>
  </si>
  <si>
    <t>RECYCLED AGGREGATE BASE</t>
  </si>
  <si>
    <t>31002-0000</t>
  </si>
  <si>
    <t>Recycled aggregate subbase</t>
  </si>
  <si>
    <t>RECYCLED AGGREGATE SUBBASE</t>
  </si>
  <si>
    <t>31003-0000</t>
  </si>
  <si>
    <t>Recycled aggregate surface</t>
  </si>
  <si>
    <t>RECYCLED AGGREGATE SURFACE</t>
  </si>
  <si>
    <t>31004-0000</t>
  </si>
  <si>
    <t>31005-0000</t>
  </si>
  <si>
    <t>31101-0000</t>
  </si>
  <si>
    <t>Stockpiled aggregate</t>
  </si>
  <si>
    <t>STOCKPILED AGGREGATE</t>
  </si>
  <si>
    <t>31102-0000</t>
  </si>
  <si>
    <t>31201-0000</t>
  </si>
  <si>
    <t>Aggregate storage bed</t>
  </si>
  <si>
    <t>AGGREGATE STORAGE BED</t>
  </si>
  <si>
    <t>31202-0000</t>
  </si>
  <si>
    <t>Choker aggregate</t>
  </si>
  <si>
    <t>CHOKER AGGREGATE</t>
  </si>
  <si>
    <t>31203-0000</t>
  </si>
  <si>
    <t>40101-0100</t>
  </si>
  <si>
    <t>Superpave pavement, 9.5mm nominal maximum size aggregate, &lt;0.3 million ESAL</t>
  </si>
  <si>
    <t>SUPERPAVE PAVEMENT, 3/8-INCH NOMINAL MAXIMUM SIZE AGGREGATE, &lt;0.3 MILLION ESAL</t>
  </si>
  <si>
    <t>40101-0200</t>
  </si>
  <si>
    <t>Superpave pavement, 9.5mm nominal maximum size aggregate, 0.3 to &lt;3 million ESAL</t>
  </si>
  <si>
    <t>SUPERPAVE PAVEMENT, 3/8-INCH NOMINAL MAXIMUM SIZE AGGREGATE, 0.3 TO &lt;3 MILLION ESAL</t>
  </si>
  <si>
    <t>40101-0300</t>
  </si>
  <si>
    <t>Superpave pavement, 9.5mm nominal maximum size aggregate, 3 to &lt;30 million ESAL</t>
  </si>
  <si>
    <t>SUPERPAVE PAVEMENT, 3/8-INCH NOMINAL MAXIMUM SIZE AGGREGATE, 3 TO &lt;30 MILLION ESAL</t>
  </si>
  <si>
    <t>40101-0400</t>
  </si>
  <si>
    <t>Superpave pavement, 9.5mm nominal maximum size aggregate, equal or &gt;30 million ESAL</t>
  </si>
  <si>
    <t>SUPERPAVE PAVEMENT, 3/8-INCH NOMINAL MAXIMUM SIZE AGGREGATE, EQUAL OR &gt;30 MILLION ESAL</t>
  </si>
  <si>
    <t>40101-0500</t>
  </si>
  <si>
    <t>Superpave pavement, 12.5mm nominal maximum size aggregate, &lt;0.3 million ESAL</t>
  </si>
  <si>
    <t>SUPERPAVE PAVEMENT, 1/2-INCH NOMINAL MAXIMUM SIZE AGGREGATE, &lt;0.3 MILLION ESAL</t>
  </si>
  <si>
    <t>40101-0600</t>
  </si>
  <si>
    <t>Superpave pavement, 12.5mm nominal maximum size aggregate, 0.3 to &lt;3 million ESAL</t>
  </si>
  <si>
    <t>SUPERPAVE PAVEMENT, 1/2-INCH NOMINAL MAXIMUM SIZE AGGREGATE, 0.3 TO &lt;3 MILLION ESAL</t>
  </si>
  <si>
    <t>40101-0700</t>
  </si>
  <si>
    <t>Superpave pavement, 12.5mm nominal maximum size aggregate, 3 to &lt;30 million ESAL</t>
  </si>
  <si>
    <t>SUPERPAVE PAVEMENT, 1/2-INCH NOMINAL MAXIMUM SIZE AGGREGATE, 3 TO &lt;30 MILLION ESAL</t>
  </si>
  <si>
    <t>40101-0800</t>
  </si>
  <si>
    <t>Superpave pavement, 12.5mm nominal maximum size aggregate, equal or &gt;30 million ESAL</t>
  </si>
  <si>
    <t>SUPERPAVE PAVEMENT, 1/2-INCH NOMINAL MAXIMUM SIZE AGGREGATE, EQUAL OR &gt;30 MILLION ESAL</t>
  </si>
  <si>
    <t>40101-0900</t>
  </si>
  <si>
    <t>Superpave pavement, 19mm nominal maximum size aggregate, &lt;0.3 million ESAL</t>
  </si>
  <si>
    <t>SUPERPAVE PAVEMENT, 3/4-INCH NOMINAL MAXIMUM SIZE AGGREGATE, &lt;0.3 MILLION ESAL</t>
  </si>
  <si>
    <t>40101-1000</t>
  </si>
  <si>
    <t>Superpave pavement, 19mm nominal maximum size aggregate, 0.3 to &lt;3 million ESAL</t>
  </si>
  <si>
    <t>SUPERPAVE PAVEMENT, 3/4-INCH NOMINAL MAXIMUM SIZE AGGREGATE, 0.3 TO &lt;3 MILLION ESAL</t>
  </si>
  <si>
    <t>40101-1100</t>
  </si>
  <si>
    <t>Superpave pavement, 19mm nominal maximum size aggregate, 3 to &lt;30 million ESAL</t>
  </si>
  <si>
    <t>SUPERPAVE PAVEMENT, 3/4-INCH NOMINAL MAXIMUM SIZE AGGREGATE, 3 TO &lt;30 MILLION ESAL</t>
  </si>
  <si>
    <t>40101-1200</t>
  </si>
  <si>
    <t>Superpave pavement, 19mm nominal maximum size aggregate, equal or &gt;30 million ESAL</t>
  </si>
  <si>
    <t>SUPERPAVE PAVEMENT, 3/4-INCH NOMINAL MAXIMUM SIZE AGGREGATE, EQUAL OR &gt;30 MILLION ESAL</t>
  </si>
  <si>
    <t>40101-1300</t>
  </si>
  <si>
    <t>Superpave pavement, 25mm nominal maximum size aggregate, &lt;0.3 million ESAL</t>
  </si>
  <si>
    <t>SUPERPAVE PAVEMENT, 1-INCH NOMINAL MAXIMUM SIZE AGGREGATE, &lt;0.3 MILLION ESAL</t>
  </si>
  <si>
    <t>40101-1400</t>
  </si>
  <si>
    <t>Superpave pavement, 25mm nominal maximum size aggregate, 0.3 to &lt;3 million ESAL</t>
  </si>
  <si>
    <t>SUPERPAVE PAVEMENT, 1-INCH NOMINAL MAXIMUM SIZE AGGREGATE, 0.3 TO &lt;3 MILLION ESAL</t>
  </si>
  <si>
    <t>40101-1500</t>
  </si>
  <si>
    <t>Superpave pavement, 25mm nominal maximum size aggregate, 3 to &lt;30 million ESAL</t>
  </si>
  <si>
    <t>SUPERPAVE PAVEMENT, 1-INCH NOMINAL MAXIMUM SIZE AGGREGATE, 3 TO &lt;30 MILLION ESAL</t>
  </si>
  <si>
    <t>40101-1600</t>
  </si>
  <si>
    <t>Superpave pavement, 25mm nominal maximum size aggregate, equal or &gt;30 million ESAL</t>
  </si>
  <si>
    <t>SUPERPAVE PAVEMENT, 1-INCH NOMINAL MAXIMUM SIZE AGGREGATE, EQUAL OR &gt;30 MILLION ESAL</t>
  </si>
  <si>
    <t>40101-5500</t>
  </si>
  <si>
    <t>Superpave pavement, 12.5mm or 19mm nominal maximum size aggregate, &lt;0.3 million ESAL</t>
  </si>
  <si>
    <t>SUPERPAVE PAVEMENT, 1/2-INCH OR 3/4-INCH NOMINAL MAXIMUM SIZE AGGREGATE, &lt;0.3 MILLION ESAL</t>
  </si>
  <si>
    <t>40101-5600</t>
  </si>
  <si>
    <t>Superpave pavement, 12.5mm or 19mm nominal maximum size aggregate, 0.3 to &lt;3 million ESAL</t>
  </si>
  <si>
    <t>SUPERPAVE PAVEMENT, 1/2-INCH OR 3/4-INCH NOMINAL MAXIMUM SIZE AGGREGATE, 0.3 TO &lt;3 MILLION ESAL</t>
  </si>
  <si>
    <t>40101-5700</t>
  </si>
  <si>
    <t>Superpave pavement, 12.5mm or 19mm nominal maximum size aggregate, 3 to &lt;30 million ESAL</t>
  </si>
  <si>
    <t>SUPERPAVE PAVEMENT, 1/2-INCH OR 3/4-INCH NOMINAL MAXIMUM SIZE AGGREGATE, 3 TO &lt;30 MILLION ESAL</t>
  </si>
  <si>
    <t>40101-5800</t>
  </si>
  <si>
    <t>Superpave pavement, 12.5mm or 19mm nominal maximum size aggregate, equal or &gt;30 million ESAL</t>
  </si>
  <si>
    <t>SUPERPAVE PAVEMENT, 1/2-INCH OR 3/4-INCH NOMINAL MAXIMUM SIZE AGGREGATE, EQUAL OR &gt;30 MILLION ESAL</t>
  </si>
  <si>
    <t>40102-0100</t>
  </si>
  <si>
    <t>Superpave pavement, 9.5mm nominal maximum size aggregate, &lt;0.3 million ESAL, wedge and leveling course</t>
  </si>
  <si>
    <t>SUPERPAVE PAVEMENT, 3/8-INCH NOMINAL MAXIMUM SIZE AGGREGATE, &lt;0.3 MILLION ESAL, WEDGE AND LEVELING COURSE</t>
  </si>
  <si>
    <t>40102-0200</t>
  </si>
  <si>
    <t>Superpave pavement, 9.5mm nominal maximum size aggregate, 0.3 to &lt;3 million ESAL, wedge and leveling course</t>
  </si>
  <si>
    <t>SUPERPAVE PAVEMENT, 3/8-INCH NOMINAL MAXIMUM SIZE AGGREGATE, 0.3 TO &lt;3 MILLION ESAL, WEDGE AND LEVELING COURSE</t>
  </si>
  <si>
    <t>40102-0300</t>
  </si>
  <si>
    <t>Superpave pavement, 9.5mm nominal maximum size aggregate, 3 to &lt;30 million ESAL, wedge and leveling course</t>
  </si>
  <si>
    <t>SUPERPAVE PAVEMENT, 3/8-INCH NOMINAL MAXIMUM SIZE AGGREGATE, 3 TO &lt;30 MILLION ESAL, WEDGE AND LEVELING COURSE</t>
  </si>
  <si>
    <t>40102-0400</t>
  </si>
  <si>
    <t>Superpave pavement, 9.5mm nominal maximum size aggregate, equal or &gt;30 million ESAL, wedge and leveling course</t>
  </si>
  <si>
    <t>SUPERPAVE PAVEMENT, 3/8-INCH NOMINAL MAXIMUM SIZE AGGREGATE, EQUAL OR &gt;30 MILLION ESAL, WEDGE AND LEVELING COURSE</t>
  </si>
  <si>
    <t>40102-0500</t>
  </si>
  <si>
    <t>Superpave pavement, 12.5mm nominal maximum size aggregate, &lt;0.3 million ESAL, wedge and leveling course</t>
  </si>
  <si>
    <t>SUPERPAVE PAVEMENT, 1/2-INCH NOMINAL MAXIMUM SIZE AGGREGATE, &lt;0.3 MILLION ESAL, WEDGE AND LEVELING COURSE</t>
  </si>
  <si>
    <t>40102-0600</t>
  </si>
  <si>
    <t>Superpave pavement, 12.5mm nominal maximum size aggregate, 0.3 to &lt;3 million ESAL, wedge and leveling course</t>
  </si>
  <si>
    <t>SUPERPAVE PAVEMENT, 1/2-INCH NOMINAL MAXIMUM SIZE AGGREGATE, 0.3 TO &lt;3 MILLION ESAL, WEDGE AND LEVELING COURSE</t>
  </si>
  <si>
    <t>40102-0700</t>
  </si>
  <si>
    <t>Superpave pavement, 12.5mm nominal maximum size aggregate, 3 to &lt;30 million ESAL, wedge and leveling course</t>
  </si>
  <si>
    <t>SUPERPAVE PAVEMENT, 1/2-INCH NOMINAL MAXIMUM SIZE AGGREGATE, 3 TO &lt;30 MILLION ESAL, WEDGE AND LEVELING COURSE</t>
  </si>
  <si>
    <t>40102-0800</t>
  </si>
  <si>
    <t>Superpave pavement, 12.5mm nominal maximum size aggregate, equal or &gt;30 million ESAL, wedge and leveling course</t>
  </si>
  <si>
    <t>SUPERPAVE PAVEMENT, 1/2-INCH NOMINAL MAXIMUM SIZE AGGREGATE, EQUAL OR &gt;30 MILLION ESAL, WEDGE AND LEVELING COURSE</t>
  </si>
  <si>
    <t>40102-0900</t>
  </si>
  <si>
    <t>Superpave pavement, 19mm nominal maximum size aggregate, &lt;0.3 million ESAL, wedge and leveling course</t>
  </si>
  <si>
    <t>SUPERPAVE PAVEMENT, 3/4-INCH NOMINAL MAXIMUM SIZE AGGREGATE, &lt;0.3 MILLION ESAL, WEDGE AND LEVELING COURSE</t>
  </si>
  <si>
    <t>40102-1000</t>
  </si>
  <si>
    <t>Superpave pavement, 19mm nominal maximum size aggregate, 0.3 to &lt;3 million ESAL, wedge and leveling course</t>
  </si>
  <si>
    <t>SUPERPAVE PAVEMENT, 3/4-INCH NOMINAL MAXIMUM SIZE AGGREGATE, 0.3 TO &lt;3 MILLION ESAL, WEDGE AND LEVELING COURSE</t>
  </si>
  <si>
    <t>40102-1100</t>
  </si>
  <si>
    <t>Superpave pavement, 19mm nominal maximum size aggregate, 3 to &lt;30 million ESAL, wedge and leveling course</t>
  </si>
  <si>
    <t>SUPERPAVE PAVEMENT, 3/4-INCH NOMINAL MAXIMUM SIZE AGGREGATE, 3 TO &lt;30 MILLION ESAL, WEDGE AND LEVELING COURSE</t>
  </si>
  <si>
    <t>40102-1200</t>
  </si>
  <si>
    <t>Superpave pavement, 19mm nominal maximum size aggregate, equal or &gt;30 million ESAL, wedge and leveling course</t>
  </si>
  <si>
    <t>SUPERPAVE PAVEMENT, 3/4-INCH NOMINAL MAXIMUM SIZE AGGREGATE, EQUAL OR &gt;30 MILLION ESAL, WEDGE AND LEVELING COURSE</t>
  </si>
  <si>
    <t>40102-1300</t>
  </si>
  <si>
    <t>Superpave pavement, 25mm nominal maximum size aggregate, &lt;0.3 million ESAL, wedge and leveling course</t>
  </si>
  <si>
    <t>SUPERPAVE PAVEMENT, 1-INCH NOMINAL MAXIMUM SIZE AGGREGATE, &lt;0.3 MILLION ESAL, WEDGE AND LEVELING COURSE</t>
  </si>
  <si>
    <t>40102-1400</t>
  </si>
  <si>
    <t>Superpave pavement, 25mm nominal maximum size aggregate, 0.3 to &lt;3 million ESAL, wedge and leveling course</t>
  </si>
  <si>
    <t>SUPERPAVE PAVEMENT, 1-INCH NOMINAL MAXIMUM SIZE AGGREGATE, 0.3 TO &lt;3 MILLION ESAL, WEDGE AND LEVELING COURSE</t>
  </si>
  <si>
    <t>40102-1500</t>
  </si>
  <si>
    <t>Superpave pavement, 25mm nominal maximum size aggregate, 3 to &lt;30 million ESAL, wedge and leveling course</t>
  </si>
  <si>
    <t>SUPERPAVE PAVEMENT, 1-INCH NOMINAL MAXIMUM SIZE AGGREGATE, 3 TO &lt;30 MILLION ESAL, WEDGE AND LEVELING COURSE</t>
  </si>
  <si>
    <t>40102-1600</t>
  </si>
  <si>
    <t>Superpave pavement, 25mm nominal maximum size aggregate, equal or &gt;30 million ESAL, wedge and leveling course</t>
  </si>
  <si>
    <t>SUPERPAVE PAVEMENT, 1-INCH NOMINAL MAXIMUM SIZE AGGREGATE, EQUAL OR &gt;30 MILLION ESAL, WEDGE AND LEVELING COURSE</t>
  </si>
  <si>
    <t>40102-5500</t>
  </si>
  <si>
    <t>Superpave pavement, 12.5mm or 19mm nominal maximum size aggregate, &lt;0.3 million ESAL, wedge and leveling course</t>
  </si>
  <si>
    <t>SUPERPAVE PAVEMENT, 1/2-INCH OR 3/4-INCH NOMINAL MAXIMUM SIZE AGGREGATE, &lt;0.3 MILLION ESAL, WEDGE AND LEVELING COURSE</t>
  </si>
  <si>
    <t>40102-5600</t>
  </si>
  <si>
    <t>Superpave pavement, 12.5mm or 19mm nominal maximum size aggregate, 0.3 to &lt;3 million ESAL, wedge and leveling course</t>
  </si>
  <si>
    <t>SUPERPAVE PAVEMENT, 1/2-INCH OR 3/4-INCH NOMINAL MAXIMUM SIZE AGGREGATE, 0.3 TO &lt;3 MILLION ESAL, WEDGE AND LEVELING COURSE</t>
  </si>
  <si>
    <t>40102-5700</t>
  </si>
  <si>
    <t>Superpave pavement, 12.5mm or 19mm nominal maximum size aggregate, 3 to &lt;30 million ESAL, wedge and leveling course</t>
  </si>
  <si>
    <t>SUPERPAVE PAVEMENT, 1/2-INCH OR 3/4-INCH NOMINAL MAXIMUM SIZE AGGREGATE, 3 TO &lt;30 MILLION ESAL, WEDGE AND LEVELING COURSE</t>
  </si>
  <si>
    <t>40102-5800</t>
  </si>
  <si>
    <t>Superpave pavement, 12.5mm or 19mm nominal maximum size aggregate, equal or &gt;30 million ESAL, wedge and leveling course</t>
  </si>
  <si>
    <t>SUPERPAVE PAVEMENT, 1/2-INCH OR 3/4-INCH NOMINAL MAXIMUM SIZE AGGREGATE, EQUAL OR &gt;30 MILLION ESAL, WEDGE AND LEVELING COURSE</t>
  </si>
  <si>
    <t>40105-1000</t>
  </si>
  <si>
    <t>Antistrip additive, type 1</t>
  </si>
  <si>
    <t>ANTISTRIP ADDITIVE, TYPE 1</t>
  </si>
  <si>
    <t>40105-2000</t>
  </si>
  <si>
    <t>Antistrip additive, type 2</t>
  </si>
  <si>
    <t>ANTISTRIP ADDITIVE, TYPE 2</t>
  </si>
  <si>
    <t>40105-3000</t>
  </si>
  <si>
    <t>Antistrip additive, type 3</t>
  </si>
  <si>
    <t>ANTISTRIP ADDITIVE, TYPE 3</t>
  </si>
  <si>
    <t>40106-0000</t>
  </si>
  <si>
    <t>Mineral filler</t>
  </si>
  <si>
    <t>MINERAL FILLER</t>
  </si>
  <si>
    <t>40199-0001</t>
  </si>
  <si>
    <t xml:space="preserve">Incentive, smoothness </t>
  </si>
  <si>
    <t>INCENTIVE, SMOOTHNESS</t>
  </si>
  <si>
    <t>40199-0002</t>
  </si>
  <si>
    <t>Incentive, roughness</t>
  </si>
  <si>
    <t>INCENTIVE, ROUGHNESS</t>
  </si>
  <si>
    <t>40110-2520</t>
  </si>
  <si>
    <t>Superpave pavement, 12.5mm nominal maximum size aggregate, &lt;0.3 million ESAL, 50mm depth</t>
  </si>
  <si>
    <t>SUPERPAVE PAVEMENT, 1/2-INCH NOMINAL MAXIMUM SIZE AGGREGATE, &lt;0.3 MILLION ESAL, 2-INCH DEPTH</t>
  </si>
  <si>
    <t>40110-2530</t>
  </si>
  <si>
    <t>Superpave pavement, 12.5mm nominal maximum size aggregate, &lt;0.3 million ESAL, 75mm depth</t>
  </si>
  <si>
    <t>SUPERPAVE PAVEMENT, 1/2-INCH NOMINAL MAXIMUM SIZE AGGREGATE, &lt;0.3 MILLION ESAL, 3-INCH DEPTH</t>
  </si>
  <si>
    <t>40110-5030</t>
  </si>
  <si>
    <t>Superpave pavement, 19mm nominal maximum size aggregate, 0.3 to &lt;3 million ESAL, 75mm depth</t>
  </si>
  <si>
    <t>SUPERPAVE PAVEMENT, 3/4-INCH NOMINAL MAXIMUM SIZE AGGREGATE, 0.3 TO &lt;3 MILLION ESAL, 3-INCH DEPTH</t>
  </si>
  <si>
    <t>40120-0000</t>
  </si>
  <si>
    <t>Asphalt concrete pavement</t>
  </si>
  <si>
    <t>ASPHALT CONCRETE PAVEMENT</t>
  </si>
  <si>
    <t>40201-0100</t>
  </si>
  <si>
    <t>Hot asphalt concrete pavement, Marshall test, class A, grading A</t>
  </si>
  <si>
    <t>HOT ASPHALT CONCRETE PAVEMENT, MARSHALL TEST, CLASS A, GRADING A</t>
  </si>
  <si>
    <t>40201-0200</t>
  </si>
  <si>
    <t>Hot asphalt concrete pavement, Marshall test, class B, grading A</t>
  </si>
  <si>
    <t>HOT ASPHALT CONCRETE PAVEMENT, MARSHALL TEST, CLASS B, GRADING A</t>
  </si>
  <si>
    <t>40201-0300</t>
  </si>
  <si>
    <t>Hot asphalt concrete pavement, Marshall test, class C, grading A</t>
  </si>
  <si>
    <t>HOT ASPHALT CONCRETE PAVEMENT, MARSHALL TEST, CLASS C, GRADING A</t>
  </si>
  <si>
    <t>40201-0400</t>
  </si>
  <si>
    <t>Hot asphalt concrete pavement, Marshall test, class A, grading B</t>
  </si>
  <si>
    <t>HOT ASPHALT CONCRETE PAVEMENT, MARSHALL TEST, CLASS A, GRADING B</t>
  </si>
  <si>
    <t>40201-0500</t>
  </si>
  <si>
    <t>Hot asphalt concrete pavement, Marshall test, class B, grading B</t>
  </si>
  <si>
    <t>HOT ASPHALT CONCRETE PAVEMENT, MARSHALL TEST, CLASS B, GRADING B</t>
  </si>
  <si>
    <t>40201-0600</t>
  </si>
  <si>
    <t>Hot asphalt concrete pavement, Marshall test, class C, grading B</t>
  </si>
  <si>
    <t>HOT ASPHALT CONCRETE PAVEMENT, MARSHALL TEST, CLASS C, GRADING B</t>
  </si>
  <si>
    <t>40201-0700</t>
  </si>
  <si>
    <t>Hot asphalt concrete pavement, Marshall test, class A, grading C</t>
  </si>
  <si>
    <t>HOT ASPHALT CONCRETE PAVEMENT, MARSHALL TEST, CLASS A, GRADING C</t>
  </si>
  <si>
    <t>40201-0800</t>
  </si>
  <si>
    <t>Hot asphalt concrete pavement, Marshall test, class B, grading C</t>
  </si>
  <si>
    <t>HOT ASPHALT CONCRETE PAVEMENT, MARSHALL TEST, CLASS B, GRADING C</t>
  </si>
  <si>
    <t>40201-0900</t>
  </si>
  <si>
    <t>Hot asphalt concrete pavement, Marshall test, class C, grading C</t>
  </si>
  <si>
    <t>HOT ASPHALT CONCRETE PAVEMENT, MARSHALL TEST, CLASS C, GRADING C</t>
  </si>
  <si>
    <t>40201-1000</t>
  </si>
  <si>
    <t>Hot asphalt concrete pavement, Marshall test, class A, grading D</t>
  </si>
  <si>
    <t>HOT ASPHALT CONCRETE PAVEMENT, MARSHALL TEST, CLASS A, GRADING D</t>
  </si>
  <si>
    <t>40201-1100</t>
  </si>
  <si>
    <t>Hot asphalt concrete pavement, Marshall test, class B, grading D</t>
  </si>
  <si>
    <t>HOT ASPHALT CONCRETE PAVEMENT, MARSHALL TEST, CLASS B, GRADING D</t>
  </si>
  <si>
    <t>40201-1200</t>
  </si>
  <si>
    <t>Hot asphalt concrete pavement, Marshall test, class C, grading D</t>
  </si>
  <si>
    <t>HOT ASPHALT CONCRETE PAVEMENT, MARSHALL TEST, CLASS C, GRADING D</t>
  </si>
  <si>
    <t>40201-1300</t>
  </si>
  <si>
    <t>Hot asphalt concrete pavement, Marshall test, class A, grading E</t>
  </si>
  <si>
    <t>HOT ASPHALT CONCRETE PAVEMENT, MARSHALL TEST, CLASS A, GRADING E</t>
  </si>
  <si>
    <t>40201-1400</t>
  </si>
  <si>
    <t>Hot asphalt concrete pavement, Marshall test, class B, grading E</t>
  </si>
  <si>
    <t>HOT ASPHALT CONCRETE PAVEMENT, MARSHALL TEST, CLASS B, GRADING E</t>
  </si>
  <si>
    <t>40201-1500</t>
  </si>
  <si>
    <t>Hot asphalt concrete pavement, Marshall test, class C, grading E</t>
  </si>
  <si>
    <t>HOT ASPHALT CONCRETE PAVEMENT, MARSHALL TEST, CLASS C, GRADING E</t>
  </si>
  <si>
    <t>40201-1600</t>
  </si>
  <si>
    <t>Hot asphalt concrete pavement, Marshall test, class A, grading F</t>
  </si>
  <si>
    <t>HOT ASPHALT CONCRETE PAVEMENT, MARSHALL TEST, CLASS A, GRADING F</t>
  </si>
  <si>
    <t>40201-1700</t>
  </si>
  <si>
    <t>Hot asphalt concrete pavement, Marshall test, class B, grading F</t>
  </si>
  <si>
    <t>HOT ASPHALT CONCRETE PAVEMENT, MARSHALL TEST, CLASS B, GRADING F</t>
  </si>
  <si>
    <t>40201-1800</t>
  </si>
  <si>
    <t>Hot asphalt concrete pavement, Marshall test, class C, grading F</t>
  </si>
  <si>
    <t>HOT ASPHALT CONCRETE PAVEMENT, MARSHALL TEST, CLASS C, GRADING F</t>
  </si>
  <si>
    <t>40201-1900</t>
  </si>
  <si>
    <t>Hot asphalt concrete pavement, Marshall test, class A, grading B or D</t>
  </si>
  <si>
    <t>HOT ASPHALT CONCRETE PAVEMENT, MARSHALL TEST, CLASS A, GRADING B OR D</t>
  </si>
  <si>
    <t>40201-2000</t>
  </si>
  <si>
    <t>Hot asphalt concrete pavement, Marshall test, class B, grading B or D</t>
  </si>
  <si>
    <t>HOT ASPHALT CONCRETE PAVEMENT, MARSHALL TEST, CLASS B, GRADING B OR D</t>
  </si>
  <si>
    <t>40201-2100</t>
  </si>
  <si>
    <t>Hot asphalt concrete pavement, Marshall test, class C, grading B or D</t>
  </si>
  <si>
    <t>HOT ASPHALT CONCRETE PAVEMENT, MARSHALL TEST, CLASS C, GRADING B OR D</t>
  </si>
  <si>
    <t>40201-2200</t>
  </si>
  <si>
    <t>Hot asphalt concrete pavement, Marshall test, class A, grading C or E</t>
  </si>
  <si>
    <t>HOT ASPHALT CONCRETE PAVEMENT, MARSHALL TEST, CLASS A, GRADING C OR E</t>
  </si>
  <si>
    <t>40201-2300</t>
  </si>
  <si>
    <t>Hot asphalt concrete pavement, Marshall test, class B, grading C or E</t>
  </si>
  <si>
    <t>HOT ASPHALT CONCRETE PAVEMENT, MARSHALL TEST, CLASS B, GRADING C OR E</t>
  </si>
  <si>
    <t>40201-2400</t>
  </si>
  <si>
    <t>Hot asphalt concrete pavement, Marshall test, class C, grading C or E</t>
  </si>
  <si>
    <t>HOT ASPHALT CONCRETE PAVEMENT, MARSHALL TEST, CLASS C, GRADING C OR E</t>
  </si>
  <si>
    <t>40201-2500</t>
  </si>
  <si>
    <t>Hot asphalt concrete pavement, Hveem test, class A, grading A</t>
  </si>
  <si>
    <t>HOT ASPHALT CONCRETE PAVEMENT, HVEEM TEST, CLASS A, GRADING A</t>
  </si>
  <si>
    <t>40201-2600</t>
  </si>
  <si>
    <t>Hot asphalt concrete pavement, Hveem test, class B, grading A</t>
  </si>
  <si>
    <t>HOT ASPHALT CONCRETE PAVEMENT, HVEEM TEST, CLASS B, GRADING A</t>
  </si>
  <si>
    <t>40201-2700</t>
  </si>
  <si>
    <t>Hot asphalt concrete pavement, Hveem test, class C, grading A</t>
  </si>
  <si>
    <t>HOT ASPHALT CONCRETE PAVEMENT, HVEEM TEST, CLASS C, GRADING A</t>
  </si>
  <si>
    <t>40201-2800</t>
  </si>
  <si>
    <t>Hot asphalt concrete pavement, Hveem test, class A, grading B</t>
  </si>
  <si>
    <t>HOT ASPHALT CONCRETE PAVEMENT, HVEEM TEST, CLASS A, GRADING B</t>
  </si>
  <si>
    <t>40201-2900</t>
  </si>
  <si>
    <t>Hot asphalt concrete pavement, Hveem test, class B, grading B</t>
  </si>
  <si>
    <t>HOT ASPHALT CONCRETE PAVEMENT, HVEEM TEST, CLASS B, GRADING B</t>
  </si>
  <si>
    <t>40201-3000</t>
  </si>
  <si>
    <t>Hot asphalt concrete pavement, Hveem test, class C, grading B</t>
  </si>
  <si>
    <t>HOT ASPHALT CONCRETE PAVEMENT, HVEEM TEST, CLASS C, GRADING B</t>
  </si>
  <si>
    <t>40201-3100</t>
  </si>
  <si>
    <t>Hot asphalt concrete pavement, Hveem test, class A, grading C</t>
  </si>
  <si>
    <t>HOT ASPHALT CONCRETE PAVEMENT, HVEEM TEST, CLASS A, GRADING C</t>
  </si>
  <si>
    <t>40201-3200</t>
  </si>
  <si>
    <t>Hot asphalt concrete pavement, Hveem test, class B, grading C</t>
  </si>
  <si>
    <t>HOT ASPHALT CONCRETE PAVEMENT, HVEEM TEST, CLASS B, GRADING C</t>
  </si>
  <si>
    <t>40201-3300</t>
  </si>
  <si>
    <t>Hot asphalt concrete pavement, Hveem test, class C, grading C</t>
  </si>
  <si>
    <t>HOT ASPHALT CONCRETE PAVEMENT, HVEEM TEST, CLASS C, GRADING C</t>
  </si>
  <si>
    <t>40201-3400</t>
  </si>
  <si>
    <t>Hot asphalt concrete pavement, Hveem test, class A, grading D</t>
  </si>
  <si>
    <t>HOT ASPHALT CONCRETE PAVEMENT, HVEEM TEST, CLASS A, GRADING D</t>
  </si>
  <si>
    <t>40201-3500</t>
  </si>
  <si>
    <t>Hot asphalt concrete pavement, Hveem test, class B, grading D</t>
  </si>
  <si>
    <t>HOT ASPHALT CONCRETE PAVEMENT, HVEEM TEST, CLASS B, GRADING D</t>
  </si>
  <si>
    <t>40201-3600</t>
  </si>
  <si>
    <t>Hot asphalt concrete pavement, Hveem test, class C, grading D</t>
  </si>
  <si>
    <t>HOT ASPHALT CONCRETE PAVEMENT, HVEEM TEST, CLASS C, GRADING D</t>
  </si>
  <si>
    <t>40201-3700</t>
  </si>
  <si>
    <t>Hot asphalt concrete pavement, Hveem test, class A, grading E</t>
  </si>
  <si>
    <t>HOT ASPHALT CONCRETE PAVEMENT, HVEEM TEST, CLASS A, GRADING E</t>
  </si>
  <si>
    <t>40201-3800</t>
  </si>
  <si>
    <t>Hot asphalt concrete pavement, Hveem test, class B, grading E</t>
  </si>
  <si>
    <t>HOT ASPHALT CONCRETE PAVEMENT, HVEEM TEST, CLASS B, GRADING E</t>
  </si>
  <si>
    <t>40201-3900</t>
  </si>
  <si>
    <t>Hot asphalt concrete pavement, Hveem test, class C, grading E</t>
  </si>
  <si>
    <t>HOT ASPHALT CONCRETE PAVEMENT, HVEEM TEST, CLASS C, GRADING E</t>
  </si>
  <si>
    <t>40201-4000</t>
  </si>
  <si>
    <t>Hot asphalt concrete pavement, Hveem test, class A, grading F</t>
  </si>
  <si>
    <t>HOT ASPHALT CONCRETE PAVEMENT, HVEEM TEST, CLASS A, GRADING F</t>
  </si>
  <si>
    <t>40201-4100</t>
  </si>
  <si>
    <t>Hot asphalt concrete pavement, Hveem test, class B, grading F</t>
  </si>
  <si>
    <t>HOT ASPHALT CONCRETE PAVEMENT, HVEEM TEST, CLASS B, GRADING F</t>
  </si>
  <si>
    <t>40201-4200</t>
  </si>
  <si>
    <t>Hot asphalt concrete pavement, Hveem test, class C, grading F</t>
  </si>
  <si>
    <t>HOT ASPHALT CONCRETE PAVEMENT, HVEEM TEST, CLASS C, GRADING F</t>
  </si>
  <si>
    <t>40201-4300</t>
  </si>
  <si>
    <t>Hot asphalt concrete pavement, Hveem test, class A, grading B or D</t>
  </si>
  <si>
    <t>HOT ASPHALT CONCRETE PAVEMENT, HVEEM TEST, CLASS A, GRADING B OR D</t>
  </si>
  <si>
    <t>40201-4400</t>
  </si>
  <si>
    <t>Hot asphalt concrete pavement, Hveem test, class B, grading B or D</t>
  </si>
  <si>
    <t>HOT ASPHALT CONCRETE PAVEMENT, HVEEM TEST, CLASS B, GRADING B OR D</t>
  </si>
  <si>
    <t>40201-4500</t>
  </si>
  <si>
    <t>Hot asphalt concrete pavement, Hveem test, class C, grading B or D</t>
  </si>
  <si>
    <t>HOT ASPHALT CONCRETE PAVEMENT, HVEEM TEST, CLASS C, GRADING B OR D</t>
  </si>
  <si>
    <t>40201-4600</t>
  </si>
  <si>
    <t>Hot asphalt concrete pavement, Hveem test, class A, grading C or E</t>
  </si>
  <si>
    <t>HOT ASPHALT CONCRETE PAVEMENT, HVEEM TEST, CLASS A, GRADING C OR E</t>
  </si>
  <si>
    <t>40201-4700</t>
  </si>
  <si>
    <t>Hot asphalt concrete pavement, Hveem test, class B, grading C or E</t>
  </si>
  <si>
    <t>HOT ASPHALT CONCRETE PAVEMENT, HVEEM TEST, CLASS B, GRADING C OR E</t>
  </si>
  <si>
    <t>40201-4800</t>
  </si>
  <si>
    <t>Hot asphalt concrete pavement, Hveem test, class C, grading C or E</t>
  </si>
  <si>
    <t>HOT ASPHALT CONCRETE PAVEMENT, HVEEM TEST, CLASS C, GRADING C OR E</t>
  </si>
  <si>
    <t>40202-0100</t>
  </si>
  <si>
    <t>Hot asphalt concrete pavement, Marshall test, class A, grading A, wedge or leveling course</t>
  </si>
  <si>
    <t>HOT ASPHALT CONCRETE PAVEMENT, MARSHALL TEST, CLASS A, GRADING A, WEDGE OR LEVELING COURSE</t>
  </si>
  <si>
    <t>40202-0200</t>
  </si>
  <si>
    <t>Hot asphalt concrete pavement, Marshall test, class B, grading A, wedge or leveling course</t>
  </si>
  <si>
    <t>HOT ASPHALT CONCRETE PAVEMENT, MARSHALL TEST, CLASS B, GRADING A, WEDGE OR LEVELING COURSE</t>
  </si>
  <si>
    <t>40202-0300</t>
  </si>
  <si>
    <t>Hot asphalt concrete pavement, Marshall test, class C, grading A, wedge or leveling course</t>
  </si>
  <si>
    <t>HOT ASPHALT CONCRETE PAVEMENT, MARSHALL TEST, CLASS C, GRADING A, WEDGE OR LEVELING COURSE</t>
  </si>
  <si>
    <t>40202-0400</t>
  </si>
  <si>
    <t>Hot asphalt concrete pavement, Marshall test, class A, grading B, wedge or leveling course</t>
  </si>
  <si>
    <t>HOT ASPHALT CONCRETE PAVEMENT, MARSHALL TEST, CLASS A, GRADING B, WEDGE OR LEVELING COURSE</t>
  </si>
  <si>
    <t>40202-0500</t>
  </si>
  <si>
    <t>Hot asphalt concrete pavement, Marshall test, class B, grading B, wedge or leveling course</t>
  </si>
  <si>
    <t>HOT ASPHALT CONCRETE PAVEMENT, MARSHALL TEST, CLASS B, GRADING B, WEDGE OR LEVELING COURSE</t>
  </si>
  <si>
    <t>40202-0600</t>
  </si>
  <si>
    <t>Hot asphalt concrete pavement, Marshall test, class C, grading B, wedge or leveling course</t>
  </si>
  <si>
    <t>HOT ASPHALT CONCRETE PAVEMENT, MARSHALL TEST, CLASS C, GRADING B, WEDGE OR LEVELING COURSE</t>
  </si>
  <si>
    <t>40202-0700</t>
  </si>
  <si>
    <t>Hot asphalt concrete pavement, Marshall test, class A, grading C, wedge or leveling course</t>
  </si>
  <si>
    <t>HOT ASPHALT CONCRETE PAVEMENT, MARSHALL TEST, CLASS A, GRADING C, WEDGE OR LEVELING COURSE</t>
  </si>
  <si>
    <t>40202-0800</t>
  </si>
  <si>
    <t>Hot asphalt concrete pavement, Marshall test, class B, grading C, wedge or leveling course</t>
  </si>
  <si>
    <t>HOT ASPHALT CONCRETE PAVEMENT, MARSHALL TEST, CLASS B, GRADING C, WEDGE OR LEVELING COURSE</t>
  </si>
  <si>
    <t>40202-0900</t>
  </si>
  <si>
    <t>Hot asphalt concrete pavement, Marshall test, class C, grading C, wedge or leveling course</t>
  </si>
  <si>
    <t>HOT ASPHALT CONCRETE PAVEMENT, MARSHALL TEST, CLASS C, GRADING C, WEDGE OR LEVELING COURSE</t>
  </si>
  <si>
    <t>40202-1000</t>
  </si>
  <si>
    <t>Hot asphalt concrete pavement, Marshall test, class A, grading D, wedge or leveling course</t>
  </si>
  <si>
    <t>HOT ASPHALT CONCRETE PAVEMENT, MARSHALL TEST, CLASS A, GRADING D, WEDGE OR LEVELING COURSE</t>
  </si>
  <si>
    <t>40202-1100</t>
  </si>
  <si>
    <t>Hot asphalt concrete pavement, Marshall test, class B, grading D, wedge or leveling course</t>
  </si>
  <si>
    <t>HOT ASPHALT CONCRETE PAVEMENT, MARSHALL TEST, CLASS B, GRADING D, WEDGE OR LEVELING COURSE</t>
  </si>
  <si>
    <t>40202-1200</t>
  </si>
  <si>
    <t>Hot asphalt concrete pavement, Marshall test, class C, grading D, wedge or leveling course</t>
  </si>
  <si>
    <t>HOT ASPHALT CONCRETE PAVEMENT, MARSHALL TEST, CLASS C, GRADING D, WEDGE OR LEVELING COURSE</t>
  </si>
  <si>
    <t>40202-1300</t>
  </si>
  <si>
    <t>Hot asphalt concrete pavement, Marshall test, class A, grading E, wedge or leveling course</t>
  </si>
  <si>
    <t>HOT ASPHALT CONCRETE PAVEMENT, MARSHALL TEST, CLASS A, GRADING E, WEDGE OR LEVELING COURSE</t>
  </si>
  <si>
    <t>40202-1400</t>
  </si>
  <si>
    <t>Hot asphalt concrete pavement, Marshall test, class B, grading E, wedge or leveling course</t>
  </si>
  <si>
    <t>HOT ASPHALT CONCRETE PAVEMENT, MARSHALL TEST, CLASS B, GRADING E, WEDGE OR LEVELING COURSE</t>
  </si>
  <si>
    <t>40202-1500</t>
  </si>
  <si>
    <t>Hot asphalt concrete pavement, Marshall test, class C, grading E, wedge or leveling course</t>
  </si>
  <si>
    <t>HOT ASPHALT CONCRETE PAVEMENT, MARSHALL TEST, CLASS C, GRADING E, WEDGE OR LEVELING COURSE</t>
  </si>
  <si>
    <t>40202-1600</t>
  </si>
  <si>
    <t>Hot asphalt concrete pavement, Marshall test, class A, grading F, wedge or leveling course</t>
  </si>
  <si>
    <t>HOT ASPHALT CONCRETE PAVEMENT, MARSHALL TEST, CLASS A, GRADING F, WEDGE OR LEVELING COURSE</t>
  </si>
  <si>
    <t>40202-1700</t>
  </si>
  <si>
    <t>Hot asphalt concrete pavement, Marshall test, class B, grading F, wedge or leveling course</t>
  </si>
  <si>
    <t>HOT ASPHALT CONCRETE PAVEMENT, MARSHALL TEST, CLASS B, GRADING F, WEDGE OR LEVELING COURSE</t>
  </si>
  <si>
    <t>40202-1800</t>
  </si>
  <si>
    <t>Hot asphalt concrete pavement, Marshall test, class C, grading F, wedge or leveling course</t>
  </si>
  <si>
    <t>HOT ASPHALT CONCRETE PAVEMENT, MARSHALL TEST, CLASS C, GRADING F, WEDGE OR LEVELING COURSE</t>
  </si>
  <si>
    <t>40202-1900</t>
  </si>
  <si>
    <t>Hot asphalt concrete pavement, Marshall test, class A, grading B or D, wedge or leveling course</t>
  </si>
  <si>
    <t>HOT ASPHALT CONCRETE PAVEMENT, MARSHALL TEST, CLASS A, GRADING B OR D, WEDGE OR LEVELING COURSE</t>
  </si>
  <si>
    <t>40202-2000</t>
  </si>
  <si>
    <t>Hot asphalt concrete pavement, Marshall test, class B, grading B or D, wedge or leveling course</t>
  </si>
  <si>
    <t>HOT ASPHALT CONCRETE PAVEMENT, MARSHALL TEST, CLASS B, GRADING B OR D, WEDGE OR LEVELING COURSE</t>
  </si>
  <si>
    <t>40202-2100</t>
  </si>
  <si>
    <t>Hot asphalt concrete pavement, Marshall test, class C, grading B or D, wedge or leveling course</t>
  </si>
  <si>
    <t>HOT ASPHALT CONCRETE PAVEMENT, MARSHALL TEST, CLASS C, GRADING B OR D, WEDGE OR LEVELING COURSE</t>
  </si>
  <si>
    <t>40202-2200</t>
  </si>
  <si>
    <t>Hot asphalt concrete pavement, Marshall test, class A, grading C or E, wedge or leveling course</t>
  </si>
  <si>
    <t>HOT ASPHALT CONCRETE PAVEMENT, MARSHALL TEST, CLASS A, GRADING C OR E, WEDGE OR LEVELING COURSE</t>
  </si>
  <si>
    <t>40202-2300</t>
  </si>
  <si>
    <t>Hot asphalt concrete pavement, Marshall test, class B, grading C or E, wedge or leveling course</t>
  </si>
  <si>
    <t>HOT ASPHALT CONCRETE PAVEMENT, MARSHALL TEST, CLASS B, GRADING C OR E, WEDGE OR LEVELING COURSE</t>
  </si>
  <si>
    <t>40202-2400</t>
  </si>
  <si>
    <t>Hot asphalt concrete pavement, Marshall test, class C, grading C or E, wedge or leveling course</t>
  </si>
  <si>
    <t>HOT ASPHALT CONCRETE PAVEMENT, MARSHALL TEST, CLASS C, GRADING C OR E, WEDGE OR LEVELING COURSE</t>
  </si>
  <si>
    <t>40202-2500</t>
  </si>
  <si>
    <t>Hot asphalt concrete pavement, Hveem test, class A, grading A, wedge or leveling course</t>
  </si>
  <si>
    <t>HOT ASPHALT CONCRETE PAVEMENT, HVEEM TEST, CLASS A, GRADING A, WEDGE OR LEVELING COURSE</t>
  </si>
  <si>
    <t>40202-2600</t>
  </si>
  <si>
    <t>Hot asphalt concrete pavement, Hveem test, class B, grading A, wedge or leveling course</t>
  </si>
  <si>
    <t>HOT ASPHALT CONCRETE PAVEMENT, HVEEM TEST, CLASS B, GRADING A, WEDGE OR LEVELING COURSE</t>
  </si>
  <si>
    <t>40202-2700</t>
  </si>
  <si>
    <t>Hot asphalt concrete pavement, Hveem test, class C, grading A, wedge or leveling course</t>
  </si>
  <si>
    <t>HOT ASPHALT CONCRETE PAVEMENT, HVEEM TEST, CLASS C, GRADING A, WEDGE OR LEVELING COURSE</t>
  </si>
  <si>
    <t>40202-2800</t>
  </si>
  <si>
    <t>Hot asphalt concrete pavement, Hveem test, class A, grading B, wedge or leveling course</t>
  </si>
  <si>
    <t>HOT ASPHALT CONCRETE PAVEMENT, HVEEM TEST, CLASS A, GRADING B, WEDGE OR LEVELING COURSE</t>
  </si>
  <si>
    <t>40202-2900</t>
  </si>
  <si>
    <t>Hot asphalt concrete pavement, Hveem test, class B, grading B, wedge or leveling course</t>
  </si>
  <si>
    <t>HOT ASPHALT CONCRETE PAVEMENT, HVEEM TEST, CLASS B, GRADING B, WEDGE OR LEVELING COURSE</t>
  </si>
  <si>
    <t>40202-3000</t>
  </si>
  <si>
    <t>Hot asphalt concrete pavement, Hveem test, class C, grading B, wedge or leveling course</t>
  </si>
  <si>
    <t>HOT ASPHALT CONCRETE PAVEMENT, HVEEM TEST, CLASS C, GRADING B, WEDGE OR LEVELING COURSE</t>
  </si>
  <si>
    <t>40202-3100</t>
  </si>
  <si>
    <t>Hot asphalt concrete pavement, Hveem test, class A, grading C, wedge or leveling course</t>
  </si>
  <si>
    <t>HOT ASPHALT CONCRETE PAVEMENT, HVEEM TEST, CLASS A, GRADING C, WEDGE OR LEVELING COURSE</t>
  </si>
  <si>
    <t>40202-3200</t>
  </si>
  <si>
    <t>Hot asphalt concrete pavement, Hveem test, class B, grading C, wedge or leveling course</t>
  </si>
  <si>
    <t>HOT ASPHALT CONCRETE PAVEMENT, HVEEM TEST, CLASS B, GRADING C, WEDGE OR LEVELING COURSE</t>
  </si>
  <si>
    <t>40202-3300</t>
  </si>
  <si>
    <t>Hot asphalt concrete pavement, Hveem test, class C, grading C, wedge or leveling course</t>
  </si>
  <si>
    <t>HOT ASPHALT CONCRETE PAVEMENT, HVEEM TEST, CLASS C, GRADING C, WEDGE OR LEVELING COURSE</t>
  </si>
  <si>
    <t>40202-3400</t>
  </si>
  <si>
    <t>Hot asphalt concrete pavement, Hveem test, class A, grading D, wedge or leveling course</t>
  </si>
  <si>
    <t>HOT ASPHALT CONCRETE PAVEMENT, HVEEM TEST, CLASS A, GRADING D, WEDGE OR LEVELING COURSE</t>
  </si>
  <si>
    <t>40202-3500</t>
  </si>
  <si>
    <t>Hot asphalt concrete pavement, Hveem test, class B, grading D, wedge or leveling course</t>
  </si>
  <si>
    <t>HOT ASPHALT CONCRETE PAVEMENT, HVEEM TEST, CLASS B, GRADING D, WEDGE OR LEVELING COURSE</t>
  </si>
  <si>
    <t>40202-3600</t>
  </si>
  <si>
    <t>Hot asphalt concrete pavement, Hveem test, class C, grading D, wedge or leveling course</t>
  </si>
  <si>
    <t>HOT ASPHALT CONCRETE PAVEMENT, HVEEM TEST, CLASS C, GRADING D, WEDGE OR LEVELING COURSE</t>
  </si>
  <si>
    <t>40202-3700</t>
  </si>
  <si>
    <t>Hot asphalt concrete pavement, Hveem test, class A, grading E, wedge or leveling course</t>
  </si>
  <si>
    <t>HOT ASPHALT CONCRETE PAVEMENT, HVEEM TEST, CLASS A, GRADING E, WEDGE OR LEVELING COURSE</t>
  </si>
  <si>
    <t>40202-3800</t>
  </si>
  <si>
    <t>Hot asphalt concrete pavement, Hveem test, class B, grading E, wedge or leveling course</t>
  </si>
  <si>
    <t>HOT ASPHALT CONCRETE PAVEMENT, HVEEM TEST, CLASS B, GRADING E, WEDGE OR LEVELING COURSE</t>
  </si>
  <si>
    <t>40202-3900</t>
  </si>
  <si>
    <t>Hot asphalt concrete pavement, Hveem test, class C, grading E, wedge or leveling course</t>
  </si>
  <si>
    <t>HOT ASPHALT CONCRETE PAVEMENT, HVEEM TEST, CLASS C, GRADING E, WEDGE OR LEVELING COURSE</t>
  </si>
  <si>
    <t>40202-4000</t>
  </si>
  <si>
    <t>Hot asphalt concrete pavement, Hveem test, class A, grading F, wedge or leveling course</t>
  </si>
  <si>
    <t>HOT ASPHALT CONCRETE PAVEMENT, HVEEM TEST, CLASS A, GRADING F, WEDGE OR LEVELING COURSE</t>
  </si>
  <si>
    <t>40202-4100</t>
  </si>
  <si>
    <t>Hot asphalt concrete pavement, Hveem test, class B, grading F, wedge or leveling course</t>
  </si>
  <si>
    <t>HOT ASPHALT CONCRETE PAVEMENT, HVEEM TEST, CLASS B, GRADING F, WEDGE OR LEVELING COURSE</t>
  </si>
  <si>
    <t>40202-4200</t>
  </si>
  <si>
    <t>Hot asphalt concrete pavement, Hveem test, class C, grading F, wedge or leveling course</t>
  </si>
  <si>
    <t>HOT ASPHALT CONCRETE PAVEMENT, HVEEM TEST, CLASS C, GRADING F, WEDGE OR LEVELING COURSE</t>
  </si>
  <si>
    <t>40202-4300</t>
  </si>
  <si>
    <t>Hot asphalt concrete pavement, Hveem test, class A, grading B or D, wedge or leveling course</t>
  </si>
  <si>
    <t>HOT ASPHALT CONCRETE PAVEMENT, HVEEM TEST, CLASS A, GRADING B OR D, WEDGE OR LEVELING COURSE</t>
  </si>
  <si>
    <t>40202-4400</t>
  </si>
  <si>
    <t>Hot asphalt concrete pavement, Hveem test, class B, grading B or D, wedge or leveling course</t>
  </si>
  <si>
    <t>HOT ASPHALT CONCRETE PAVEMENT, HVEEM TEST, CLASS B, GRADING B OR D, WEDGE OR LEVELING COURSE</t>
  </si>
  <si>
    <t>40202-4500</t>
  </si>
  <si>
    <t>Hot asphalt concrete pavement, Hveem test, class C, grading B or D, wedge or leveling course</t>
  </si>
  <si>
    <t>HOT ASPHALT CONCRETE PAVEMENT, HVEEM TEST, CLASS C, GRADING B OR D, WEDGE OR LEVELING COURSE</t>
  </si>
  <si>
    <t>40202-4600</t>
  </si>
  <si>
    <t>Hot asphalt concrete pavement, Hveem test, class A, grading C or E, wedge or leveling course</t>
  </si>
  <si>
    <t>HOT ASPHALT CONCRETE PAVEMENT, HVEEM TEST, CLASS A, GRADING C OR E, WEDGE OR LEVELING COURSE</t>
  </si>
  <si>
    <t>40202-4700</t>
  </si>
  <si>
    <t>Hot asphalt concrete pavement, Hveem test, class B, grading C or E, wedge or leveling course</t>
  </si>
  <si>
    <t>HOT ASPHALT CONCRETE PAVEMENT, HVEEM TEST, CLASS B, GRADING C OR E, WEDGE OR LEVELING COURSE</t>
  </si>
  <si>
    <t>40202-4800</t>
  </si>
  <si>
    <t>Hot asphalt concrete pavement, Hveem test, class C, grading C or E, wedge or leveling course</t>
  </si>
  <si>
    <t>HOT ASPHALT CONCRETE PAVEMENT, HVEEM TEST, CLASS C, GRADING C OR E, WEDGE OR LEVELING COURSE</t>
  </si>
  <si>
    <t>40205-1000</t>
  </si>
  <si>
    <t>40205-2000</t>
  </si>
  <si>
    <t>40205-3000</t>
  </si>
  <si>
    <t>40206-0000</t>
  </si>
  <si>
    <t>40299-0001</t>
  </si>
  <si>
    <t>40299-0002</t>
  </si>
  <si>
    <t>40301-0000</t>
  </si>
  <si>
    <t>Hot asphalt concrete pavement</t>
  </si>
  <si>
    <t>HOT ASPHALT CONCRETE PAVEMENT</t>
  </si>
  <si>
    <t>40301-0100</t>
  </si>
  <si>
    <t>Hot asphalt concrete pavement, grading A</t>
  </si>
  <si>
    <t>HOT ASPHALT CONCRETE PAVEMENT, GRADING A</t>
  </si>
  <si>
    <t>40301-0200</t>
  </si>
  <si>
    <t>Hot asphalt concrete pavement, grading B</t>
  </si>
  <si>
    <t>HOT ASPHALT CONCRETE PAVEMENT, GRADING B</t>
  </si>
  <si>
    <t>40301-0300</t>
  </si>
  <si>
    <t>Hot asphalt concrete pavement, grading C</t>
  </si>
  <si>
    <t>HOT ASPHALT CONCRETE PAVEMENT, GRADING C</t>
  </si>
  <si>
    <t>40301-0400</t>
  </si>
  <si>
    <t>Hot asphalt concrete pavement, grading D</t>
  </si>
  <si>
    <t>HOT ASPHALT CONCRETE PAVEMENT, GRADING D</t>
  </si>
  <si>
    <t>40301-0500</t>
  </si>
  <si>
    <t>Hot asphalt concrete pavement, grading E</t>
  </si>
  <si>
    <t>HOT ASPHALT CONCRETE PAVEMENT, GRADING E</t>
  </si>
  <si>
    <t>40301-0600</t>
  </si>
  <si>
    <t>Hot asphalt concrete pavement, grading F</t>
  </si>
  <si>
    <t>HOT ASPHALT CONCRETE PAVEMENT, GRADING F</t>
  </si>
  <si>
    <t>40301-0700</t>
  </si>
  <si>
    <t>Hot asphalt concrete pavement, grading B or D</t>
  </si>
  <si>
    <t>HOT ASPHALT CONCRETE PAVEMENT, GRADING B OR D</t>
  </si>
  <si>
    <t>40301-0800</t>
  </si>
  <si>
    <t>Hot asphalt concrete pavement, grading C or E</t>
  </si>
  <si>
    <t>HOT ASPHALT CONCRETE PAVEMENT, GRADING C OR E</t>
  </si>
  <si>
    <t>40302-0100</t>
  </si>
  <si>
    <t>Hot asphalt concrete pavement, grading A, wedge and leveling course</t>
  </si>
  <si>
    <t>HOT ASPHALT CONCRETE PAVEMENT, GRADING A, WEDGE AND LEVELING COURSE</t>
  </si>
  <si>
    <t>40302-0200</t>
  </si>
  <si>
    <t>Hot asphalt concrete pavement, grading B, wedge and leveling course</t>
  </si>
  <si>
    <t>HOT ASPHALT CONCRETE PAVEMENT, GRADING B, WEDGE AND LEVELING COURSE</t>
  </si>
  <si>
    <t>40302-0300</t>
  </si>
  <si>
    <t>Hot asphalt concrete pavement, grading C, wedge and leveling course</t>
  </si>
  <si>
    <t>HOT ASPHALT CONCRETE PAVEMENT, GRADING C, WEDGE AND LEVELING COURSE</t>
  </si>
  <si>
    <t>40302-0400</t>
  </si>
  <si>
    <t>Hot asphalt concrete pavement, grading D, wedge and leveling course</t>
  </si>
  <si>
    <t>HOT ASPHALT CONCRETE PAVEMENT, GRADING D, WEDGE AND LEVELING COURSE</t>
  </si>
  <si>
    <t>40302-0500</t>
  </si>
  <si>
    <t>Hot asphalt concrete pavement, grading E, wedge and leveling course</t>
  </si>
  <si>
    <t>HOT ASPHALT CONCRETE PAVEMENT, GRADING E, WEDGE AND LEVELING COURSE</t>
  </si>
  <si>
    <t>40302-0600</t>
  </si>
  <si>
    <t>Hot asphalt concrete pavement, grading F, wedge and leveling course</t>
  </si>
  <si>
    <t>HOT ASPHALT CONCRETE PAVEMENT, GRADING F, WEDGE AND LEVELING COURSE</t>
  </si>
  <si>
    <t>40302-0700</t>
  </si>
  <si>
    <t>Hot asphalt concrete pavement, grading B or D, wedge and leveling course</t>
  </si>
  <si>
    <t>HOT ASPHALT CONCRETE PAVEMENT, GRADING B OR D, WEDGE AND LEVELING COURSE</t>
  </si>
  <si>
    <t>40302-0800</t>
  </si>
  <si>
    <t>Hot asphalt concrete pavement, grading C or E, wedge and leveling course</t>
  </si>
  <si>
    <t>HOT ASPHALT CONCRETE PAVEMENT, GRADING C OR E, WEDGE AND LEVELING COURSE</t>
  </si>
  <si>
    <t>40305-1000</t>
  </si>
  <si>
    <t>40305-2000</t>
  </si>
  <si>
    <t>40305-3000</t>
  </si>
  <si>
    <t>40306-0000</t>
  </si>
  <si>
    <t>40310-0080</t>
  </si>
  <si>
    <t>Hot asphalt concrete pavement, 13mm depth</t>
  </si>
  <si>
    <t>HOT ASPHALT CONCRETE PAVEMENT, 1/2-INCH DEPTH</t>
  </si>
  <si>
    <t>40310-0090</t>
  </si>
  <si>
    <t>Hot asphalt concrete pavement, 20mm depth</t>
  </si>
  <si>
    <t>HOT ASPHALT CONCRETE PAVEMENT, 3/4-INCH DEPTH</t>
  </si>
  <si>
    <t>40310-0100</t>
  </si>
  <si>
    <t>Hot asphalt concrete pavement, 25mm depth</t>
  </si>
  <si>
    <t>HOT ASPHALT CONCRETE PAVEMENT, 1-INCH DEPTH</t>
  </si>
  <si>
    <t>40310-3200</t>
  </si>
  <si>
    <t>Hot asphalt concrete pavement, grading C, 50mm depth</t>
  </si>
  <si>
    <t>HOT ASPHALT CONCRETE PAVEMENT, GRADING C, 2-INCH DEPTH</t>
  </si>
  <si>
    <t>40310-3300</t>
  </si>
  <si>
    <t>Hot asphalt concrete pavement, grading C, 75mm depth</t>
  </si>
  <si>
    <t>HOT ASPHALT CONCRETE PAVEMENT, GRADING C, 3-INCH DEPTH</t>
  </si>
  <si>
    <t>40320-0000</t>
  </si>
  <si>
    <t>40401-0000</t>
  </si>
  <si>
    <t>Minor hot asphalt concrete</t>
  </si>
  <si>
    <t>MINOR HOT ASPHALT CONCRETE</t>
  </si>
  <si>
    <t>40501-0000</t>
  </si>
  <si>
    <t>Open-graded asphalt friction course</t>
  </si>
  <si>
    <t>OPEN-GRADED ASPHALT FRICTION COURSE</t>
  </si>
  <si>
    <t>40502-0100</t>
  </si>
  <si>
    <t>Asphalt binder AR-2000</t>
  </si>
  <si>
    <t>ASPHALT BINDER AR-2000</t>
  </si>
  <si>
    <t>40502-0200</t>
  </si>
  <si>
    <t>Asphalt binder AC-20P</t>
  </si>
  <si>
    <t>ASPHALT BINDER AC-20P</t>
  </si>
  <si>
    <t>40502-0300</t>
  </si>
  <si>
    <t>Asphalt binder AC-20R</t>
  </si>
  <si>
    <t>ASPHALT BINDER AC-20R</t>
  </si>
  <si>
    <t>40502-0400</t>
  </si>
  <si>
    <t>Asphalt binder PG 52-28</t>
  </si>
  <si>
    <t>ASPHALT BINDER PG 52-28</t>
  </si>
  <si>
    <t>40502-0500</t>
  </si>
  <si>
    <t>Asphalt binder PG 52-34</t>
  </si>
  <si>
    <t>ASPHALT BINDER PG 52-34</t>
  </si>
  <si>
    <t>40502-0600</t>
  </si>
  <si>
    <t>Asphalt binder PG 52-40</t>
  </si>
  <si>
    <t>ASPHALT BINDER PG 52-40</t>
  </si>
  <si>
    <t>40502-0700</t>
  </si>
  <si>
    <t>Asphalt binder PG 58-22</t>
  </si>
  <si>
    <t>ASPHALT BINDER PG 58-22</t>
  </si>
  <si>
    <t>40502-0800</t>
  </si>
  <si>
    <t>Asphalt binder PG 58-28</t>
  </si>
  <si>
    <t>ASPHALT BINDER PG 58-28</t>
  </si>
  <si>
    <t>40502-0900</t>
  </si>
  <si>
    <t>Asphalt binder PG 58-34</t>
  </si>
  <si>
    <t>ASPHALT BINDER PG 58-34</t>
  </si>
  <si>
    <t>40502-1000</t>
  </si>
  <si>
    <t>Asphalt binder PG 58-40</t>
  </si>
  <si>
    <t>ASPHALT BINDER PG 58-40</t>
  </si>
  <si>
    <t>40502-1100</t>
  </si>
  <si>
    <t>Asphalt binder PG 64-22</t>
  </si>
  <si>
    <t>ASPHALT BINDER PG 64-22</t>
  </si>
  <si>
    <t>40502-1200</t>
  </si>
  <si>
    <t>Asphalt binder PG 64-28</t>
  </si>
  <si>
    <t>ASPHALT BINDER PG 64-28</t>
  </si>
  <si>
    <t>40502-1300</t>
  </si>
  <si>
    <t>Asphalt binder PG 64-34</t>
  </si>
  <si>
    <t>ASPHALT BINDER PG 64-34</t>
  </si>
  <si>
    <t>40502-1400</t>
  </si>
  <si>
    <t>Asphalt binder PG 70-16</t>
  </si>
  <si>
    <t>ASPHALT BINDER PG 70-16</t>
  </si>
  <si>
    <t>40502-1500</t>
  </si>
  <si>
    <t>Asphalt binder PG 70-22</t>
  </si>
  <si>
    <t>ASPHALT BINDER PG 70-22</t>
  </si>
  <si>
    <t>40502-1600</t>
  </si>
  <si>
    <t>Asphalt binder PG 70-28</t>
  </si>
  <si>
    <t>ASPHALT BINDER PG 70-28</t>
  </si>
  <si>
    <t>40502-1700</t>
  </si>
  <si>
    <t>Asphalt binder PG 76-10</t>
  </si>
  <si>
    <t>ASPHALT BINDER PG 76-10</t>
  </si>
  <si>
    <t>40502-1800</t>
  </si>
  <si>
    <t>Asphalt binder PG 76-16</t>
  </si>
  <si>
    <t>ASPHALT BINDER PG 76-16</t>
  </si>
  <si>
    <t>40505-1000</t>
  </si>
  <si>
    <t>40505-2000</t>
  </si>
  <si>
    <t>40505-3000</t>
  </si>
  <si>
    <t>40506-0000</t>
  </si>
  <si>
    <t>40801-0000</t>
  </si>
  <si>
    <t>Cold recycled asphalt base course</t>
  </si>
  <si>
    <t>COLD RECYCLED ASPHALT BASE COURSE</t>
  </si>
  <si>
    <t>40802-0100</t>
  </si>
  <si>
    <t>Cold recycled asphalt base course, 50mm depth</t>
  </si>
  <si>
    <t>COLD RECYCLED ASPHALT BASE COURSE, 2-INCH DEPTH</t>
  </si>
  <si>
    <t>40802-0200</t>
  </si>
  <si>
    <t>Cold recycled asphalt base course, 75mm depth</t>
  </si>
  <si>
    <t>COLD RECYCLED ASPHALT BASE COURSE, 3-INCH DEPTH</t>
  </si>
  <si>
    <t>40802-0300</t>
  </si>
  <si>
    <t>Cold recycled asphalt base course, 100mm depth</t>
  </si>
  <si>
    <t>COLD RECYCLED ASPHALT BASE COURSE, 4-INCH DEPTH</t>
  </si>
  <si>
    <t>40802-0400</t>
  </si>
  <si>
    <t>Cold recycled asphalt base course, 125mm depth</t>
  </si>
  <si>
    <t>COLD RECYCLED ASPHALT BASE COURSE, 5-INCH DEPTH</t>
  </si>
  <si>
    <t>40802-0500</t>
  </si>
  <si>
    <t>Cold recycled asphalt base course, 150mm depth</t>
  </si>
  <si>
    <t>COLD RECYCLED ASPHALT BASE COURSE, 6-INCH DEPTH</t>
  </si>
  <si>
    <t>40802-0600</t>
  </si>
  <si>
    <t>Cold recycled asphalt base course, 175mm depth</t>
  </si>
  <si>
    <t>COLD RECYCLED ASPHALT BASE COURSE, 7-INCH DEPTH</t>
  </si>
  <si>
    <t>40802-0700</t>
  </si>
  <si>
    <t>Cold recycled asphalt base course, 200mm depth</t>
  </si>
  <si>
    <t>COLD RECYCLED ASPHALT BASE COURSE, 8-INCH DEPTH</t>
  </si>
  <si>
    <t>40802-0800</t>
  </si>
  <si>
    <t>Cold recycled asphalt base course, 250mm depth</t>
  </si>
  <si>
    <t>COLD RECYCLED ASPHALT BASE COURSE, 10-INCH DEPTH</t>
  </si>
  <si>
    <t>40805-0100</t>
  </si>
  <si>
    <t>40805-0200</t>
  </si>
  <si>
    <t>40805-0300</t>
  </si>
  <si>
    <t>40805-0400</t>
  </si>
  <si>
    <t>40805-0500</t>
  </si>
  <si>
    <t>40805-0600</t>
  </si>
  <si>
    <t>40805-0700</t>
  </si>
  <si>
    <t>40805-0800</t>
  </si>
  <si>
    <t>40805-0900</t>
  </si>
  <si>
    <t>40805-1000</t>
  </si>
  <si>
    <t>40805-1100</t>
  </si>
  <si>
    <t>40805-1200</t>
  </si>
  <si>
    <t>40806-0000</t>
  </si>
  <si>
    <t>40807-0000</t>
  </si>
  <si>
    <t>40901-0100</t>
  </si>
  <si>
    <t>Surface treatment aggregates, designation 1A, grading B</t>
  </si>
  <si>
    <t>SURFACE TREATMENT AGGREGATES, DESIGNATION 1A, GRADING B</t>
  </si>
  <si>
    <t>40901-0200</t>
  </si>
  <si>
    <t>Surface treatment aggregates, designation 1B, grading C</t>
  </si>
  <si>
    <t>SURFACE TREATMENT AGGREGATES, DESIGNATION 1B, GRADING C</t>
  </si>
  <si>
    <t>40901-0300</t>
  </si>
  <si>
    <t>Surface treatment aggregates, designation 1C, grading D</t>
  </si>
  <si>
    <t>SURFACE TREATMENT AGGREGATES, DESIGNATION 1C, GRADING D</t>
  </si>
  <si>
    <t>40901-0400</t>
  </si>
  <si>
    <t>Surface treatment aggregates, designation 1D, grading E</t>
  </si>
  <si>
    <t>SURFACE TREATMENT AGGREGATES, DESIGNATION 1D, GRADING E</t>
  </si>
  <si>
    <t>40901-0500</t>
  </si>
  <si>
    <t>Surface treatment aggregates, designation 1E, grading F</t>
  </si>
  <si>
    <t>SURFACE TREATMENT AGGREGATES, DESIGNATION 1E, GRADING F</t>
  </si>
  <si>
    <t>40901-0600</t>
  </si>
  <si>
    <t>Surface treatment aggregates, designation 2A, grading D</t>
  </si>
  <si>
    <t>SURFACE TREATMENT AGGREGATES, DESIGNATION 2A, GRADING D</t>
  </si>
  <si>
    <t>40901-0700</t>
  </si>
  <si>
    <t>Surface treatment aggregates, designation 2A, grading E</t>
  </si>
  <si>
    <t>SURFACE TREATMENT AGGREGATES, DESIGNATION 2A, GRADING E</t>
  </si>
  <si>
    <t>40901-0800</t>
  </si>
  <si>
    <t>Surface treatment aggregates, designation 2B, grading C</t>
  </si>
  <si>
    <t>SURFACE TREATMENT AGGREGATES, DESIGNATION 2B, GRADING C</t>
  </si>
  <si>
    <t>40901-0900</t>
  </si>
  <si>
    <t>Surface treatment aggregates, designation 2B, grading E</t>
  </si>
  <si>
    <t>SURFACE TREATMENT AGGREGATES, DESIGNATION 2B, GRADING E</t>
  </si>
  <si>
    <t>40901-1000</t>
  </si>
  <si>
    <t>Surface treatment aggregates, designation 2C, grading B</t>
  </si>
  <si>
    <t>SURFACE TREATMENT AGGREGATES, DESIGNATION 2C, GRADING B</t>
  </si>
  <si>
    <t>40901-1100</t>
  </si>
  <si>
    <t>Surface treatment aggregates, designation 2C, grading D</t>
  </si>
  <si>
    <t>SURFACE TREATMENT AGGREGATES, DESIGNATION 2C, GRADING D</t>
  </si>
  <si>
    <t>40901-1200</t>
  </si>
  <si>
    <t>Surface treatment aggregates, designation 3A, grading D</t>
  </si>
  <si>
    <t>SURFACE TREATMENT AGGREGATES, DESIGNATION 3A, GRADING D</t>
  </si>
  <si>
    <t>40901-1300</t>
  </si>
  <si>
    <t>Surface treatment aggregates, designation 3A, grading E</t>
  </si>
  <si>
    <t>SURFACE TREATMENT AGGREGATES, DESIGNATION 3A, GRADING E</t>
  </si>
  <si>
    <t>40901-1400</t>
  </si>
  <si>
    <t>Surface treatment aggregates, designation 3A, grading F</t>
  </si>
  <si>
    <t>SURFACE TREATMENT AGGREGATES, DESIGNATION 3A, GRADING F</t>
  </si>
  <si>
    <t>40901-1500</t>
  </si>
  <si>
    <t>Surface treatment aggregates, designation 3B, grading C</t>
  </si>
  <si>
    <t>SURFACE TREATMENT AGGREGATES, DESIGNATION 3B, GRADING C</t>
  </si>
  <si>
    <t>40901-1600</t>
  </si>
  <si>
    <t>Surface treatment aggregates, designation 3B, grading D</t>
  </si>
  <si>
    <t>SURFACE TREATMENT AGGREGATES, DESIGNATION 3B, GRADING D</t>
  </si>
  <si>
    <t>40901-1700</t>
  </si>
  <si>
    <t>Surface treatment aggregates, designation 3B, grading E</t>
  </si>
  <si>
    <t>SURFACE TREATMENT AGGREGATES, DESIGNATION 3B, GRADING E</t>
  </si>
  <si>
    <t>40901-1800</t>
  </si>
  <si>
    <t>Surface treatment aggregates, designation 3C, grading B</t>
  </si>
  <si>
    <t>SURFACE TREATMENT AGGREGATES, DESIGNATION 3C, GRADING B</t>
  </si>
  <si>
    <t>40901-1900</t>
  </si>
  <si>
    <t>Surface treatment aggregates, designation 3C, grading D</t>
  </si>
  <si>
    <t>SURFACE TREATMENT AGGREGATES, DESIGNATION 3C, GRADING D</t>
  </si>
  <si>
    <t>40901-2000</t>
  </si>
  <si>
    <t>Surface treatment aggregates, designation 3C, grading E</t>
  </si>
  <si>
    <t>SURFACE TREATMENT AGGREGATES, DESIGNATION 3C, GRADING E</t>
  </si>
  <si>
    <t>40902-0100</t>
  </si>
  <si>
    <t>40902-0200</t>
  </si>
  <si>
    <t>40902-0300</t>
  </si>
  <si>
    <t>40902-0400</t>
  </si>
  <si>
    <t>40902-0500</t>
  </si>
  <si>
    <t>40902-0600</t>
  </si>
  <si>
    <t>40902-0700</t>
  </si>
  <si>
    <t>40902-0800</t>
  </si>
  <si>
    <t>40902-0900</t>
  </si>
  <si>
    <t>40902-1000</t>
  </si>
  <si>
    <t>40902-1100</t>
  </si>
  <si>
    <t>40902-1200</t>
  </si>
  <si>
    <t>40902-1300</t>
  </si>
  <si>
    <t>40902-1400</t>
  </si>
  <si>
    <t>40902-1500</t>
  </si>
  <si>
    <t>40902-1600</t>
  </si>
  <si>
    <t>40902-1700</t>
  </si>
  <si>
    <t>40902-1800</t>
  </si>
  <si>
    <t>40902-1900</t>
  </si>
  <si>
    <t>40902-2000</t>
  </si>
  <si>
    <t>40910-0100</t>
  </si>
  <si>
    <t>Surface treatment, designation 1A</t>
  </si>
  <si>
    <t>SURFACE TREATMENT, DESIGNATION 1A</t>
  </si>
  <si>
    <t>40910-0200</t>
  </si>
  <si>
    <t>Surface treatment, designation 1B</t>
  </si>
  <si>
    <t>SURFACE TREATMENT, DESIGNATION 1B</t>
  </si>
  <si>
    <t>40910-0300</t>
  </si>
  <si>
    <t>Surface treatment, designation 1C</t>
  </si>
  <si>
    <t>SURFACE TREATMENT, DESIGNATION 1C</t>
  </si>
  <si>
    <t>40910-0400</t>
  </si>
  <si>
    <t>Surface treatment, designation 1D</t>
  </si>
  <si>
    <t>SURFACE TREATMENT, DESIGNATION 1D</t>
  </si>
  <si>
    <t>40910-0500</t>
  </si>
  <si>
    <t>Surface treatment, designation 1E</t>
  </si>
  <si>
    <t>SURFACE TREATMENT, DESIGNATION 1E</t>
  </si>
  <si>
    <t>40910-0600</t>
  </si>
  <si>
    <t>Surface treatment, designation 2A</t>
  </si>
  <si>
    <t>SURFACE TREATMENT, DESIGNATION 2A</t>
  </si>
  <si>
    <t>40910-0700</t>
  </si>
  <si>
    <t>Surface treatment, designation 2B</t>
  </si>
  <si>
    <t>SURFACE TREATMENT, DESIGNATION 2B</t>
  </si>
  <si>
    <t>40910-0800</t>
  </si>
  <si>
    <t>Surface treatment, designation 2C</t>
  </si>
  <si>
    <t>SURFACE TREATMENT, DESIGNATION 2C</t>
  </si>
  <si>
    <t>40910-0900</t>
  </si>
  <si>
    <t>Surface treatment, designation 3A</t>
  </si>
  <si>
    <t>SURFACE TREATMENT, DESIGNATION 3A</t>
  </si>
  <si>
    <t>40910-1000</t>
  </si>
  <si>
    <t>Surface treatment, designation 3B</t>
  </si>
  <si>
    <t>SURFACE TREATMENT, DESIGNATION 3B</t>
  </si>
  <si>
    <t>40910-1100</t>
  </si>
  <si>
    <t>Surface treatment, designation 3C</t>
  </si>
  <si>
    <t>SURFACE TREATMENT, DESIGNATION 3C</t>
  </si>
  <si>
    <t>40920-0000</t>
  </si>
  <si>
    <t>Fog seal</t>
  </si>
  <si>
    <t>FOG SEAL</t>
  </si>
  <si>
    <t>40920-1000</t>
  </si>
  <si>
    <t>Fog seal, emulsified asphalt grade CSS-1 or CSS-1h, SS-1 or SS-1h</t>
  </si>
  <si>
    <t>FOG SEAL, EMULSIFIED ASPHALT GRADE CSS-1 OR CSS-1H, SS-1 OR SS-1H</t>
  </si>
  <si>
    <t>40920-2000</t>
  </si>
  <si>
    <t>Fog seal grade CRS-1 or CRS-1h</t>
  </si>
  <si>
    <t>FOG SEAL GRADE CRS-1 OR CRS-1H</t>
  </si>
  <si>
    <t>40930-0100</t>
  </si>
  <si>
    <t>40930-0200</t>
  </si>
  <si>
    <t>40930-0300</t>
  </si>
  <si>
    <t>40930-0400</t>
  </si>
  <si>
    <t>40930-0500</t>
  </si>
  <si>
    <t>40930-0600</t>
  </si>
  <si>
    <t>40930-0700</t>
  </si>
  <si>
    <t>40930-0800</t>
  </si>
  <si>
    <t>40930-0900</t>
  </si>
  <si>
    <t>40930-1000</t>
  </si>
  <si>
    <t>40930-1100</t>
  </si>
  <si>
    <t>40930-1200</t>
  </si>
  <si>
    <t>40930-1300</t>
  </si>
  <si>
    <t>40930-1400</t>
  </si>
  <si>
    <t>40930-1500</t>
  </si>
  <si>
    <t>40930-1600</t>
  </si>
  <si>
    <t>40940-0100</t>
  </si>
  <si>
    <t>40940-0200</t>
  </si>
  <si>
    <t>40940-0300</t>
  </si>
  <si>
    <t>40940-0400</t>
  </si>
  <si>
    <t>40940-0500</t>
  </si>
  <si>
    <t>40940-0600</t>
  </si>
  <si>
    <t>40940-0700</t>
  </si>
  <si>
    <t>Emulsified asphalt, grade HFMS-2P</t>
  </si>
  <si>
    <t>EMULSIFIED ASPHALT, GRADE HFMS-2P</t>
  </si>
  <si>
    <t>40940-0800</t>
  </si>
  <si>
    <t>40940-0900</t>
  </si>
  <si>
    <t>40940-1000</t>
  </si>
  <si>
    <t>40940-1100</t>
  </si>
  <si>
    <t>40940-1200</t>
  </si>
  <si>
    <t>40940-1300</t>
  </si>
  <si>
    <t>Emulsified asphalt, grade CRS-2P</t>
  </si>
  <si>
    <t>EMULSIFIED ASPHALT, GRADE CRS-2P</t>
  </si>
  <si>
    <t>40940-1400</t>
  </si>
  <si>
    <t>Emulsified asphalt, grade HFRS-2P or CRS-2P</t>
  </si>
  <si>
    <t>EMULSIFIED ASPHALT, GRADE HFRS-2P or CRS-2P</t>
  </si>
  <si>
    <t>40950-0000</t>
  </si>
  <si>
    <t>Asphalt surface removal treatment</t>
  </si>
  <si>
    <t>ASPHALT SURFACE REMOVAL TREATMENT</t>
  </si>
  <si>
    <t>40960-0000</t>
  </si>
  <si>
    <t>Blotter</t>
  </si>
  <si>
    <t>BLOTTER</t>
  </si>
  <si>
    <t>40961-0000</t>
  </si>
  <si>
    <t>40965-0000</t>
  </si>
  <si>
    <t>40966-0000</t>
  </si>
  <si>
    <t>41001-1000</t>
  </si>
  <si>
    <t>Slurry seal, type 1</t>
  </si>
  <si>
    <t>SLURRY SEAL, TYPE 1</t>
  </si>
  <si>
    <t>41001-2000</t>
  </si>
  <si>
    <t>Slurry seal, type 2</t>
  </si>
  <si>
    <t>SLURRY SEAL, TYPE 2</t>
  </si>
  <si>
    <t>41001-3000</t>
  </si>
  <si>
    <t>Slurry seal, type 3</t>
  </si>
  <si>
    <t>SLURRY SEAL, TYPE 3</t>
  </si>
  <si>
    <t>41002-1000</t>
  </si>
  <si>
    <t>Micro-surfacing, type 1</t>
  </si>
  <si>
    <t>MICRO-SURFACING, TYPE 1</t>
  </si>
  <si>
    <t>41002-2000</t>
  </si>
  <si>
    <t>Micro-surfacing, type 2</t>
  </si>
  <si>
    <t>MICRO-SURFACING, TYPE 2</t>
  </si>
  <si>
    <t>41002-3000</t>
  </si>
  <si>
    <t>Micro-surfacing, type 3</t>
  </si>
  <si>
    <t>MICRO-SURFACING, TYPE 3</t>
  </si>
  <si>
    <t>41003-1000</t>
  </si>
  <si>
    <t>41003-2000</t>
  </si>
  <si>
    <t>41003-3000</t>
  </si>
  <si>
    <t>41005-1000</t>
  </si>
  <si>
    <t>Emulsified asphalt, grade SS-1</t>
  </si>
  <si>
    <t>EMULSIFIED ASPHALT, GRADE SS-1</t>
  </si>
  <si>
    <t>41005-2000</t>
  </si>
  <si>
    <t>Emulsified asphalt, grade SS-1H</t>
  </si>
  <si>
    <t>EMULSIFIED ASPHALT, GRADE SS-1H</t>
  </si>
  <si>
    <t>41005-3000</t>
  </si>
  <si>
    <t>41005-4000</t>
  </si>
  <si>
    <t>Emulsified asphalt, grade CSS-1h</t>
  </si>
  <si>
    <t>EMULSIFIED ASPHALT, GRADE CSS-1H</t>
  </si>
  <si>
    <t>41005-5000</t>
  </si>
  <si>
    <t>Emulsified asphalt, grade CSS-1h, polymer modified</t>
  </si>
  <si>
    <t>EMULSIFIED ASPHALT, GRADE CSS-1H, POLYMER MODIFIED</t>
  </si>
  <si>
    <t>41005-6000</t>
  </si>
  <si>
    <t>Emulsified asphalt, grade CQS-1h</t>
  </si>
  <si>
    <t>EMULSIFIED ASPHALT, GRADE CQS-1H</t>
  </si>
  <si>
    <t>41010-0000</t>
  </si>
  <si>
    <t>41101-0000</t>
  </si>
  <si>
    <t>Prime coat</t>
  </si>
  <si>
    <t>PRIME COAT</t>
  </si>
  <si>
    <t>41101-1000</t>
  </si>
  <si>
    <t>Prime coat, grade CMS-2</t>
  </si>
  <si>
    <t>PRIME COAT, GRADE CMS-2</t>
  </si>
  <si>
    <t>41101-2000</t>
  </si>
  <si>
    <t>Prime coat, grade CMS-2h</t>
  </si>
  <si>
    <t>PRIME COAT, GRADE CMS-2H</t>
  </si>
  <si>
    <t>41101-3000</t>
  </si>
  <si>
    <t>Prime coat grade CSS-1, CSS-1h, SS-1, or SS-1h</t>
  </si>
  <si>
    <t>PRIME COAT GRADE CSS-1, CSS-1H, SS-1, OR SS-1H</t>
  </si>
  <si>
    <t>41101-4000</t>
  </si>
  <si>
    <t>Prime coat grade MC-30</t>
  </si>
  <si>
    <t>PRIME COAT GRADE MC-30</t>
  </si>
  <si>
    <t>41101-5000</t>
  </si>
  <si>
    <t>Prime coat grade MC-70</t>
  </si>
  <si>
    <t>PRIME COAT GRADE MC-70</t>
  </si>
  <si>
    <t>41102-0000</t>
  </si>
  <si>
    <t>41102-1000</t>
  </si>
  <si>
    <t>41102-2000</t>
  </si>
  <si>
    <t>41102-3000</t>
  </si>
  <si>
    <t>41102-4000</t>
  </si>
  <si>
    <t>41102-5000</t>
  </si>
  <si>
    <t>41103-0000</t>
  </si>
  <si>
    <t>41105-0000</t>
  </si>
  <si>
    <t>41106-0000</t>
  </si>
  <si>
    <t>41201-0000</t>
  </si>
  <si>
    <t>Tack coat</t>
  </si>
  <si>
    <t>TACK COAT</t>
  </si>
  <si>
    <t>41201-1000</t>
  </si>
  <si>
    <t>Tack coat grade CSS-1, CSS-1h, SS-1, or SS-1h</t>
  </si>
  <si>
    <t>TACK COAT GRADE CSS-1, CSS-1H, SS-1, OR SS-1H</t>
  </si>
  <si>
    <t>41202-0000</t>
  </si>
  <si>
    <t>41202-1000</t>
  </si>
  <si>
    <t>41301-0000</t>
  </si>
  <si>
    <t>Asphalt pavement milling</t>
  </si>
  <si>
    <t>ASPHALT PAVEMENT MILLING</t>
  </si>
  <si>
    <t>41301-0100</t>
  </si>
  <si>
    <t>Asphalt pavement milling, 20mm depth</t>
  </si>
  <si>
    <t>ASPHALT PAVEMENT MILLING, 3/4-INCH DEPTH</t>
  </si>
  <si>
    <t>41301-0200</t>
  </si>
  <si>
    <t>Asphalt pavement milling, 25mm depth</t>
  </si>
  <si>
    <t>ASPHALT PAVEMENT MILLING, 1-INCH DEPTH</t>
  </si>
  <si>
    <t>41301-0300</t>
  </si>
  <si>
    <t>Asphalt pavement milling, 32mm depth</t>
  </si>
  <si>
    <t>ASPHALT PAVEMENT MILLING, 1 1/4-INCH DEPTH</t>
  </si>
  <si>
    <t>41301-0400</t>
  </si>
  <si>
    <t>Asphalt pavement milling, 40mm depth</t>
  </si>
  <si>
    <t>ASPHALT PAVEMENT MILLING, 1 1/2-INCH DEPTH</t>
  </si>
  <si>
    <t>41301-0500</t>
  </si>
  <si>
    <t>Asphalt pavement milling, 45mm depth</t>
  </si>
  <si>
    <t>ASPHALT PAVEMENT MILLING, 1 3/4-INCH DEPTH</t>
  </si>
  <si>
    <t>41301-0600</t>
  </si>
  <si>
    <t>Asphalt pavement milling, 50mm depth</t>
  </si>
  <si>
    <t>ASPHALT PAVEMENT MILLING, 2-INCH DEPTH</t>
  </si>
  <si>
    <t>41301-0700</t>
  </si>
  <si>
    <t>Asphalt pavement milling, 65mm depth</t>
  </si>
  <si>
    <t>ASPHALT PAVEMENT MILLING, 2 1/2-INCH DEPTH</t>
  </si>
  <si>
    <t>41301-0800</t>
  </si>
  <si>
    <t>Asphalt pavement milling, 75mm depth</t>
  </si>
  <si>
    <t>ASPHALT PAVEMENT MILLING, 3-INCH DEPTH</t>
  </si>
  <si>
    <t>41301-0900</t>
  </si>
  <si>
    <t>Asphalt pavement milling, 90mm depth</t>
  </si>
  <si>
    <t>ASPHALT PAVEMENT MILLING, 3 1/2-INCH DEPTH</t>
  </si>
  <si>
    <t>41301-1000</t>
  </si>
  <si>
    <t>Asphalt pavement milling, 100mm depth</t>
  </si>
  <si>
    <t>ASPHALT PAVEMENT MILLING, 4-INCH DEPTH</t>
  </si>
  <si>
    <t>41301-1100</t>
  </si>
  <si>
    <t>Asphalt pavement milling, 115mm depth</t>
  </si>
  <si>
    <t>ASPHALT PAVEMENT MILLING, 4 1/2-INCH DEPTH</t>
  </si>
  <si>
    <t>41301-1200</t>
  </si>
  <si>
    <t>Asphalt pavement milling, 125mm depth</t>
  </si>
  <si>
    <t>ASPHALT PAVEMENT MILLING, 5-INCH DEPTH</t>
  </si>
  <si>
    <t>41301-1300</t>
  </si>
  <si>
    <t>Asphalt pavement milling, 150mm depth</t>
  </si>
  <si>
    <t>ASPHALT PAVEMENT MILLING, 6-INCH DEPTH</t>
  </si>
  <si>
    <t>41301-1400</t>
  </si>
  <si>
    <t>Asphalt pavement milling, 200mm depth</t>
  </si>
  <si>
    <t>ASPHALT PAVEMENT MILLING, 8-INCH DEPTH</t>
  </si>
  <si>
    <t>41302-0000</t>
  </si>
  <si>
    <t>41302-0100</t>
  </si>
  <si>
    <t>41302-0200</t>
  </si>
  <si>
    <t>41302-0300</t>
  </si>
  <si>
    <t>41302-0400</t>
  </si>
  <si>
    <t>41302-0500</t>
  </si>
  <si>
    <t>41302-0600</t>
  </si>
  <si>
    <t>41302-0700</t>
  </si>
  <si>
    <t>41302-0800</t>
  </si>
  <si>
    <t>41302-0900</t>
  </si>
  <si>
    <t>41302-1000</t>
  </si>
  <si>
    <t>41302-1100</t>
  </si>
  <si>
    <t>41302-1200</t>
  </si>
  <si>
    <t>41302-1300</t>
  </si>
  <si>
    <t>41302-1400</t>
  </si>
  <si>
    <t>41303-0000</t>
  </si>
  <si>
    <t>41401-0000</t>
  </si>
  <si>
    <t>Joint sealant</t>
  </si>
  <si>
    <t>JOINT SEALANT</t>
  </si>
  <si>
    <t>41402-0000</t>
  </si>
  <si>
    <t>41405-0000</t>
  </si>
  <si>
    <t>Saw cutting and joint sealing</t>
  </si>
  <si>
    <t>SAW CUTTING AND JOINT SEALING</t>
  </si>
  <si>
    <t>41410-1000</t>
  </si>
  <si>
    <t>Crack, cleaning and sealing</t>
  </si>
  <si>
    <t>CRACK, CLEANING AND SEALING</t>
  </si>
  <si>
    <t>41410-2000</t>
  </si>
  <si>
    <t xml:space="preserve">Crack, cleaning routing and sealing </t>
  </si>
  <si>
    <t xml:space="preserve">CRACK, CLEANING ROUTING AND SEALING </t>
  </si>
  <si>
    <t>41411-1000</t>
  </si>
  <si>
    <t>41412-1000</t>
  </si>
  <si>
    <t>41501-0000</t>
  </si>
  <si>
    <t>Paving geotextile</t>
  </si>
  <si>
    <t>PAVING GEOTEXTILE</t>
  </si>
  <si>
    <t>41502-0000</t>
  </si>
  <si>
    <t>Asphalt sealant</t>
  </si>
  <si>
    <t>ASPHALT SEALANT</t>
  </si>
  <si>
    <t>41503-0000</t>
  </si>
  <si>
    <t>Composite preformed membrane</t>
  </si>
  <si>
    <t>COMPOSITE PREFORMED MEMBRANE</t>
  </si>
  <si>
    <t>41601-1000</t>
  </si>
  <si>
    <t>Continuous cold recycled asphalt base course type A</t>
  </si>
  <si>
    <t>CONTINUOUS COLD RECYCLED ASPHALT BASE COURSE TYPE A</t>
  </si>
  <si>
    <t>41601-2000</t>
  </si>
  <si>
    <t>Continuous cold recycled asphalt base course type B</t>
  </si>
  <si>
    <t>CONTINUOUS COLD RECYCLED ASPHALT BASE COURSE TYPE B</t>
  </si>
  <si>
    <t>41602-1000</t>
  </si>
  <si>
    <t>41602-2000</t>
  </si>
  <si>
    <t>41605-1000</t>
  </si>
  <si>
    <t>Emulsified binder agent grade HFMS-2H</t>
  </si>
  <si>
    <t>EMULSIFIED BINDER AGENT GRADE HFMS-2H</t>
  </si>
  <si>
    <t>41605-2000</t>
  </si>
  <si>
    <t>Emulsified binder agent grade HFMS-2sp</t>
  </si>
  <si>
    <t>EMULSIFIED BINDER AGENT GRADE HFMS-2SP</t>
  </si>
  <si>
    <t>41605-2500</t>
  </si>
  <si>
    <t>Emulsified binder agent grade HFMS-2s</t>
  </si>
  <si>
    <t>EMULSIFIED BINDER AGENT GRADE HFMS-2S</t>
  </si>
  <si>
    <t>41605-3000</t>
  </si>
  <si>
    <t>Emulsified binder agent grade CMS-2</t>
  </si>
  <si>
    <t>EMULSIFIED BINDER AGENT GRADE CMS-2</t>
  </si>
  <si>
    <t>41605-4000</t>
  </si>
  <si>
    <t>Emulsified binder agent grade CMS-2s</t>
  </si>
  <si>
    <t>EMULSIFIED BINDER AGENT GRADE CMS-2S</t>
  </si>
  <si>
    <t>41610-1000</t>
  </si>
  <si>
    <t>Fog seal grade CSS-1, CSS-1h, SS-1 or SS-1h</t>
  </si>
  <si>
    <t>FOG SEAL GRADE CSS-1, CSS-1H, SS-1 OR SS-1H</t>
  </si>
  <si>
    <t>41611-1000</t>
  </si>
  <si>
    <t>41615-0000</t>
  </si>
  <si>
    <t>Quicklime</t>
  </si>
  <si>
    <t>QUICKLIME</t>
  </si>
  <si>
    <t>41701-0000</t>
  </si>
  <si>
    <t>Minor cold asphalt mix</t>
  </si>
  <si>
    <t>MINOR COLD ASPHALT MIX</t>
  </si>
  <si>
    <t>41702-0000</t>
  </si>
  <si>
    <t>41801-0000</t>
  </si>
  <si>
    <t>Foamed asphalt stabilized base course</t>
  </si>
  <si>
    <t>FOAMED ASPHALT STABILIZED BASE COURSE</t>
  </si>
  <si>
    <t>41801-1000</t>
  </si>
  <si>
    <t>Foamed asphalt stabilized base course, 100mm depth</t>
  </si>
  <si>
    <t>FOAMED ASPHALT STABILIZED BASE COURSE, 4-INCH DEPTH</t>
  </si>
  <si>
    <t>41801-2000</t>
  </si>
  <si>
    <t>Foamed asphalt stabilized base course, 125mm depth</t>
  </si>
  <si>
    <t>FOAMED ASPHALT STABILIZED BASE COURSE, 5-INCH DEPTH</t>
  </si>
  <si>
    <t>41801-3000</t>
  </si>
  <si>
    <t>Foamed asphalt stabilized base course, 150mm depth</t>
  </si>
  <si>
    <t>FOAMED ASPHALT STABILIZED BASE COURSE, 6-INCH DEPTH</t>
  </si>
  <si>
    <t>41801-4000</t>
  </si>
  <si>
    <t>Foamed asphalt stabilized base course, 175mm depth</t>
  </si>
  <si>
    <t>FOAMED ASPHALT STABILIZED BASE COURSE, 7-INCH DEPTH</t>
  </si>
  <si>
    <t>41801-5000</t>
  </si>
  <si>
    <t>Foamed asphalt stabilized base course, 200mm depth</t>
  </si>
  <si>
    <t>FOAMED ASPHALT STABILIZED BASE COURSE, 8-INCH DEPTH</t>
  </si>
  <si>
    <t>41802-0000</t>
  </si>
  <si>
    <t>41803-0000</t>
  </si>
  <si>
    <t>Approved mix design</t>
  </si>
  <si>
    <t>APPROVED MIX DESIGN</t>
  </si>
  <si>
    <t>41804-0000</t>
  </si>
  <si>
    <t>Asphalt binder</t>
  </si>
  <si>
    <t xml:space="preserve">ASPHALT BINDER </t>
  </si>
  <si>
    <t>41804-1000</t>
  </si>
  <si>
    <t>Asphalt binder AC-10</t>
  </si>
  <si>
    <t>ASPHALT BINDER AC-10</t>
  </si>
  <si>
    <t>41805-0000</t>
  </si>
  <si>
    <t>42801-0100</t>
  </si>
  <si>
    <t>Flexible pavement, full depth patch, type 1</t>
  </si>
  <si>
    <t>FLEXIBLE PAVEMENT, FULL DEPTH PATCH, TYPE 1</t>
  </si>
  <si>
    <t>42801-0150</t>
  </si>
  <si>
    <t>Flexible pavement, full depth patch, type 2</t>
  </si>
  <si>
    <t>FLEXIBLE PAVEMENT, FULL DEPTH PATCH, TYPE 2</t>
  </si>
  <si>
    <t>42801-0200</t>
  </si>
  <si>
    <t>Flexible pavement, full depth patch, type 3</t>
  </si>
  <si>
    <t>FLEXIBLE PAVEMENT, FULL DEPTH PATCH, TYPE 3</t>
  </si>
  <si>
    <t>42801-0250</t>
  </si>
  <si>
    <t>Flexible pavement, full depth patch, type 4</t>
  </si>
  <si>
    <t>FLEXIBLE PAVEMENT, FULL DEPTH PATCH, TYPE 4</t>
  </si>
  <si>
    <t>42801-0300</t>
  </si>
  <si>
    <t>Flexible pavement, full depth patch, type 5</t>
  </si>
  <si>
    <t>FLEXIBLE PAVEMENT, FULL DEPTH PATCH, TYPE 5</t>
  </si>
  <si>
    <t>42901-0000</t>
  </si>
  <si>
    <t>Ultra-thin bonded wearing course</t>
  </si>
  <si>
    <t>ULTRA-THIN BONDED WEARING COURSE</t>
  </si>
  <si>
    <t>42903-0000</t>
  </si>
  <si>
    <t>43001-0100</t>
  </si>
  <si>
    <t>Superpave hot synthetic concrete pavement, 9.5mm nominal maximum size aggregate, &lt;0.3 million ESAL</t>
  </si>
  <si>
    <t>SUPERPAVE HOT SYNTHETIC CONCRETE PAVEMENT, 3/8-INCH NOMINAL MAXIMUM SIZE AGGREGATE, &lt;0.3 MILLION ESAL</t>
  </si>
  <si>
    <t>43001-0200</t>
  </si>
  <si>
    <t>Superpave hot synthetic concrete pavement, 9.5mm nominal maximum size aggregate, 0.3 to &lt;3 million ESAL</t>
  </si>
  <si>
    <t>SUPERPAVE HOT SYNTHETIC CONCRETE PAVEMENT, 3/8-INCH NOMINAL MAXIMUM SIZE AGGREGATE, 0.3 TO &lt;3 MILLION ESAL</t>
  </si>
  <si>
    <t>43101-0000</t>
  </si>
  <si>
    <t>Permeable hot asphalt concrete pavement</t>
  </si>
  <si>
    <t>PERMEABLE HOT ASPHALT CONCRETE PAVEMENT</t>
  </si>
  <si>
    <t>50101-0100</t>
  </si>
  <si>
    <t>Reinforced rigid pavement, 150mm depth, type A smoothness</t>
  </si>
  <si>
    <t>REINFORCED RIGID PAVEMENT, 6-INCH DEPTH, TYPE A SMOOTHNESS</t>
  </si>
  <si>
    <t>50101-0200</t>
  </si>
  <si>
    <t>Reinforced rigid pavement, 150mm depth, type B roughness</t>
  </si>
  <si>
    <t>REINFORCED RIGID PAVEMENT, 6-INCH DEPTH, TYPE B ROUGHNESS</t>
  </si>
  <si>
    <t>50101-0300</t>
  </si>
  <si>
    <t>Reinforced rigid pavement, 150mm depth, type C smoothness/roughness</t>
  </si>
  <si>
    <t>REINFORCED RIGID PAVEMENT, 6-INCH DEPTH, TYPE C SMOOTHNESS/ROUGHNESS</t>
  </si>
  <si>
    <t>50101-0400</t>
  </si>
  <si>
    <t>Reinforced rigid pavement, 175mm depth, type A smoothness</t>
  </si>
  <si>
    <t>REINFORCED RIGID PAVEMENT, 7-INCH DEPTH, TYPE A SMOOTHNESS</t>
  </si>
  <si>
    <t>50101-0500</t>
  </si>
  <si>
    <t>Reinforced rigid pavement, 175mm depth, type B roughness</t>
  </si>
  <si>
    <t>REINFORCED RIGID PAVEMENT, 7-INCH DEPTH, TYPE B ROUGHNESS</t>
  </si>
  <si>
    <t>50101-0600</t>
  </si>
  <si>
    <t>Reinforced rigid pavement, 175mm depth, type C smoothness/roughness</t>
  </si>
  <si>
    <t>REINFORCED RIGID PAVEMENT, 7-INCH DEPTH, TYPE C SMOOTHNESS/ROUGHNESS</t>
  </si>
  <si>
    <t>50101-0700</t>
  </si>
  <si>
    <t>Reinforced rigid pavement, 200mm depth, type A smoothness</t>
  </si>
  <si>
    <t>REINFORCED RIGID PAVEMENT, 8-INCH DEPTH, TYPE A SMOOTHNESS</t>
  </si>
  <si>
    <t>50101-0800</t>
  </si>
  <si>
    <t>Reinforced rigid pavement, 200mm depth, type B roughness</t>
  </si>
  <si>
    <t>REINFORCED RIGID PAVEMENT, 8-INCH DEPTH, TYPE B ROUGHNESS</t>
  </si>
  <si>
    <t>50101-0900</t>
  </si>
  <si>
    <t>Reinforced rigid pavement, 200mm depth, type C smoothness/roughness</t>
  </si>
  <si>
    <t>REINFORCED RIGID PAVEMENT, 8-INCH DEPTH, TYPE C SMOOTHNESS/ROUGHNESS</t>
  </si>
  <si>
    <t>50101-1000</t>
  </si>
  <si>
    <t>Reinforced rigid pavement, 225mm depth, type A smoothness</t>
  </si>
  <si>
    <t>REINFORCED RIGID PAVEMENT, 9-INCH DEPTH, TYPE A SMOOTHNESS</t>
  </si>
  <si>
    <t>50101-1100</t>
  </si>
  <si>
    <t>Reinforced rigid pavement, 225mm depth, type B roughness</t>
  </si>
  <si>
    <t>REINFORCED RIGID PAVEMENT, 9-INCH DEPTH, TYPE B ROUGHNESS</t>
  </si>
  <si>
    <t>50101-1200</t>
  </si>
  <si>
    <t>Reinforced rigid pavement, 225mm depth, type C smoothness/roughness</t>
  </si>
  <si>
    <t>REINFORCED RIGID PAVEMENT, 9-INCH DEPTH, TYPE C SMOOTHNESS/ROUGHNESS</t>
  </si>
  <si>
    <t>50101-1300</t>
  </si>
  <si>
    <t>Reinforced rigid pavement, 250mm depth, type A smoothness</t>
  </si>
  <si>
    <t>REINFORCED RIGID PAVEMENT, 10-INCH DEPTH, TYPE A SMOOTHNESS</t>
  </si>
  <si>
    <t>50101-1400</t>
  </si>
  <si>
    <t>Reinforced rigid pavement, 250mm depth, type B roughness</t>
  </si>
  <si>
    <t>REINFORCED RIGID PAVEMENT, 10-INCH DEPTH, TYPE B ROUGHNESS</t>
  </si>
  <si>
    <t>50101-1500</t>
  </si>
  <si>
    <t>Reinforced rigid pavement, 250mm depth, type C smoothness/roughness</t>
  </si>
  <si>
    <t>REINFORCED RIGID PAVEMENT, 10-INCH DEPTH, TYPE C SMOOTHNESS/ROUGHNESS</t>
  </si>
  <si>
    <t>50101-1600</t>
  </si>
  <si>
    <t>Reinforced rigid pavement, 275mm depth, type A smoothness</t>
  </si>
  <si>
    <t>REINFORCED RIGID PAVEMENT, 11-INCH DEPTH, TYPE A SMOOTHNESS</t>
  </si>
  <si>
    <t>50101-1700</t>
  </si>
  <si>
    <t>Reinforced rigid pavement, 275mm depth, type B roughness</t>
  </si>
  <si>
    <t>REINFORCED RIGID PAVEMENT, 11-INCH DEPTH, TYPE B ROUGHNESS</t>
  </si>
  <si>
    <t>50101-1800</t>
  </si>
  <si>
    <t>Reinforced rigid pavement, 275mm depth, type C smoothness/roughness</t>
  </si>
  <si>
    <t>REINFORCED RIGID PAVEMENT, 11-INCH DEPTH, TYPE C SMOOTHNESS/ROUGHNESS</t>
  </si>
  <si>
    <t>50101-1900</t>
  </si>
  <si>
    <t>Reinforced rigid pavement, 300mm depth, type A smoothness</t>
  </si>
  <si>
    <t>REINFORCED RIGID PAVEMENT, 12-INCH DEPTH, TYPE A SMOOTHNESS</t>
  </si>
  <si>
    <t>50101-2000</t>
  </si>
  <si>
    <t>Reinforced rigid pavement, 300mm depth, type B roughness</t>
  </si>
  <si>
    <t>REINFORCED RIGID PAVEMENT, 12-INCH DEPTH, TYPE B ROUGHNESS</t>
  </si>
  <si>
    <t>50101-2100</t>
  </si>
  <si>
    <t>Reinforced rigid pavement, 300mm depth, type C smoothness/roughness</t>
  </si>
  <si>
    <t>REINFORCED RIGID PAVEMENT, 12-INCH DEPTH, TYPE C SMOOTHNESS/ROUGHNESS</t>
  </si>
  <si>
    <t>50102-0085</t>
  </si>
  <si>
    <t>Plain rigid pavement, 125mm depth, type C smoothness/roughness</t>
  </si>
  <si>
    <t>PLAIN RIGID PAVEMENT, 5-INCH DEPTH, TYPE C SMOOTHNESS/ROUGHNESS</t>
  </si>
  <si>
    <t>50102-0100</t>
  </si>
  <si>
    <t>Plain rigid pavement, 150mm depth, type A smoothness</t>
  </si>
  <si>
    <t>PLAIN RIGID PAVEMENT, 6-INCH DEPTH, TYPE A SMOOTHNESS</t>
  </si>
  <si>
    <t>50102-0200</t>
  </si>
  <si>
    <t>Plain rigid pavement, 150mm depth, type B roughness</t>
  </si>
  <si>
    <t>PLAIN RIGID PAVEMENT, 6-INCH DEPTH, TYPE B ROUGHNESS</t>
  </si>
  <si>
    <t>50102-0300</t>
  </si>
  <si>
    <t>Plain rigid pavement, 150mm depth, type C smoothness/roughness</t>
  </si>
  <si>
    <t>PLAIN RIGID PAVEMENT, 6-INCH DEPTH, TYPE C SMOOTHNESS/ROUGHNESS</t>
  </si>
  <si>
    <t>50102-0400</t>
  </si>
  <si>
    <t>Plain rigid pavement, 175mm depth, type A smoothness</t>
  </si>
  <si>
    <t>PLAIN RIGID PAVEMENT, 7-INCH DEPTH, TYPE A SMOOTHNESS</t>
  </si>
  <si>
    <t>50102-0500</t>
  </si>
  <si>
    <t>Plain rigid pavement, 175mm depth, type B roughness</t>
  </si>
  <si>
    <t>PLAIN RIGID PAVEMENT, 7-INCH DEPTH, TYPE B ROUGHNESS</t>
  </si>
  <si>
    <t>50102-0600</t>
  </si>
  <si>
    <t>Plain rigid pavement, 175mm depth, type C smoothness/roughness</t>
  </si>
  <si>
    <t>PLAIN RIGID PAVEMENT, 7-INCH DEPTH, TYPE C SMOOTHNESS/ROUGHNESS</t>
  </si>
  <si>
    <t>50102-0700</t>
  </si>
  <si>
    <t>Plain rigid pavement, 200mm depth, type A smoothness</t>
  </si>
  <si>
    <t>PLAIN RIGID PAVEMENT, 8-INCH DEPTH, TYPE A SMOOTHNESS</t>
  </si>
  <si>
    <t>50102-0800</t>
  </si>
  <si>
    <t>Plain rigid pavement, 200mm depth, type B roughness</t>
  </si>
  <si>
    <t>PLAIN RIGID PAVEMENT, 8-INCH DEPTH, TYPE B ROUGHNESS</t>
  </si>
  <si>
    <t>50102-0900</t>
  </si>
  <si>
    <t>Plain rigid pavement, 200mm depth, type C smoothness/roughness</t>
  </si>
  <si>
    <t>PLAIN RIGID PAVEMENT, 8-INCH DEPTH, TYPE C SMOOTHNESS/ROUGHNESS</t>
  </si>
  <si>
    <t>50102-1000</t>
  </si>
  <si>
    <t>Plain rigid pavement, 225mm depth, type A smoothness</t>
  </si>
  <si>
    <t>PLAIN RIGID PAVEMENT, 9-INCH DEPTH, TYPE A SMOOTHNESS</t>
  </si>
  <si>
    <t>50102-1100</t>
  </si>
  <si>
    <t>Plain rigid pavement, 225mm depth, type B roughness</t>
  </si>
  <si>
    <t>PLAIN RIGID PAVEMENT, 9-INCH DEPTH, TYPE B ROUGHNESS</t>
  </si>
  <si>
    <t>50102-1200</t>
  </si>
  <si>
    <t>Plain rigid pavement, 225mm depth, type C smoothness/roughness</t>
  </si>
  <si>
    <t>PLAIN RIGID PAVEMENT, 9-INCH DEPTH, TYPE C SMOOTHNESS/ROUGHNESS</t>
  </si>
  <si>
    <t>50102-1300</t>
  </si>
  <si>
    <t>Plain rigid pavement, 250mm depth, type A smoothness</t>
  </si>
  <si>
    <t>PLAIN RIGID PAVEMENT, 10-INCH DEPTH, TYPE A SMOOTHNESS</t>
  </si>
  <si>
    <t>50102-1400</t>
  </si>
  <si>
    <t>Plain rigid pavement, 250mm depth, type B roughness</t>
  </si>
  <si>
    <t>PLAIN RIGID PAVEMENT, 10-INCH DEPTH, TYPE B ROUGHNESS</t>
  </si>
  <si>
    <t>50102-1500</t>
  </si>
  <si>
    <t>Plain rigid pavement, 250mm depth, type C smoothness/roughness</t>
  </si>
  <si>
    <t>PLAIN RIGID PAVEMENT, 10-INCH DEPTH, TYPE C SMOOTHNESS/ROUGHNESS</t>
  </si>
  <si>
    <t>50102-1600</t>
  </si>
  <si>
    <t>Plain rigid pavement, 275mm depth, type A smoothness</t>
  </si>
  <si>
    <t>PLAIN RIGID PAVEMENT, 11-INCH DEPTH, TYPE A SMOOTHNESS</t>
  </si>
  <si>
    <t>50102-1700</t>
  </si>
  <si>
    <t>Plain rigid pavement, 275mm depth, type B roughness</t>
  </si>
  <si>
    <t>PLAIN RIGID PAVEMENT, 11-INCH DEPTH, TYPE B ROUGHNESS</t>
  </si>
  <si>
    <t>50102-1800</t>
  </si>
  <si>
    <t>Plain rigid pavement, 275mm depth, type C smoothness/roughness</t>
  </si>
  <si>
    <t>PLAIN RIGID PAVEMENT, 11-INCH DEPTH, TYPE C SMOOTHNESS/ROUGHNESS</t>
  </si>
  <si>
    <t>50102-1900</t>
  </si>
  <si>
    <t>Plain rigid pavement, 300mm depth, type A smoothness</t>
  </si>
  <si>
    <t>PLAIN RIGID PAVEMENT, 12-INCH DEPTH, TYPE A SMOOTHNESS</t>
  </si>
  <si>
    <t>50102-2000</t>
  </si>
  <si>
    <t>Plain rigid pavement, 300mm depth, type B roughness</t>
  </si>
  <si>
    <t>PLAIN RIGID PAVEMENT, 12-INCH DEPTH, TYPE B ROUGHNESS</t>
  </si>
  <si>
    <t>50102-2100</t>
  </si>
  <si>
    <t>Plain rigid pavement, 300mm depth, type C smoothness/roughness</t>
  </si>
  <si>
    <t>PLAIN RIGID PAVEMENT, 12-INCH DEPTH, TYPE C SMOOTHNESS/ROUGHNESS</t>
  </si>
  <si>
    <t>50199-0001</t>
  </si>
  <si>
    <t>50199-0002</t>
  </si>
  <si>
    <t>50201-0000</t>
  </si>
  <si>
    <t>Rigid pavement patch</t>
  </si>
  <si>
    <t>RIGID PAVEMENT PATCH</t>
  </si>
  <si>
    <t>50202-0000</t>
  </si>
  <si>
    <t>Sealing joints and cracks</t>
  </si>
  <si>
    <t>SEALING JOINTS AND CRACKS</t>
  </si>
  <si>
    <t>50203-0000</t>
  </si>
  <si>
    <t>CUFT</t>
  </si>
  <si>
    <t>50204-0000</t>
  </si>
  <si>
    <t>Undersealing hole</t>
  </si>
  <si>
    <t>UNDERSEALING HOLE</t>
  </si>
  <si>
    <t>50205-0000</t>
  </si>
  <si>
    <t>Surface diamond grinding</t>
  </si>
  <si>
    <t>SURFACE DIAMOND GRINDING</t>
  </si>
  <si>
    <t>50206-0000</t>
  </si>
  <si>
    <t>Breaking and seating rigid pavement</t>
  </si>
  <si>
    <t>BREAKING AND SEATING RIGID PAVEMENT</t>
  </si>
  <si>
    <t>50207-0000</t>
  </si>
  <si>
    <t>Cracking and seating rigid pavement</t>
  </si>
  <si>
    <t>CRACKING AND SEATING RIGID PAVEMENT</t>
  </si>
  <si>
    <t>50208-0000</t>
  </si>
  <si>
    <t>Rubblizing and compacting rigid pavement</t>
  </si>
  <si>
    <t>RUBBLIZING AND COMPACTING RIGID PAVEMENT</t>
  </si>
  <si>
    <t>50209-0000</t>
  </si>
  <si>
    <t>Cleaning and restoration of concrete surfaces</t>
  </si>
  <si>
    <t>CLEANING AND RESTORATION OF CONCRETE SURFACES</t>
  </si>
  <si>
    <t>55101-0100</t>
  </si>
  <si>
    <t>Cast-in-place concrete pile in steel shells, in place</t>
  </si>
  <si>
    <t>CAST-IN-PLACE CONCRETE PILE IN STEEL SHELLS, IN PLACE</t>
  </si>
  <si>
    <t>55101-0200</t>
  </si>
  <si>
    <t>Concrete filled steel pipe piles, in place</t>
  </si>
  <si>
    <t>CONCRETE FILLED STEEL PIPE PILES, IN PLACE</t>
  </si>
  <si>
    <t>55101-0300</t>
  </si>
  <si>
    <t>Precast prestressed concrete piles, in place</t>
  </si>
  <si>
    <t>PRECAST PRESTRESSED CONCRETE PILES, IN PLACE</t>
  </si>
  <si>
    <t>55101-0400</t>
  </si>
  <si>
    <t>Precast prestressed concrete piles, 255mm x 255mm, in place</t>
  </si>
  <si>
    <t>PRECAST PRESTRESSED CONCRETE PILES, 10-INCH X 10-INCH, IN PLACE</t>
  </si>
  <si>
    <t>55101-0500</t>
  </si>
  <si>
    <t>Precast prestressed concrete piles, 305mm x 305mm, in place</t>
  </si>
  <si>
    <t>PRECAST PRESTRESSED CONCRETE PILES, 12-INCH X 12-INCH, IN PLACE</t>
  </si>
  <si>
    <t>55101-0600</t>
  </si>
  <si>
    <t>Precast prestressed concrete piles, 355mm x 355mm, in place</t>
  </si>
  <si>
    <t>PRECAST PRESTRESSED CONCRETE PILES, 14-INCH X 14-INCH, IN PLACE</t>
  </si>
  <si>
    <t>55101-0700</t>
  </si>
  <si>
    <t>Precast prestressed concrete piles, 405mm x 405mm, in place</t>
  </si>
  <si>
    <t>PRECAST PRESTRESSED CONCRETE PILES, 16-INCH X 16-INCH, IN PLACE</t>
  </si>
  <si>
    <t>55101-0800</t>
  </si>
  <si>
    <t>Precast prestressed concrete piles, 460mm x 460mm, in place</t>
  </si>
  <si>
    <t>PRECAST PRESTRESSED CONCRETE PILES, 18-INCH X 18-INCH, IN PLACE</t>
  </si>
  <si>
    <t>55101-0900</t>
  </si>
  <si>
    <t>Precast prestressed concrete piles, 510mm x 510mm, in place</t>
  </si>
  <si>
    <t>PRECAST PRESTRESSED CONCRETE PILES, 20-INCH X 20-INCH, IN PLACE</t>
  </si>
  <si>
    <t>55101-1000</t>
  </si>
  <si>
    <t>Precast prestressed concrete piles, 610mm x 610mm, in place</t>
  </si>
  <si>
    <t>PRECAST PRESTRESSED CONCRETE PILES, 24-INCH X 24-INCH, IN PLACE</t>
  </si>
  <si>
    <t>55101-1100</t>
  </si>
  <si>
    <t>Steel H-piles, in place</t>
  </si>
  <si>
    <t>STEEL H-PILES, IN PLACE</t>
  </si>
  <si>
    <t>55101-1200</t>
  </si>
  <si>
    <t>Steel H-piles 250 x 62, in place</t>
  </si>
  <si>
    <t>STEEL H-PILES 10 X 42, IN PLACE</t>
  </si>
  <si>
    <t>55101-1300</t>
  </si>
  <si>
    <t>Steel H-piles 250 x 85, in place</t>
  </si>
  <si>
    <t>STEEL H-PILES 10 X 57, IN PLACE</t>
  </si>
  <si>
    <t>55101-1400</t>
  </si>
  <si>
    <t>Steel H-piles 310 x 79, in place</t>
  </si>
  <si>
    <t>STEEL H-PILES 12 X 53, IN PLACE</t>
  </si>
  <si>
    <t>55101-1500</t>
  </si>
  <si>
    <t>Steel H-piles 310 x 94, in place</t>
  </si>
  <si>
    <t>STEEL H-PILES 12 X 63, IN PLACE</t>
  </si>
  <si>
    <t>55101-1600</t>
  </si>
  <si>
    <t>Steel H-piles 310 x 110, in place</t>
  </si>
  <si>
    <t>STEEL H-PILES 12 X 74, IN PLACE</t>
  </si>
  <si>
    <t>55101-1700</t>
  </si>
  <si>
    <t>Steel H-piles 310 x 125, in place</t>
  </si>
  <si>
    <t>STEEL H-PILES 12 X 84, IN PLACE</t>
  </si>
  <si>
    <t>55101-1800</t>
  </si>
  <si>
    <t>Steel H-piles 360 x 108, in place</t>
  </si>
  <si>
    <t>STEEL H-PILES 14 X 73, IN PLACE</t>
  </si>
  <si>
    <t>55101-1900</t>
  </si>
  <si>
    <t>Steel H-piles 360 x 132, in place</t>
  </si>
  <si>
    <t>STEEL H-PILES 14 X 89, IN PLACE</t>
  </si>
  <si>
    <t>55101-2000</t>
  </si>
  <si>
    <t>Steel H-piles 360 x 152, in place</t>
  </si>
  <si>
    <t>STEEL H-PILES 14 X 102, IN PLACE</t>
  </si>
  <si>
    <t>55101-2100</t>
  </si>
  <si>
    <t>Steel H-piles 360 x 174, in place</t>
  </si>
  <si>
    <t>STEEL H-PILES 14X 117, IN PLACE</t>
  </si>
  <si>
    <t>55101-2200</t>
  </si>
  <si>
    <t>Steel pipe piles, in place</t>
  </si>
  <si>
    <t>STEEL PIPE PILES, IN PLACE</t>
  </si>
  <si>
    <t>55101-2300</t>
  </si>
  <si>
    <t>Treated timber piles, in place</t>
  </si>
  <si>
    <t>TREATED TIMBER PILES, IN PLACE</t>
  </si>
  <si>
    <t>55101-2400</t>
  </si>
  <si>
    <t>Untreated timber piles, in place</t>
  </si>
  <si>
    <t>UNTREATED TIMBER PILES, IN PLACE</t>
  </si>
  <si>
    <t>55101-3000</t>
  </si>
  <si>
    <t>Sheet piles, in place</t>
  </si>
  <si>
    <t>SHEET PILES, IN PLACE</t>
  </si>
  <si>
    <t>55102-0100</t>
  </si>
  <si>
    <t>Cast-in-place concrete pile in steel shell, in place</t>
  </si>
  <si>
    <t>CAST-IN-PLACE CONCRETE PILE IN STEEL SHELL, IN PLACE</t>
  </si>
  <si>
    <t>55102-0200</t>
  </si>
  <si>
    <t>Concrete filled steel pipe pile, in place</t>
  </si>
  <si>
    <t>CONCRETE FILLED STEEL PIPE PILE, IN PLACE</t>
  </si>
  <si>
    <t>55102-0300</t>
  </si>
  <si>
    <t>Precast prestressed concrete pile, in place</t>
  </si>
  <si>
    <t>PRECAST PRESTRESSED CONCRETE PILE, IN PLACE</t>
  </si>
  <si>
    <t>55102-0400</t>
  </si>
  <si>
    <t>Precast prestressed concrete pile, 255mm x 255mm, in place</t>
  </si>
  <si>
    <t>PRECAST PRESTRESSED CONCRETE PILE, 10-INCH X 10-INCH, IN PLACE</t>
  </si>
  <si>
    <t>55102-0500</t>
  </si>
  <si>
    <t>Precast prestressed concrete pile, 305mm x 305mm, in place</t>
  </si>
  <si>
    <t>PRECAST PRESTRESSED CONCRETE PILE, 12-INCH X 12-INCH, IN PLACE</t>
  </si>
  <si>
    <t>55102-0600</t>
  </si>
  <si>
    <t>Precast prestressed concrete pile, 355mm x 355mm, in place</t>
  </si>
  <si>
    <t>PRECAST PRESTRESSED CONCRETE PILE, 14-INCH X 14-INCH, IN PLACE</t>
  </si>
  <si>
    <t>55102-0700</t>
  </si>
  <si>
    <t>Precast prestressed concrete pile, 405mm x 405mm, in place</t>
  </si>
  <si>
    <t>PRECAST PRESTRESSED CONCRETE PILE, 16-INCH X 16-INCH, IN PLACE</t>
  </si>
  <si>
    <t>55102-0800</t>
  </si>
  <si>
    <t>Precast prestressed concrete pile, 460mm x 460mm, in place</t>
  </si>
  <si>
    <t>PRECAST PRESTRESSED CONCRETE PILE, 18-INCH X 18-INCH, IN PLACE</t>
  </si>
  <si>
    <t>55102-0900</t>
  </si>
  <si>
    <t>Precast prestressed concrete pile, 510mm x 510mm, in place</t>
  </si>
  <si>
    <t>PRECAST PRESTRESSED CONCRETE PILE, 20-INCH X 20-INCH, IN PLACE</t>
  </si>
  <si>
    <t>55102-1000</t>
  </si>
  <si>
    <t>Precast prestressed concrete pile, 610mm x 610mm, in place</t>
  </si>
  <si>
    <t>PRECAST PRESTRESSED CONCRETE PILE, 24-INCH X 24-INCH, IN PLACE</t>
  </si>
  <si>
    <t>55102-1100</t>
  </si>
  <si>
    <t>Steel H-pile, in place</t>
  </si>
  <si>
    <t>STEEL H-PILE, IN PLACE</t>
  </si>
  <si>
    <t>55102-1200</t>
  </si>
  <si>
    <t>Steel H-pile, 250 x 62, in place</t>
  </si>
  <si>
    <t>STEEL H-PILE, 10 X 42, IN PLACE</t>
  </si>
  <si>
    <t>55102-1300</t>
  </si>
  <si>
    <t>Steel H-pile, 250 x 85, in place</t>
  </si>
  <si>
    <t>STEEL H-PILE, 10 X 57, IN PLACE</t>
  </si>
  <si>
    <t>55102-1400</t>
  </si>
  <si>
    <t>Steel H-pile, 310 x 79, in place</t>
  </si>
  <si>
    <t>STEEL H-PILE, 12 X 53, IN PLACE</t>
  </si>
  <si>
    <t>55102-1500</t>
  </si>
  <si>
    <t>Steel H-pile, 310 x 94, in place</t>
  </si>
  <si>
    <t>STEEL H-PILE, 12 X 63, IN PLACE</t>
  </si>
  <si>
    <t>55102-1600</t>
  </si>
  <si>
    <t>Steel H-pile, 310 x 110, in place</t>
  </si>
  <si>
    <t>STEEL H-PILE, 12 X 74, IN PLACE</t>
  </si>
  <si>
    <t>55102-1700</t>
  </si>
  <si>
    <t>Steel H-pile, 310 x 125, in place</t>
  </si>
  <si>
    <t>STEEL H-PILE, 12 X 84, IN PLACE</t>
  </si>
  <si>
    <t>55102-1800</t>
  </si>
  <si>
    <t>Steel H-pile, 360 x 108, in place</t>
  </si>
  <si>
    <t>STEEL H-PILE, 14 X 73, IN PLACE</t>
  </si>
  <si>
    <t>55102-1900</t>
  </si>
  <si>
    <t>Steel H-pile, 360 x 132, in place</t>
  </si>
  <si>
    <t>STEEL H-PILE, 14 X 89, IN PLACE</t>
  </si>
  <si>
    <t>55102-2000</t>
  </si>
  <si>
    <t>Steel H-pile, 360 x 152, in place</t>
  </si>
  <si>
    <t>STEEL H-PILE, 14 X 102, IN PLACE</t>
  </si>
  <si>
    <t>55102-2100</t>
  </si>
  <si>
    <t>Steel H-pile, 360 x 174, in place</t>
  </si>
  <si>
    <t>STEEL H-PILE, 14X 117, IN PLACE</t>
  </si>
  <si>
    <t>55102-2200</t>
  </si>
  <si>
    <t>Steel pipe pile, in place</t>
  </si>
  <si>
    <t>STEEL PIPE PILE, IN PLACE</t>
  </si>
  <si>
    <t>55102-2300</t>
  </si>
  <si>
    <t>Treated timber pile, in place</t>
  </si>
  <si>
    <t>TREATED TIMBER PILE, IN PLACE</t>
  </si>
  <si>
    <t>55102-2400</t>
  </si>
  <si>
    <t>Untreated timber pile, in place</t>
  </si>
  <si>
    <t>UNTREATED TIMBER PILE, IN PLACE</t>
  </si>
  <si>
    <t>55103-1000</t>
  </si>
  <si>
    <t>55103-2000</t>
  </si>
  <si>
    <t>Vinyl sheet piles, in place</t>
  </si>
  <si>
    <t>VINYL SHEET PILES, IN PLACE</t>
  </si>
  <si>
    <t>55104-1000</t>
  </si>
  <si>
    <t>Dynamic pile load test</t>
  </si>
  <si>
    <t>DYNAMIC PILE LOAD TEST</t>
  </si>
  <si>
    <t>55104-2000</t>
  </si>
  <si>
    <t>Static pile load test</t>
  </si>
  <si>
    <t>STATIC PILE LOAD TEST</t>
  </si>
  <si>
    <t>55105-1000</t>
  </si>
  <si>
    <t>55105-2000</t>
  </si>
  <si>
    <t>55115-1000</t>
  </si>
  <si>
    <t>Preboring</t>
  </si>
  <si>
    <t>PREBORING</t>
  </si>
  <si>
    <t>55115-2000</t>
  </si>
  <si>
    <t>Preboring, blast hole</t>
  </si>
  <si>
    <t>PREBORING, BLAST HOLE</t>
  </si>
  <si>
    <t>55116-0000</t>
  </si>
  <si>
    <t>Splices</t>
  </si>
  <si>
    <t>SPLICES</t>
  </si>
  <si>
    <t>55117-0000</t>
  </si>
  <si>
    <t>55120-0000</t>
  </si>
  <si>
    <t>Test piles</t>
  </si>
  <si>
    <t>TEST PILES</t>
  </si>
  <si>
    <t>55121-0000</t>
  </si>
  <si>
    <t>Test pile</t>
  </si>
  <si>
    <t>TEST PILE</t>
  </si>
  <si>
    <t>55125-0000</t>
  </si>
  <si>
    <t>Pile stress monitoring</t>
  </si>
  <si>
    <t>PILE STRESS MONITORING</t>
  </si>
  <si>
    <t>55201-0100</t>
  </si>
  <si>
    <t>Structural concrete, class A</t>
  </si>
  <si>
    <t>STRUCTURAL CONCRETE, CLASS A</t>
  </si>
  <si>
    <t>55201-0200</t>
  </si>
  <si>
    <t>Structural concrete, class A (AE)</t>
  </si>
  <si>
    <t>STRUCTURAL CONCRETE, CLASS A (AE)</t>
  </si>
  <si>
    <t>55201-0300</t>
  </si>
  <si>
    <t>Structural concrete, class B</t>
  </si>
  <si>
    <t>STRUCTURAL CONCRETE, CLASS B</t>
  </si>
  <si>
    <t>55201-0400</t>
  </si>
  <si>
    <t>Structural concrete, class B (AE)</t>
  </si>
  <si>
    <t>STRUCTURAL CONCRETE, CLASS B (AE)</t>
  </si>
  <si>
    <t>55201-0500</t>
  </si>
  <si>
    <t>Structural concrete, class C</t>
  </si>
  <si>
    <t>STRUCTURAL CONCRETE, CLASS C</t>
  </si>
  <si>
    <t>55201-0600</t>
  </si>
  <si>
    <t>Structural concrete, class C (AE)</t>
  </si>
  <si>
    <t>STRUCTURAL CONCRETE, CLASS C (AE)</t>
  </si>
  <si>
    <t>55201-0700</t>
  </si>
  <si>
    <t>Structural concrete, class D</t>
  </si>
  <si>
    <t>STRUCTURAL CONCRETE, CLASS D</t>
  </si>
  <si>
    <t>55201-0800</t>
  </si>
  <si>
    <t>Structural concrete, class D (AE)</t>
  </si>
  <si>
    <t>STRUCTURAL CONCRETE, CLASS D (AE)</t>
  </si>
  <si>
    <t>55201-0900</t>
  </si>
  <si>
    <t>Structural concrete, class E</t>
  </si>
  <si>
    <t>STRUCTURAL CONCRETE, CLASS E</t>
  </si>
  <si>
    <t>55201-1000</t>
  </si>
  <si>
    <t>Structural concrete, class E (AE)</t>
  </si>
  <si>
    <t>STRUCTURAL CONCRETE, CLASS E (AE)</t>
  </si>
  <si>
    <t>55201-1100</t>
  </si>
  <si>
    <t>Structural concrete, class HPC</t>
  </si>
  <si>
    <t>STRUCTURAL CONCRETE, CLASS HPC</t>
  </si>
  <si>
    <t>55201-1200</t>
  </si>
  <si>
    <t>Structural concrete, class seal</t>
  </si>
  <si>
    <t>STRUCTURAL CONCRETE, CLASS SEAL</t>
  </si>
  <si>
    <t>55202-1000</t>
  </si>
  <si>
    <t>Structural concrete, class D (AE), for approach slabs, type 1</t>
  </si>
  <si>
    <t>STRUCTURAL CONCRETE, CLASS D (AE), FOR APPROACH SLABS, TYPE 1</t>
  </si>
  <si>
    <t>55202-2000</t>
  </si>
  <si>
    <t>Structural concrete, class D (AE), for approach slabs, type 2</t>
  </si>
  <si>
    <t>STRUCTURAL CONCRETE, CLASS D (AE), FOR APPROACH SLABS, TYPE 2</t>
  </si>
  <si>
    <t>55202-2400</t>
  </si>
  <si>
    <t>Structural concrete, class HPC, for approach slabs, type 1</t>
  </si>
  <si>
    <t>STRUCTURAL CONCRETE, CLASS HPC, FOR APPROACH SLABS, TYPE 1</t>
  </si>
  <si>
    <t>55202-2410</t>
  </si>
  <si>
    <t>Structural concrete, class HPC, for approach slabs, type 2</t>
  </si>
  <si>
    <t>55202-3000</t>
  </si>
  <si>
    <t>Structural concrete, class A(AE), for precast wall panels</t>
  </si>
  <si>
    <t>STRUCTURAL CONCRETE, CLASS A(AE), FOR PRECAST WALL PANELS</t>
  </si>
  <si>
    <t>55202-4000</t>
  </si>
  <si>
    <t>Structural concrete, for overlay</t>
  </si>
  <si>
    <t>STRUCTURAL CONCRETE, FOR OVERLAY</t>
  </si>
  <si>
    <t>55202-5200</t>
  </si>
  <si>
    <t>Structural concrete, class D (AE), for deck panel, 150 mm depth</t>
  </si>
  <si>
    <t>STRUCTURAL CONCRETE, CLASS D (AE), FOR DECK PANEL, 6-INCH DEPTH</t>
  </si>
  <si>
    <t>55205-0000</t>
  </si>
  <si>
    <t>Repair concrete</t>
  </si>
  <si>
    <t>REPAIR CONCRETE</t>
  </si>
  <si>
    <t>55206-0000</t>
  </si>
  <si>
    <t>55207-0000</t>
  </si>
  <si>
    <t>55208-0000</t>
  </si>
  <si>
    <t>55210-0000</t>
  </si>
  <si>
    <t>Seal concrete surface</t>
  </si>
  <si>
    <t>SEAL CONCRETE SURFACE</t>
  </si>
  <si>
    <t>55211-0000</t>
  </si>
  <si>
    <t>Clean and reseal joints</t>
  </si>
  <si>
    <t>CLEAN AND RESEAL JOINTS</t>
  </si>
  <si>
    <t>55212-0000</t>
  </si>
  <si>
    <t>Clean concrete surface</t>
  </si>
  <si>
    <t>CLEAN CONCRETE SURFACE</t>
  </si>
  <si>
    <t>55213-0000</t>
  </si>
  <si>
    <t>55215-0000</t>
  </si>
  <si>
    <t>Concrete color finish</t>
  </si>
  <si>
    <t>CONCRETE COLOR FINISH</t>
  </si>
  <si>
    <t>55216-0000</t>
  </si>
  <si>
    <t>Concrete color agent</t>
  </si>
  <si>
    <t>CONCRETE COLOR AGENT</t>
  </si>
  <si>
    <t>55220-0000</t>
  </si>
  <si>
    <t>Expansion joints</t>
  </si>
  <si>
    <t>EXPANSION JOINTS</t>
  </si>
  <si>
    <t>55221-0000</t>
  </si>
  <si>
    <t>Expansion joint repair</t>
  </si>
  <si>
    <t>EXPANSION JOINT REPAIR</t>
  </si>
  <si>
    <t>55222-0000</t>
  </si>
  <si>
    <t>55301-0100</t>
  </si>
  <si>
    <t>Precast, prestressed concrete AASHTO girder, non-standard</t>
  </si>
  <si>
    <t>PRECAST, PRESTRESSED CONCRETE AASHTO GIRDER, NON-STANDARD</t>
  </si>
  <si>
    <t>55301-0200</t>
  </si>
  <si>
    <t>Precast, prestressed concrete slab, 36" non-voided</t>
  </si>
  <si>
    <t>PRECAST, PRESTRESSED CONCRETE SLAB, 36" NON-VOIDED</t>
  </si>
  <si>
    <t>55301-0300</t>
  </si>
  <si>
    <t>Precast, prestressed concrete slab, 48" non-voided</t>
  </si>
  <si>
    <t>PRECAST, PRESTRESSED CONCRETE SLAB, 48" NON-VOIDED</t>
  </si>
  <si>
    <t>55301-0400</t>
  </si>
  <si>
    <t>Precast, prestressed concrete slab, 36" voided</t>
  </si>
  <si>
    <t>PRECAST, PRESTRESSED CONCRETE SLAB, 36" VOIDED</t>
  </si>
  <si>
    <t>55301-0500</t>
  </si>
  <si>
    <t>Precast, prestressed concrete slab, 48" voided</t>
  </si>
  <si>
    <t>PRECAST, PRESTRESSED CONCRETE SLAB, 48" VOIDED</t>
  </si>
  <si>
    <t>55301-0600</t>
  </si>
  <si>
    <t>Precast, prestressed concrete box beam, type B1-36</t>
  </si>
  <si>
    <t>PRECAST, PRESTRESSED CONCRETE BOX BEAM, TYPE B1-36</t>
  </si>
  <si>
    <t>55301-0700</t>
  </si>
  <si>
    <t>Precast, prestressed concrete box beam, type B2-36</t>
  </si>
  <si>
    <t>PRECAST, PRESTRESSED CONCRETE BOX BEAM, TYPE B2-36</t>
  </si>
  <si>
    <t>55301-0800</t>
  </si>
  <si>
    <t>Precast, prestressed concrete box beam, type B3-36</t>
  </si>
  <si>
    <t>PRECAST, PRESTRESSED CONCRETE BOX BEAM, TYPE B3-36</t>
  </si>
  <si>
    <t>55301-0900</t>
  </si>
  <si>
    <t>Precast, prestressed concrete box beam, type B4-36</t>
  </si>
  <si>
    <t>PRECAST, PRESTRESSED CONCRETE BOX BEAM, TYPE B4-36</t>
  </si>
  <si>
    <t>55301-1000</t>
  </si>
  <si>
    <t>Precast, prestressed concrete box beam, type B1-48</t>
  </si>
  <si>
    <t>PRECAST, PRESTRESSED CONCRETE BOX BEAM, TYPE B1-48</t>
  </si>
  <si>
    <t>55301-1100</t>
  </si>
  <si>
    <t>Precast, prestressed concrete box beam, type B2-48</t>
  </si>
  <si>
    <t>PRECAST, PRESTRESSED CONCRETE BOX BEAM, TYPE B2-48</t>
  </si>
  <si>
    <t>55301-1200</t>
  </si>
  <si>
    <t>Precast, prestressed concrete box beam, type B3-48</t>
  </si>
  <si>
    <t>PRECAST, PRESTRESSED CONCRETE BOX BEAM, TYPE B3-48</t>
  </si>
  <si>
    <t>55301-1300</t>
  </si>
  <si>
    <t>Precast, prestressed concrete box beam, type B4-48</t>
  </si>
  <si>
    <t>PRECAST, PRESTRESSED CONCRETE BOX BEAM, TYPE B4-48</t>
  </si>
  <si>
    <t>55301-1400</t>
  </si>
  <si>
    <t>Precast, prestressed concrete box beam, non-standard</t>
  </si>
  <si>
    <t>PRECAST, PRESTRESSED CONCRETE BOX BEAM, NON-STANDARD</t>
  </si>
  <si>
    <t>55301-1500</t>
  </si>
  <si>
    <t>Precast, prestressed concrete bulb tee girder, 42"</t>
  </si>
  <si>
    <t>PRECAST, PRESTRESSED CONCRETE BULB TEE GIRDER, 42"</t>
  </si>
  <si>
    <t>55301-1600</t>
  </si>
  <si>
    <t>Precast, prestressed concrete bulb tee girder, 50"</t>
  </si>
  <si>
    <t>PRECAST, PRESTRESSED CONCRETE BULB TEE GIRDER, 50"</t>
  </si>
  <si>
    <t>55301-1700</t>
  </si>
  <si>
    <t>Precast, prestressed concrete bulb tee girder, 54"</t>
  </si>
  <si>
    <t>PRECAST, PRESTRESSED CONCRETE BULB TEE GIRDER, 54"</t>
  </si>
  <si>
    <t>55301-1800</t>
  </si>
  <si>
    <t>Precast, prestressed concrete bulb tee girder, 58"</t>
  </si>
  <si>
    <t>PRECAST, PRESTRESSED CONCRETE BULB TEE GIRDER, 58"</t>
  </si>
  <si>
    <t>55301-1900</t>
  </si>
  <si>
    <t>Precast, prestressed concrete bulb tee girder, 63"</t>
  </si>
  <si>
    <t>PRECAST, PRESTRESSED CONCRETE BULB TEE GIRDER, 63"</t>
  </si>
  <si>
    <t>55301-2000</t>
  </si>
  <si>
    <t>Precast, prestressed concrete bulb tee girder, 72"</t>
  </si>
  <si>
    <t>PRECAST, PRESTRESSED CONCRETE BULB TEE GIRDER, 72"</t>
  </si>
  <si>
    <t>55301-2100</t>
  </si>
  <si>
    <t>Precast, prestressed concrete bulb tee girder, 74"</t>
  </si>
  <si>
    <t>PRECAST, PRESTRESSED CONCRETE BULB TEE GIRDER, 74"</t>
  </si>
  <si>
    <t>55301-2200</t>
  </si>
  <si>
    <t>Precast, prestressed concrete decked bulb tee girder, 35"</t>
  </si>
  <si>
    <t>PRECAST, PRESTRESSED CONCRETE DECKED BULB TEE GIRDER, 35"</t>
  </si>
  <si>
    <t>55301-2300</t>
  </si>
  <si>
    <t>Precast, prestressed concrete decked bulb tee girder, 36"</t>
  </si>
  <si>
    <t>PRECAST, PRESTRESSED CONCRETE DECKED BULB TEE GIRDER, 36"</t>
  </si>
  <si>
    <t>55301-2400</t>
  </si>
  <si>
    <t>Precast, prestressed concrete decked bulb tee girder, 41"</t>
  </si>
  <si>
    <t>PRECAST, PRESTRESSED CONCRETE DECKED BULB TEE GIRDER, 41"</t>
  </si>
  <si>
    <t>55301-2500</t>
  </si>
  <si>
    <t>Precast, prestressed concrete decked bulb tee girder, 45"</t>
  </si>
  <si>
    <t>PRECAST, PRESTRESSED CONCRETE DECKED BULB TEE GIRDER, 45"</t>
  </si>
  <si>
    <t>55301-2600</t>
  </si>
  <si>
    <t>Precast, prestressed concrete decked bulb tee girder, 51"</t>
  </si>
  <si>
    <t>PRECAST, PRESTRESSED CONCRETE DECKED BULB TEE GIRDER, 51"</t>
  </si>
  <si>
    <t>55301-2700</t>
  </si>
  <si>
    <t>Precast, prestressed concrete decked bulb tee girder, 53"</t>
  </si>
  <si>
    <t>PRECAST, PRESTRESSED CONCRETE DECKED BULB TEE GIRDER, 53"</t>
  </si>
  <si>
    <t>55301-2800</t>
  </si>
  <si>
    <t>Precast, prestressed concrete decked bulb tee girder, 54"</t>
  </si>
  <si>
    <t>PRECAST, PRESTRESSED CONCRETE DECKED BULB TEE GIRDER, 54"</t>
  </si>
  <si>
    <t>55301-2900</t>
  </si>
  <si>
    <t>Precast, prestressed concrete decked bulb tee girder, 55"</t>
  </si>
  <si>
    <t>PRECAST, PRESTRESSED CONCRETE DECKED BULB TEE GIRDER, 55"</t>
  </si>
  <si>
    <t>55301-3000</t>
  </si>
  <si>
    <t>Precast, prestressed concrete decked bulb tee girder, 60"</t>
  </si>
  <si>
    <t>PRECAST, PRESTRESSED CONCRETE DECKED BULB TEE GIRDER, 60"</t>
  </si>
  <si>
    <t>55301-3100</t>
  </si>
  <si>
    <t>Precast, prestressed concrete decked bulb tee girder, 65"</t>
  </si>
  <si>
    <t>PRECAST, PRESTRESSED CONCRETE DECKED BULB TEE GIRDER, 65"</t>
  </si>
  <si>
    <t>55301-3200</t>
  </si>
  <si>
    <t>Precast, prestressed concrete girder</t>
  </si>
  <si>
    <t>PRECAST, PRESTRESSED CONCRETE GIRDER</t>
  </si>
  <si>
    <t>55301-3300</t>
  </si>
  <si>
    <t>Precast, prestressed concrete AASHTO girder</t>
  </si>
  <si>
    <t>PRECAST, PRESTRESSED CONCRETE AASHTO GIRDER</t>
  </si>
  <si>
    <t>55301-3400</t>
  </si>
  <si>
    <t>Precast, prestressed concrete box beam</t>
  </si>
  <si>
    <t>PRECAST, PRESTRESSED CONCRETE BOX BEAM</t>
  </si>
  <si>
    <t>55301-3500</t>
  </si>
  <si>
    <t>Precast, prestressed concrete slab</t>
  </si>
  <si>
    <t>PRECAST, PRESTRESSED CONCRETE SLAB</t>
  </si>
  <si>
    <t>55301-3600</t>
  </si>
  <si>
    <t>Precast, prestressed concrete bulb tee girder</t>
  </si>
  <si>
    <t>PRECAST, PRESTRESSED CONCRETE BULB TEE GIRDER</t>
  </si>
  <si>
    <t>55301-3700</t>
  </si>
  <si>
    <t>Precast, prestressed concrete decked bulb tee girder</t>
  </si>
  <si>
    <t>PRECAST, PRESTRESSED CONCRETE DECKED BULB TEE GIRDER</t>
  </si>
  <si>
    <t>55302-0100</t>
  </si>
  <si>
    <t>Precast, prestressed concrete AASHTO girders, non-standard</t>
  </si>
  <si>
    <t>PRECAST, PRESTRESSED CONCRETE AASHTO GIRDERS, NON-STANDARD</t>
  </si>
  <si>
    <t>55302-0200</t>
  </si>
  <si>
    <t>Precast, prestressed concrete slabs, 36" non-voided</t>
  </si>
  <si>
    <t>PRECAST, PRESTRESSED CONCRETE SLABS, 36" NON-VOIDED</t>
  </si>
  <si>
    <t>55302-0300</t>
  </si>
  <si>
    <t>Precast, prestressed concrete slabs, 48" non-voided</t>
  </si>
  <si>
    <t>PRECAST, PRESTRESSED CONCRETE SLABS, 48" NON-VOIDED</t>
  </si>
  <si>
    <t>55302-0400</t>
  </si>
  <si>
    <t>Precast, prestressed concrete slabs, 36" voided</t>
  </si>
  <si>
    <t>PRECAST, PRESTRESSED CONCRETE SLABS, 36" VOIDED</t>
  </si>
  <si>
    <t>55302-0500</t>
  </si>
  <si>
    <t>Precast, prestressed concrete slabs, 48" voided</t>
  </si>
  <si>
    <t>PRECAST, PRESTRESSED CONCRETE SLABS, 48" VOIDED</t>
  </si>
  <si>
    <t>55302-0600</t>
  </si>
  <si>
    <t>55302-0700</t>
  </si>
  <si>
    <t>55302-0800</t>
  </si>
  <si>
    <t>55302-0900</t>
  </si>
  <si>
    <t>55302-1000</t>
  </si>
  <si>
    <t>55302-1100</t>
  </si>
  <si>
    <t>55302-1200</t>
  </si>
  <si>
    <t>55302-1300</t>
  </si>
  <si>
    <t>55302-1400</t>
  </si>
  <si>
    <t>55302-1500</t>
  </si>
  <si>
    <t>Precast, prestressed concrete bulb tee girders, 42"</t>
  </si>
  <si>
    <t>PRECAST, PRESTRESSED CONCRETE BULB TEE GIRDERS, 42"</t>
  </si>
  <si>
    <t>55302-1600</t>
  </si>
  <si>
    <t>Precast, prestressed concrete bulb tee girders, 50"</t>
  </si>
  <si>
    <t>PRECAST, PRESTRESSED CONCRETE BULB TEE GIRDERS, 50"</t>
  </si>
  <si>
    <t>55302-1700</t>
  </si>
  <si>
    <t>Precast, prestressed concrete bulb tee girders, 54"</t>
  </si>
  <si>
    <t>PRECAST, PRESTRESSED CONCRETE BULB TEE GIRDERS, 54"</t>
  </si>
  <si>
    <t>55302-1800</t>
  </si>
  <si>
    <t>Precast, prestressed concrete bulb tee girders, 58"</t>
  </si>
  <si>
    <t>PRECAST, PRESTRESSED CONCRETE BULB TEE GIRDERS, 58"</t>
  </si>
  <si>
    <t>55302-1900</t>
  </si>
  <si>
    <t>Precast, prestressed concrete bulb tee girders, 63"</t>
  </si>
  <si>
    <t>PRECAST, PRESTRESSED CONCRETE BULB TEE GIRDERS, 63"</t>
  </si>
  <si>
    <t>55302-2000</t>
  </si>
  <si>
    <t>Precast, prestressed concrete bulb tee girders, 72"</t>
  </si>
  <si>
    <t>PRECAST, PRESTRESSED CONCRETE BULB TEE GIRDERS, 72"</t>
  </si>
  <si>
    <t>55302-2100</t>
  </si>
  <si>
    <t>Precast, prestressed concrete bulb tee girders, 74"</t>
  </si>
  <si>
    <t>PRECAST, PRESTRESSED CONCRETE BULB TEE GIRDERS, 74"</t>
  </si>
  <si>
    <t>55302-2200</t>
  </si>
  <si>
    <t>Precast, prestressed concrete decked bulb tee girders, 35"</t>
  </si>
  <si>
    <t>PRECAST, PRESTRESSED CONCRETE DECKED BULB TEE GIRDERS, 35"</t>
  </si>
  <si>
    <t>55302-2300</t>
  </si>
  <si>
    <t>Precast, prestressed concrete decked bulb tee girders, 36"</t>
  </si>
  <si>
    <t>PRECAST, PRESTRESSED CONCRETE DECKED BULB TEE GIRDERS, 36"</t>
  </si>
  <si>
    <t>55302-2400</t>
  </si>
  <si>
    <t>Precast, prestressed concrete decked bulb tee girders, 41"</t>
  </si>
  <si>
    <t>PRECAST, PRESTRESSED CONCRETE DECKED BULB TEE GIRDERS, 41"</t>
  </si>
  <si>
    <t>55302-2500</t>
  </si>
  <si>
    <t>Precast, prestressed concrete decked bulb tee girders, 45"</t>
  </si>
  <si>
    <t>PRECAST, PRESTRESSED CONCRETE DECKED BULB TEE GIRDERS, 45"</t>
  </si>
  <si>
    <t>55302-2600</t>
  </si>
  <si>
    <t>Precast, prestressed concrete decked bulb tee girders, 51"</t>
  </si>
  <si>
    <t>PRECAST, PRESTRESSED CONCRETE DECKED BULB TEE GIRDERS, 51"</t>
  </si>
  <si>
    <t>55302-2700</t>
  </si>
  <si>
    <t>Precast, prestressed concrete decked bulb tee girders, 53"</t>
  </si>
  <si>
    <t>PRECAST, PRESTRESSED CONCRETE DECKED BULB TEE GIRDERS, 53"</t>
  </si>
  <si>
    <t>55302-2800</t>
  </si>
  <si>
    <t>Precast, prestressed concrete decked bulb tee girders, 54"</t>
  </si>
  <si>
    <t>PRECAST, PRESTRESSED CONCRETE DECKED BULB TEE GIRDERS, 54"</t>
  </si>
  <si>
    <t>55302-2900</t>
  </si>
  <si>
    <t>Precast, prestressed concrete decked bulb tee girders, 55"</t>
  </si>
  <si>
    <t>PRECAST, PRESTRESSED CONCRETE DECKED BULB TEE GIRDERS, 55"</t>
  </si>
  <si>
    <t>55302-3000</t>
  </si>
  <si>
    <t>Precast, prestressed concrete decked bulb tee girders, 60"</t>
  </si>
  <si>
    <t>PRECAST, PRESTRESSED CONCRETE DECKED BULB TEE GIRDERS, 60"</t>
  </si>
  <si>
    <t>55302-3100</t>
  </si>
  <si>
    <t>Precast, prestressed concrete decked bulb tee girders, 65"</t>
  </si>
  <si>
    <t>PRECAST, PRESTRESSED CONCRETE DECKED BULB TEE GIRDERS, 65"</t>
  </si>
  <si>
    <t>55302-3200</t>
  </si>
  <si>
    <t>Precast, prestressed concrete girders</t>
  </si>
  <si>
    <t>PRECAST, PRESTRESSED CONCRETE GIRDERS</t>
  </si>
  <si>
    <t>55302-3300</t>
  </si>
  <si>
    <t>Precast, prestressed concrete AASHTO girders</t>
  </si>
  <si>
    <t>PRECAST, PRESTRESSED CONCRETE AASHTO GIRDERS</t>
  </si>
  <si>
    <t>55302-3400</t>
  </si>
  <si>
    <t>55302-3500</t>
  </si>
  <si>
    <t>Precast, prestressed concrete slabs</t>
  </si>
  <si>
    <t>PRECAST, PRESTRESSED CONCRETE SLABS</t>
  </si>
  <si>
    <t>55302-3600</t>
  </si>
  <si>
    <t>Precast, prestressed concrete bulb tee girders</t>
  </si>
  <si>
    <t>PRECAST, PRESTRESSED CONCRETE BULB TEE GIRDERS</t>
  </si>
  <si>
    <t>55302-3700</t>
  </si>
  <si>
    <t>Precast, prestressed concrete decked bulb tee girders</t>
  </si>
  <si>
    <t>PRECAST, PRESTRESSED CONCRETE DECKED BULB TEE GIRDERS</t>
  </si>
  <si>
    <t>55303-0000</t>
  </si>
  <si>
    <t>Prestressing system</t>
  </si>
  <si>
    <t>PRESTRESSING SYSTEM</t>
  </si>
  <si>
    <t>55304-0000</t>
  </si>
  <si>
    <t>Prestressing steel</t>
  </si>
  <si>
    <t>PRESTRESSING STEEL</t>
  </si>
  <si>
    <t>55305-1000</t>
  </si>
  <si>
    <t>Reset precast prestressed slab units</t>
  </si>
  <si>
    <t>RESET PRECAST PRESTRESSED SLAB UNITS</t>
  </si>
  <si>
    <t>55310-0100</t>
  </si>
  <si>
    <t xml:space="preserve">Post-tensioning tendon repair </t>
  </si>
  <si>
    <t xml:space="preserve">POST-TENSIONING TENDON REPAIR </t>
  </si>
  <si>
    <t>55311-0100</t>
  </si>
  <si>
    <t xml:space="preserve">Post-tensioning anchorage repair </t>
  </si>
  <si>
    <t xml:space="preserve">POST-TENSIONING ANCHORAGE REPAIR </t>
  </si>
  <si>
    <t>55401-1000</t>
  </si>
  <si>
    <t>Reinforcing steel</t>
  </si>
  <si>
    <t>REINFORCING STEEL</t>
  </si>
  <si>
    <t>55401-2000</t>
  </si>
  <si>
    <t>Reinforcing steel, epoxy coated</t>
  </si>
  <si>
    <t>REINFORCING STEEL, EPOXY COATED</t>
  </si>
  <si>
    <t>55401-2500</t>
  </si>
  <si>
    <t>Reinforcing steel, galvanized</t>
  </si>
  <si>
    <t>REINFORCING STEEL, GALVANIZED</t>
  </si>
  <si>
    <t>55401-3000</t>
  </si>
  <si>
    <t>Reinforcing steel, stainless steel</t>
  </si>
  <si>
    <t>REINFORCING STEEL, STAINLESS STEEL</t>
  </si>
  <si>
    <t>55501-0000</t>
  </si>
  <si>
    <t>Structural steel</t>
  </si>
  <si>
    <t>STRUCTURAL STEEL</t>
  </si>
  <si>
    <t>55501-1000</t>
  </si>
  <si>
    <t>Structural steel, salvaged, modified, and erected</t>
  </si>
  <si>
    <t>STRUCTURAL STEEL, SALVAGED, MODIFIED, AND ERECTED</t>
  </si>
  <si>
    <t>55501-2000</t>
  </si>
  <si>
    <t>Structural steel, evaluate gusset plate</t>
  </si>
  <si>
    <t>STRUCTURAL STEEL, EVALUATE GUSSET PLATE</t>
  </si>
  <si>
    <t>55501-2100</t>
  </si>
  <si>
    <t>Structural steel, repair gusset plate</t>
  </si>
  <si>
    <t>STRUCTURAL STEEL, REPAIR GUSSET PLATE</t>
  </si>
  <si>
    <t>55502-0000</t>
  </si>
  <si>
    <t>Structural steel, furnished, fabricated, and erected</t>
  </si>
  <si>
    <t>STRUCTURAL STEEL, FURNISHED, FABRICATED, AND ERECTED</t>
  </si>
  <si>
    <t>55503-0000</t>
  </si>
  <si>
    <t>Bridge expansion joints</t>
  </si>
  <si>
    <t>BRIDGE EXPANSION JOINTS</t>
  </si>
  <si>
    <t>55504-0000</t>
  </si>
  <si>
    <t>Pre-fabricated steel bridge</t>
  </si>
  <si>
    <t>PRE-FABRICATED STEEL BRIDGE</t>
  </si>
  <si>
    <t>55505-0000</t>
  </si>
  <si>
    <t>Structural steel soldier piles</t>
  </si>
  <si>
    <t>STRUCTURAL STEEL SOLDIER PILES</t>
  </si>
  <si>
    <t>55506-0000</t>
  </si>
  <si>
    <t>Miscellaneous steel</t>
  </si>
  <si>
    <t>MISCELLANEOUS STEEL</t>
  </si>
  <si>
    <t>55506-0100</t>
  </si>
  <si>
    <t>Miscellaneous steel, scupper extension</t>
  </si>
  <si>
    <t>MISCELLANEOUS STEEL, SCUPPER EXTENSION</t>
  </si>
  <si>
    <t>55601-0100</t>
  </si>
  <si>
    <t>Bridge railing, aluminum</t>
  </si>
  <si>
    <t>BRIDGE RAILING, ALUMINUM</t>
  </si>
  <si>
    <t>55601-0200</t>
  </si>
  <si>
    <t>Bridge railing, aluminum, one rail</t>
  </si>
  <si>
    <t>BRIDGE RAILING, ALUMINUM, ONE RAIL</t>
  </si>
  <si>
    <t>55601-0300</t>
  </si>
  <si>
    <t>Bridge railing, aluminum, two rail</t>
  </si>
  <si>
    <t>BRIDGE RAILING, ALUMINUM, TWO RAIL</t>
  </si>
  <si>
    <t>55601-0400</t>
  </si>
  <si>
    <t>Bridge railing, aluminum, three rail</t>
  </si>
  <si>
    <t>BRIDGE RAILING, ALUMINUM, THREE RAIL</t>
  </si>
  <si>
    <t>55601-0500</t>
  </si>
  <si>
    <t>Bridge railing, concrete</t>
  </si>
  <si>
    <t>BRIDGE RAILING, CONCRETE</t>
  </si>
  <si>
    <t>55601-0600</t>
  </si>
  <si>
    <t>Bridge railing, concrete, beam rail</t>
  </si>
  <si>
    <t>BRIDGE RAILING, CONCRETE, BEAM RAIL</t>
  </si>
  <si>
    <t>55601-0700</t>
  </si>
  <si>
    <t>Bridge railing, concrete, Natchez Trace Rail</t>
  </si>
  <si>
    <t>BRIDGE RAILING, CONCRETE, NATCHEZ TRACE RAIL</t>
  </si>
  <si>
    <t>55601-0800</t>
  </si>
  <si>
    <t>Bridge railing, concrete, New Jersey safety shape</t>
  </si>
  <si>
    <t>BRIDGE RAILING, CONCRETE, NEW JERSEY SAFETY SHAPE</t>
  </si>
  <si>
    <t>55601-0900</t>
  </si>
  <si>
    <t>Bridge railing, steel</t>
  </si>
  <si>
    <t>BRIDGE RAILING, STEEL</t>
  </si>
  <si>
    <t>55601-1000</t>
  </si>
  <si>
    <t>Bridge railing, steel, one rail</t>
  </si>
  <si>
    <t>BRIDGE RAILING, STEEL, ONE RAIL</t>
  </si>
  <si>
    <t>55601-1100</t>
  </si>
  <si>
    <t>Bridge railing, steel, two rail</t>
  </si>
  <si>
    <t>BRIDGE RAILING, STEEL, TWO RAIL</t>
  </si>
  <si>
    <t>55601-1200</t>
  </si>
  <si>
    <t>Bridge railing, steel, three rail</t>
  </si>
  <si>
    <t>BRIDGE RAILING, STEEL, THREE RAIL</t>
  </si>
  <si>
    <t>55601-1300</t>
  </si>
  <si>
    <t>Bridge railing, timber</t>
  </si>
  <si>
    <t>BRIDGE RAILING, TIMBER</t>
  </si>
  <si>
    <t>55601-1400</t>
  </si>
  <si>
    <t>Bridge railing, timber, steel-backed</t>
  </si>
  <si>
    <t>BRIDGE RAILING, TIMBER, STEEL-BACKED</t>
  </si>
  <si>
    <t>55601-1500</t>
  </si>
  <si>
    <t>Bridge railing, stone masonry</t>
  </si>
  <si>
    <t>BRIDGE RAILING, STONE MASONRY</t>
  </si>
  <si>
    <t>55602-1000</t>
  </si>
  <si>
    <t>Remove and reset bridge railing</t>
  </si>
  <si>
    <t>REMOVE AND RESET BRIDGE RAILING</t>
  </si>
  <si>
    <t>55603-1000</t>
  </si>
  <si>
    <t>55701-1000</t>
  </si>
  <si>
    <t>Structural timber and lumber, untreated</t>
  </si>
  <si>
    <t>STRUCTURAL TIMBER AND LUMBER, UNTREATED</t>
  </si>
  <si>
    <t>MFBM</t>
  </si>
  <si>
    <t>55701-2000</t>
  </si>
  <si>
    <t>Structural timber and lumber, treated</t>
  </si>
  <si>
    <t>STRUCTURAL TIMBER AND LUMBER, TREATED</t>
  </si>
  <si>
    <t>55701-3000</t>
  </si>
  <si>
    <t>Structural timber and lumber, plastic</t>
  </si>
  <si>
    <t>STRUCTURAL TIMBER AND LUMBER, PLASTIC</t>
  </si>
  <si>
    <t>55702-1000</t>
  </si>
  <si>
    <t>Structural timber and lumber, treated, pedestrian bridge</t>
  </si>
  <si>
    <t>STRUCTURAL TIMBER AND LUMBER, TREATED, PEDESTRIAN BRIDGE</t>
  </si>
  <si>
    <t>55703-1000</t>
  </si>
  <si>
    <t>Structural timber and lumber, treated, boardwalk</t>
  </si>
  <si>
    <t>STRUCTURAL TIMBER AND LUMBER, TREATED, BOARDWALK</t>
  </si>
  <si>
    <t>55703-2000</t>
  </si>
  <si>
    <t>Structural timber and lumber, treated, decking</t>
  </si>
  <si>
    <t>STRUCTURAL TIMBER AND LUMBER, TREATED, DECKING</t>
  </si>
  <si>
    <t>55705-0100</t>
  </si>
  <si>
    <t>Structural timber and lumber, sealing</t>
  </si>
  <si>
    <t>STRUCTURAL TIMBER AND LUMBER, SEALING</t>
  </si>
  <si>
    <t>55706-1000</t>
  </si>
  <si>
    <t>55706-2000</t>
  </si>
  <si>
    <t>55707-1000</t>
  </si>
  <si>
    <t>Hardware, prefabricated aluminum ramp</t>
  </si>
  <si>
    <t>HARDWARE, PREFABRICATED ALUMINUM RAMP</t>
  </si>
  <si>
    <t>55801-0000</t>
  </si>
  <si>
    <t>Dampproofing</t>
  </si>
  <si>
    <t>DAMPPROOFING</t>
  </si>
  <si>
    <t>55901-0000</t>
  </si>
  <si>
    <t>Membrane waterproofing</t>
  </si>
  <si>
    <t>MEMBRANE WATERPROOFING</t>
  </si>
  <si>
    <t>55901-1000</t>
  </si>
  <si>
    <t>Membrane waterproofing, type 1</t>
  </si>
  <si>
    <t>MEMBRANE WATERPROOFING, TYPE 1</t>
  </si>
  <si>
    <t>55901-2000</t>
  </si>
  <si>
    <t>Membrane waterproofing, type 2</t>
  </si>
  <si>
    <t>MEMBRANE WATERPROOFING, TYPE 2</t>
  </si>
  <si>
    <t>56001-0000</t>
  </si>
  <si>
    <t>Removal of concrete by hydrodemolition</t>
  </si>
  <si>
    <t>REMOVAL OF CONCRETE BY HYDRODEMOLITION</t>
  </si>
  <si>
    <t>56002-0000</t>
  </si>
  <si>
    <t>56003-0000</t>
  </si>
  <si>
    <t>56101-0000</t>
  </si>
  <si>
    <t>Structural concrete bonding</t>
  </si>
  <si>
    <t>STRUCTURAL CONCRETE BONDING</t>
  </si>
  <si>
    <t>56201-0000</t>
  </si>
  <si>
    <t>Bridge erection system</t>
  </si>
  <si>
    <t>BRIDGE ERECTION SYSTEM</t>
  </si>
  <si>
    <t>56202-0000</t>
  </si>
  <si>
    <t>Temporary support structure</t>
  </si>
  <si>
    <t>TEMPORARY SUPPORT STRUCTURE</t>
  </si>
  <si>
    <t>56203-0000</t>
  </si>
  <si>
    <t>Steel forms for precast segments</t>
  </si>
  <si>
    <t>STEEL FORMS FOR PRECAST SEGMENTS</t>
  </si>
  <si>
    <t>56204-0000</t>
  </si>
  <si>
    <t>Debris shield</t>
  </si>
  <si>
    <t>DEBRIS SHIELD</t>
  </si>
  <si>
    <t>56301-1000</t>
  </si>
  <si>
    <t>Painting, concrete structure</t>
  </si>
  <si>
    <t>PAINTING, CONCRETE STRUCTURE</t>
  </si>
  <si>
    <t>56301-2000</t>
  </si>
  <si>
    <t>Painting, steel structure</t>
  </si>
  <si>
    <t>PAINTING, STEEL STRUCTURE</t>
  </si>
  <si>
    <t>56301-3000</t>
  </si>
  <si>
    <t>Painting, timber structure</t>
  </si>
  <si>
    <t>PAINTING, TIMBER STRUCTURE</t>
  </si>
  <si>
    <t>56302-1000</t>
  </si>
  <si>
    <t>56302-2000</t>
  </si>
  <si>
    <t>56303-1000</t>
  </si>
  <si>
    <t>56305-0000</t>
  </si>
  <si>
    <t>Rock stain</t>
  </si>
  <si>
    <t>ROCK STAIN</t>
  </si>
  <si>
    <t>56310-0000</t>
  </si>
  <si>
    <t>Weathering agent</t>
  </si>
  <si>
    <t>L</t>
  </si>
  <si>
    <t>WEATHERING AGENT</t>
  </si>
  <si>
    <t>56311-1000</t>
  </si>
  <si>
    <t>Weathering agent, desert application</t>
  </si>
  <si>
    <t>WEATHERING AGENT, DESERT APPLICATION</t>
  </si>
  <si>
    <t>56312-1000</t>
  </si>
  <si>
    <t>Weathering agent, boulder application</t>
  </si>
  <si>
    <t>WEATHERING AGENT, BOULDER APPLICATION</t>
  </si>
  <si>
    <t>56320-0000</t>
  </si>
  <si>
    <t>Containment system and worker protection plan</t>
  </si>
  <si>
    <t>CONTAINMENT SYSTEM AND WORKER PROTECTION PLAN</t>
  </si>
  <si>
    <t>56401-0000</t>
  </si>
  <si>
    <t>Bearing device</t>
  </si>
  <si>
    <t>BEARING DEVICE</t>
  </si>
  <si>
    <t>56401-1000</t>
  </si>
  <si>
    <t>Bearing device, elastomeric</t>
  </si>
  <si>
    <t>BEARING DEVICE, ELASTOMERIC</t>
  </si>
  <si>
    <t>56401-2000</t>
  </si>
  <si>
    <t>Bearing device, pot</t>
  </si>
  <si>
    <t>BEARING DEVICE, POT</t>
  </si>
  <si>
    <t>56401-3000</t>
  </si>
  <si>
    <t>Bearing device, sliding</t>
  </si>
  <si>
    <t>BEARING DEVICE, SLIDING</t>
  </si>
  <si>
    <t>56401-4000</t>
  </si>
  <si>
    <t>Bearing device, disk</t>
  </si>
  <si>
    <t>BEARING DEVICE, DISK</t>
  </si>
  <si>
    <t>56501-0000</t>
  </si>
  <si>
    <t>Drilled shafts</t>
  </si>
  <si>
    <t>DRILLED SHAFTS</t>
  </si>
  <si>
    <t>56501-0100</t>
  </si>
  <si>
    <t>Drilled shafts, 450mm diameter</t>
  </si>
  <si>
    <t>DRILLED SHAFTS, 18-INCH DIAMETER</t>
  </si>
  <si>
    <t>56501-0200</t>
  </si>
  <si>
    <t>Drilled shafts, 600mm diameter</t>
  </si>
  <si>
    <t>DRILLED SHAFTS, 24-INCH DIAMETER</t>
  </si>
  <si>
    <t>56501-0300</t>
  </si>
  <si>
    <t>Drilled shafts, 750mm diameter</t>
  </si>
  <si>
    <t>DRILLED SHAFTS, 30-INCH DIAMETER</t>
  </si>
  <si>
    <t>56501-0400</t>
  </si>
  <si>
    <t>Drilled shafts, 900mm diameter</t>
  </si>
  <si>
    <t>DRILLED SHAFTS, 36-INCH DIAMETER</t>
  </si>
  <si>
    <t>56501-0500</t>
  </si>
  <si>
    <t>Drilled shafts, 1050mm diameter</t>
  </si>
  <si>
    <t>DRILLED SHAFTS, 42-INCH DIAMETER</t>
  </si>
  <si>
    <t>56501-0600</t>
  </si>
  <si>
    <t>Drilled shafts, 1200mm diameter</t>
  </si>
  <si>
    <t>DRILLED SHAFTS, 48-INCH DIAMETER</t>
  </si>
  <si>
    <t>56501-0700</t>
  </si>
  <si>
    <t>Drilled shafts, 1350mm diameter</t>
  </si>
  <si>
    <t>DRILLED SHAFTS, 54-INCH DIAMETER</t>
  </si>
  <si>
    <t>56501-0800</t>
  </si>
  <si>
    <t>Drilled shafts, 1500mm diameter</t>
  </si>
  <si>
    <t>DRILLED SHAFTS, 60-INCH DIAMETER</t>
  </si>
  <si>
    <t>56501-0900</t>
  </si>
  <si>
    <t>Drilled shafts, 1800mm diameter</t>
  </si>
  <si>
    <t>DRILLED SHAFTS, 72-INCH DIAMETER</t>
  </si>
  <si>
    <t>56501-0950</t>
  </si>
  <si>
    <t>Drilled shafts, 1950mm diameter</t>
  </si>
  <si>
    <t>DRILLED SHAFTS, 78-INCH DIAMETER</t>
  </si>
  <si>
    <t>56501-1000</t>
  </si>
  <si>
    <t>Drilled shafts, 2100mm diameter</t>
  </si>
  <si>
    <t>DRILLED SHAFTS, 84-INCH DIAMETER</t>
  </si>
  <si>
    <t>56502-0000</t>
  </si>
  <si>
    <t>Trial drilled shafts</t>
  </si>
  <si>
    <t>TRIAL DRILLED SHAFTS</t>
  </si>
  <si>
    <t>56502-0100</t>
  </si>
  <si>
    <t>Trial drilled shafts, 450mm diameter</t>
  </si>
  <si>
    <t>TRIAL DRILLED SHAFTS, 18-INCH DIAMETER</t>
  </si>
  <si>
    <t>56502-0200</t>
  </si>
  <si>
    <t>Trial drilled shafts, 600mm diameter</t>
  </si>
  <si>
    <t>TRIAL DRILLED SHAFTS, 24-INCH DIAMETER</t>
  </si>
  <si>
    <t>56502-0300</t>
  </si>
  <si>
    <t>Trial drilled shafts, 750mm diameter</t>
  </si>
  <si>
    <t>TRIAL DRILLED SHAFTS, 30-INCH DIAMETER</t>
  </si>
  <si>
    <t>56502-0400</t>
  </si>
  <si>
    <t>Trial drilled shafts, 900mm diameter</t>
  </si>
  <si>
    <t>TRIAL DRILLED SHAFTS, 36-INCH DIAMETER</t>
  </si>
  <si>
    <t>56502-0500</t>
  </si>
  <si>
    <t>Trial drilled shafts, 1050mm diameter</t>
  </si>
  <si>
    <t>TRIAL DRILLED SHAFTS, 42-INCH DIAMETER</t>
  </si>
  <si>
    <t>56502-0600</t>
  </si>
  <si>
    <t>Trial drilled shafts, 1200mm diameter</t>
  </si>
  <si>
    <t>TRIAL DRILLED SHAFTS, 48-INCH DIAMETER</t>
  </si>
  <si>
    <t>56502-0700</t>
  </si>
  <si>
    <t>Trial drilled shafts, 1350mm diameter</t>
  </si>
  <si>
    <t>TRIAL DRILLED SHAFTS, 54-INCH DIAMETER</t>
  </si>
  <si>
    <t>56502-0800</t>
  </si>
  <si>
    <t>Trial drilled shafts, 1500mm diameter</t>
  </si>
  <si>
    <t>TRIAL DRILLED SHAFTS, 60-INCH DIAMETER</t>
  </si>
  <si>
    <t>56502-0900</t>
  </si>
  <si>
    <t>Trial drilled shafts, 1800mm diameter</t>
  </si>
  <si>
    <t>TRIAL DRILLED SHAFTS, 72-INCH DIAMETER</t>
  </si>
  <si>
    <t>56502-1000</t>
  </si>
  <si>
    <t>Trial drilled shafts, 2100mm diameter</t>
  </si>
  <si>
    <t>TRIAL DRILLED SHAFTS, 84-INCH DIAMETER</t>
  </si>
  <si>
    <t>56503-0000</t>
  </si>
  <si>
    <t>Secant piles</t>
  </si>
  <si>
    <t>SECANT PILES</t>
  </si>
  <si>
    <t>56503-0100</t>
  </si>
  <si>
    <t>Secant piles, 450mm diameter</t>
  </si>
  <si>
    <t>SECANT PILES, 18-INCH DIAMETER</t>
  </si>
  <si>
    <t>56503-0200</t>
  </si>
  <si>
    <t>Secant piles, 600mm diameter</t>
  </si>
  <si>
    <t>SECANT PILES, 24-INCH DIAMETER</t>
  </si>
  <si>
    <t>56503-0300</t>
  </si>
  <si>
    <t>Secant piles, 750mm diameter</t>
  </si>
  <si>
    <t>SECANT PILES, 30-INCH DIAMETER</t>
  </si>
  <si>
    <t>56503-0400</t>
  </si>
  <si>
    <t>Secant piles, 900mm diameter</t>
  </si>
  <si>
    <t>SECANT PILES, 36-INCH DIAMETER</t>
  </si>
  <si>
    <t>56503-0500</t>
  </si>
  <si>
    <t>Secant piles, 1050mm diameter</t>
  </si>
  <si>
    <t>SECANT PILES, 42-INCH DIAMETER</t>
  </si>
  <si>
    <t>56503-0600</t>
  </si>
  <si>
    <t>Secant piles, 1200mm diameter</t>
  </si>
  <si>
    <t>SECANT PILES, 48-INCH DIAMETER</t>
  </si>
  <si>
    <t>56504-0000</t>
  </si>
  <si>
    <t>Bell</t>
  </si>
  <si>
    <t>BELL</t>
  </si>
  <si>
    <t>56505-0000</t>
  </si>
  <si>
    <t>Crosshole sonic logging</t>
  </si>
  <si>
    <t>CROSSHOLE SONIC LOGGING</t>
  </si>
  <si>
    <t>56506-0000</t>
  </si>
  <si>
    <t>Coring/pressure grouting</t>
  </si>
  <si>
    <t>CORING/PRESSURE GROUTING</t>
  </si>
  <si>
    <t>56507-0000</t>
  </si>
  <si>
    <t>Temporary casing</t>
  </si>
  <si>
    <t>TEMPORARY CASING</t>
  </si>
  <si>
    <t>56601-0000</t>
  </si>
  <si>
    <t>Shotcrete</t>
  </si>
  <si>
    <t>SHOTCRETE</t>
  </si>
  <si>
    <t>56601-0100</t>
  </si>
  <si>
    <t>Shotcrete, grading A</t>
  </si>
  <si>
    <t>SHOTCRETE, GRADING A</t>
  </si>
  <si>
    <t>56601-0200</t>
  </si>
  <si>
    <t>Shotcrete, grading B</t>
  </si>
  <si>
    <t>SHOTCRETE, GRADING B</t>
  </si>
  <si>
    <t>56601-0300</t>
  </si>
  <si>
    <t>Shotcrete, grading C</t>
  </si>
  <si>
    <t>SHOTCRETE, GRADING C</t>
  </si>
  <si>
    <t>56601-1000</t>
  </si>
  <si>
    <t>Shotcrete, 50mm depth</t>
  </si>
  <si>
    <t>SHOTCRETE, 2-INCH DEPTH</t>
  </si>
  <si>
    <t>56601-1100</t>
  </si>
  <si>
    <t>Shotcrete, grading A, 50mm depth</t>
  </si>
  <si>
    <t>SHOTCRETE, GRADING A,  2-INCH DEPTH</t>
  </si>
  <si>
    <t>56601-1200</t>
  </si>
  <si>
    <t>Shotcrete, grading B, 50mm depth</t>
  </si>
  <si>
    <t>SHOTCRETE, GRADING B,  2-INCH DEPTH</t>
  </si>
  <si>
    <t>56601-1300</t>
  </si>
  <si>
    <t>Shotcrete, grading C, 50mm depth</t>
  </si>
  <si>
    <t>SHOTCRETE, GRADING C,  2-INCH DEPTH</t>
  </si>
  <si>
    <t>56601-2000</t>
  </si>
  <si>
    <t>Shotcrete, 100mm depth</t>
  </si>
  <si>
    <t>SHOTCRETE, 4-INCH DEPTH</t>
  </si>
  <si>
    <t>56601-2100</t>
  </si>
  <si>
    <t>Shotcrete, grading A, 100mm depth</t>
  </si>
  <si>
    <t>SHOTCRETE, GRADING A,  4-INCH DEPTH</t>
  </si>
  <si>
    <t>56601-2200</t>
  </si>
  <si>
    <t>Shotcrete, grading B, 100mm depth</t>
  </si>
  <si>
    <t>SHOTCRETE, GRADING B,  4-INCH DEPTH</t>
  </si>
  <si>
    <t>56601-2300</t>
  </si>
  <si>
    <t>Shotcrete, grading C, 100mm depth</t>
  </si>
  <si>
    <t>SHOTCRETE, GRADING C,  4-INCH DEPTH</t>
  </si>
  <si>
    <t>56601-3000</t>
  </si>
  <si>
    <t>Shotcrete, 150mm depth</t>
  </si>
  <si>
    <t>SHOTCRETE, 6-INCH DEPTH</t>
  </si>
  <si>
    <t>56601-3100</t>
  </si>
  <si>
    <t>Shotcrete, grading A, 150mm depth</t>
  </si>
  <si>
    <t>SHOTCRETE, GRADING A,  6-INCH DEPTH</t>
  </si>
  <si>
    <t>56601-3200</t>
  </si>
  <si>
    <t>Shotcrete, grading B, 150mm depth</t>
  </si>
  <si>
    <t>SHOTCRETE, GRADING B,  6-INCH DEPTH</t>
  </si>
  <si>
    <t>56601-3300</t>
  </si>
  <si>
    <t>Shotcrete, grading C, 150mm depth</t>
  </si>
  <si>
    <t>SHOTCRETE, GRADING C,  6-INCH DEPTH</t>
  </si>
  <si>
    <t>56602-0000</t>
  </si>
  <si>
    <t>56602-0100</t>
  </si>
  <si>
    <t>56602-0200</t>
  </si>
  <si>
    <t>56602-0300</t>
  </si>
  <si>
    <t>56603-0000</t>
  </si>
  <si>
    <t>Reinforced shotcrete</t>
  </si>
  <si>
    <t>REINFORCED SHOTCRETE</t>
  </si>
  <si>
    <t>56603-0100</t>
  </si>
  <si>
    <t>Reinforced shotcrete, grading A</t>
  </si>
  <si>
    <t>REINFORCED SHOTCRETE, GRADING A</t>
  </si>
  <si>
    <t>56603-0200</t>
  </si>
  <si>
    <t>Reinforced shotcrete, grading B</t>
  </si>
  <si>
    <t>REINFORCED SHOTCRETE, GRADING B</t>
  </si>
  <si>
    <t>56603-0300</t>
  </si>
  <si>
    <t>Reinforced shotcrete, grading C</t>
  </si>
  <si>
    <t>REINFORCED SHOTCRETE, GRADING C</t>
  </si>
  <si>
    <t>56603-1000</t>
  </si>
  <si>
    <t>Reinforced shotcrete, 50mm depth</t>
  </si>
  <si>
    <t>REINFORCED SHOTCRETE, 2-INCH DEPTH</t>
  </si>
  <si>
    <t>56603-1100</t>
  </si>
  <si>
    <t>Reinforced shotcrete, grading A, 50mm depth</t>
  </si>
  <si>
    <t>REINFORCED SHOTCRETE, GRADING A,  2-INCH DEPTH</t>
  </si>
  <si>
    <t>56603-1200</t>
  </si>
  <si>
    <t>Reinforced shotcrete, grading B, 50mm depth</t>
  </si>
  <si>
    <t>REINFORCED SHOTCRETE, GRADING B,  2-INCH DEPTH</t>
  </si>
  <si>
    <t>56603-1300</t>
  </si>
  <si>
    <t>Reinforced shotcrete, grading C, 50mm depth</t>
  </si>
  <si>
    <t>REINFORCED SHOTCRETE, GRADING C,  2-INCH DEPTH</t>
  </si>
  <si>
    <t>56603-2000</t>
  </si>
  <si>
    <t>Reinforced shotcrete, 100mm depth</t>
  </si>
  <si>
    <t>REINFORCED SHOTCRETE, 4-INCH DEPTH</t>
  </si>
  <si>
    <t>56603-2100</t>
  </si>
  <si>
    <t>Reinforced shotcrete, grading A, 100mm depth</t>
  </si>
  <si>
    <t>REINFORCED SHOTCRETE, GRADING A,  4-INCH DEPTH</t>
  </si>
  <si>
    <t>56603-2200</t>
  </si>
  <si>
    <t>Reinforced shotcrete, grading B, 100mm depth</t>
  </si>
  <si>
    <t>REINFORCED SHOTCRETE, GRADING B,  4-INCH DEPTH</t>
  </si>
  <si>
    <t>56603-2300</t>
  </si>
  <si>
    <t>Reinforced shotcrete, grading C, 100mm depth</t>
  </si>
  <si>
    <t>REINFORCED SHOTCRETE, GRADING C,  4-INCH DEPTH</t>
  </si>
  <si>
    <t>56603-3000</t>
  </si>
  <si>
    <t>Reinforced shotcrete, 150mm depth</t>
  </si>
  <si>
    <t>REINFORCED SHOTCRETE, 6-INCH DEPTH</t>
  </si>
  <si>
    <t>56603-3100</t>
  </si>
  <si>
    <t>Reinforced shotcrete, grading A, 150mm depth</t>
  </si>
  <si>
    <t>REINFORCED SHOTCRETE, GRADING A,  6-INCH DEPTH</t>
  </si>
  <si>
    <t>56603-3200</t>
  </si>
  <si>
    <t>Reinforced shotcrete, grading B, 150mm depth</t>
  </si>
  <si>
    <t>REINFORCED SHOTCRETE, GRADING B,  6-INCH DEPTH</t>
  </si>
  <si>
    <t>56603-3300</t>
  </si>
  <si>
    <t>Reinforced shotcrete, grading C, 150mm depth</t>
  </si>
  <si>
    <t>REINFORCED SHOTCRETE, GRADING C,  6-INCH DEPTH</t>
  </si>
  <si>
    <t>56603-4000</t>
  </si>
  <si>
    <t>Reinforced shotcrete, 200mm depth</t>
  </si>
  <si>
    <t>REINFORCED SHOTCRETE, 8-INCH DEPTH</t>
  </si>
  <si>
    <t>56603-4100</t>
  </si>
  <si>
    <t>Reinforced shotcrete, grading A, 200mm depth</t>
  </si>
  <si>
    <t>REINFORCED SHOTCRETE, GRADING A,  8-INCH DEPTH</t>
  </si>
  <si>
    <t>56603-4200</t>
  </si>
  <si>
    <t>Reinforced shotcrete, grading B, 200mm depth</t>
  </si>
  <si>
    <t>REINFORCED SHOTCRETE, GRADING B,  8-INCH DEPTH</t>
  </si>
  <si>
    <t>56603-4300</t>
  </si>
  <si>
    <t>Reinforced shotcrete, grading C, 200mm depth</t>
  </si>
  <si>
    <t>REINFORCED SHOTCRETE, GRADING C,  8-INCH DEPTH</t>
  </si>
  <si>
    <t>56603-5000</t>
  </si>
  <si>
    <t>Reinforced shotcrete, 250mm depth</t>
  </si>
  <si>
    <t>REINFORCED SHOTCRETE, 10-INCH DEPTH</t>
  </si>
  <si>
    <t>56603-5100</t>
  </si>
  <si>
    <t>Reinforced shotcrete, grading A, 250mm depth</t>
  </si>
  <si>
    <t>REINFORCED SHOTCRETE, GRADING A,  10-INCH DEPTH</t>
  </si>
  <si>
    <t>56603-5200</t>
  </si>
  <si>
    <t>Reinforced shotcrete, grading B, 250mm depth</t>
  </si>
  <si>
    <t>REINFORCED SHOTCRETE, GRADING B,  10-INCH DEPTH</t>
  </si>
  <si>
    <t>56603-5300</t>
  </si>
  <si>
    <t>Reinforced shotcrete, grading C, 250mm depth</t>
  </si>
  <si>
    <t>REINFORCED SHOTCRETE, GRADING C,  10-INCH DEPTH</t>
  </si>
  <si>
    <t>56603-6000</t>
  </si>
  <si>
    <t>Reinforced shotcrete, 300mm depth</t>
  </si>
  <si>
    <t>REINFORCED SHOTCRETE, 12-INCH DEPTH</t>
  </si>
  <si>
    <t>56603-6100</t>
  </si>
  <si>
    <t>Reinforced shotcrete, grading A, 300mm depth</t>
  </si>
  <si>
    <t>REINFORCED SHOTCRETE, GRADING A,  12-INCH DEPTH</t>
  </si>
  <si>
    <t>56603-6200</t>
  </si>
  <si>
    <t>Reinforced shotcrete, grading B, 300mm depth</t>
  </si>
  <si>
    <t>REINFORCED SHOTCRETE, GRADING B,  12-INCH DEPTH</t>
  </si>
  <si>
    <t>56603-6300</t>
  </si>
  <si>
    <t>Reinforced shotcrete, grading C, 300mm depth</t>
  </si>
  <si>
    <t>REINFORCED SHOTCRETE, GRADING C,  12-INCH DEPTH</t>
  </si>
  <si>
    <t>56604-0000</t>
  </si>
  <si>
    <t>56604-0100</t>
  </si>
  <si>
    <t>56604-0200</t>
  </si>
  <si>
    <t>56604-0300</t>
  </si>
  <si>
    <t>56901-0000</t>
  </si>
  <si>
    <t>Micropiles</t>
  </si>
  <si>
    <t>MICROPILES</t>
  </si>
  <si>
    <t>56902-0000</t>
  </si>
  <si>
    <t>Micropile</t>
  </si>
  <si>
    <t>MICROPILE</t>
  </si>
  <si>
    <t>56903-0000</t>
  </si>
  <si>
    <t>Micropiles, additional length</t>
  </si>
  <si>
    <t>MICROPILES, ADDITIONAL LENGTH</t>
  </si>
  <si>
    <t>56904-0000</t>
  </si>
  <si>
    <t>Trial micropile</t>
  </si>
  <si>
    <t>TRIAL MICROPILE</t>
  </si>
  <si>
    <t>56905-0000</t>
  </si>
  <si>
    <t>Micropile load verification test</t>
  </si>
  <si>
    <t>MICROPILE LOAD VERIFICATION TEST</t>
  </si>
  <si>
    <t>56906-0000</t>
  </si>
  <si>
    <t>Micropile proof load test</t>
  </si>
  <si>
    <t>MICROPILE PROOF LOAD TEST</t>
  </si>
  <si>
    <t>57501-0000</t>
  </si>
  <si>
    <t>Minor bridge work</t>
  </si>
  <si>
    <t>MINOR BRIDGE WORK</t>
  </si>
  <si>
    <t>57502-0000</t>
  </si>
  <si>
    <t>Temporary bridge</t>
  </si>
  <si>
    <t>TEMPORARY BRIDGE</t>
  </si>
  <si>
    <t>57601-0000</t>
  </si>
  <si>
    <t>Pile encapsulation</t>
  </si>
  <si>
    <t>PILE ENCAPSULATION</t>
  </si>
  <si>
    <t>57601-1000</t>
  </si>
  <si>
    <t>Pile encapsulation with cathodic protection</t>
  </si>
  <si>
    <t>PILE ENCAPSULATION WITH CATHODIC PROTECTION</t>
  </si>
  <si>
    <t>57701-0100</t>
  </si>
  <si>
    <t>Polymer structure, pedestrian bridge</t>
  </si>
  <si>
    <t>POLYMER STRUCTURE, PEDESTRIAN BRIDGE</t>
  </si>
  <si>
    <t>57705-0100</t>
  </si>
  <si>
    <t>Fiber reinforced polymer (FRP), deck panel, 75 mm - 125mm thickness</t>
  </si>
  <si>
    <t>FIBER REINFORCED POLYMER (FRP), DECK PANEL, 3-INCHES - 5-INCHES THICKNESS</t>
  </si>
  <si>
    <t>57801-0000</t>
  </si>
  <si>
    <t>High performance concrete</t>
  </si>
  <si>
    <t>HIGH PERFORMANCE CONCRETE</t>
  </si>
  <si>
    <t>57802-0000</t>
  </si>
  <si>
    <t>57802-1000</t>
  </si>
  <si>
    <t>High performance concrete, for approach slabs, type 1</t>
  </si>
  <si>
    <t>HIGH PERFORMANCE CONCRETE, FOR APPROACH SLABS, TYPE 1</t>
  </si>
  <si>
    <t>57802-2000</t>
  </si>
  <si>
    <t>High performance concrete, for approach slabs, type 2</t>
  </si>
  <si>
    <t>HIGH PERFORMANCE CONCRETE, FOR APPROACH SLABS, TYPE 2</t>
  </si>
  <si>
    <t>57901-0000</t>
  </si>
  <si>
    <t>Latex modified concrete overlay</t>
  </si>
  <si>
    <t>LATEX MODIFIED CONCRETE OVERLAY</t>
  </si>
  <si>
    <t>57902-0000</t>
  </si>
  <si>
    <t>High performance concrete overlay</t>
  </si>
  <si>
    <t>HIGH PERFORMANCE CONCRETE OVERLAY</t>
  </si>
  <si>
    <t>57903-0000</t>
  </si>
  <si>
    <t>Concrete overlay</t>
  </si>
  <si>
    <t>CONCRETE OVERLAY</t>
  </si>
  <si>
    <t>58001-0000</t>
  </si>
  <si>
    <t>Alternate bridge</t>
  </si>
  <si>
    <t>ALTERNATE BRIDGE</t>
  </si>
  <si>
    <t>58101-1000</t>
  </si>
  <si>
    <t>Cables and anchor components, main cable system</t>
  </si>
  <si>
    <t>CABLES AND ANCHOR COMPONENTS, MAIN CABLE SYSTEM</t>
  </si>
  <si>
    <t>58101-2000</t>
  </si>
  <si>
    <t>Cables and anchor components, wind cable system</t>
  </si>
  <si>
    <t>CABLES AND ANCHOR COMPONENTS, WIND CABLE SYSTEM</t>
  </si>
  <si>
    <t>58101-3000</t>
  </si>
  <si>
    <t>Cables and anchor components, steel corrosion protection</t>
  </si>
  <si>
    <t>CABLES AND ANCHOR COMPONENTS, STEEL CORROSION PROTECTION</t>
  </si>
  <si>
    <t>60101-0000</t>
  </si>
  <si>
    <t>CONCRETE</t>
  </si>
  <si>
    <t>60102-0000</t>
  </si>
  <si>
    <t>60102-1000</t>
  </si>
  <si>
    <t>Concrete, precast lagging</t>
  </si>
  <si>
    <t>CONCRETE, PRECAST LAGGING</t>
  </si>
  <si>
    <t>60103-0000</t>
  </si>
  <si>
    <t>Concrete, headwall</t>
  </si>
  <si>
    <t>CONCRETE, HEADWALL</t>
  </si>
  <si>
    <t>60103-0020</t>
  </si>
  <si>
    <t>Concrete, headwall for 150mm pipe culvert</t>
  </si>
  <si>
    <t>CONCRETE, HEADWALL FOR 6-INCH PIPE CULVERT</t>
  </si>
  <si>
    <t>60103-0040</t>
  </si>
  <si>
    <t>Concrete, headwall for 200mm pipe culvert</t>
  </si>
  <si>
    <t>CONCRETE, HEADWALL FOR 8-INCH PIPE CULVERT</t>
  </si>
  <si>
    <t>60103-0060</t>
  </si>
  <si>
    <t>Concrete, headwall for 300mm pipe culvert</t>
  </si>
  <si>
    <t>CONCRETE, HEADWALL FOR 12-INCH PIPE CULVERT</t>
  </si>
  <si>
    <t>60103-0080</t>
  </si>
  <si>
    <t>Concrete, headwall for 375mm pipe culvert</t>
  </si>
  <si>
    <t>CONCRETE, HEADWALL FOR 15-INCH PIPE CULVERT</t>
  </si>
  <si>
    <t>60103-0100</t>
  </si>
  <si>
    <t>Concrete, headwall for 450mm pipe culvert</t>
  </si>
  <si>
    <t>CONCRETE, HEADWALL FOR 18-INCH PIPE CULVERT</t>
  </si>
  <si>
    <t>60103-0120</t>
  </si>
  <si>
    <t>Concrete, headwall for 525mm pipe culvert</t>
  </si>
  <si>
    <t>CONCRETE, HEADWALL FOR 21-INCH PIPE CULVERT</t>
  </si>
  <si>
    <t>60103-0140</t>
  </si>
  <si>
    <t>Concrete, headwall for 600mm pipe culvert</t>
  </si>
  <si>
    <t>CONCRETE, HEADWALL FOR 24-INCH PIPE CULVERT</t>
  </si>
  <si>
    <t>60103-0160</t>
  </si>
  <si>
    <t>Concrete, headwall for 750mm pipe culvert</t>
  </si>
  <si>
    <t>CONCRETE, HEADWALL FOR 30-INCH PIPE CULVERT</t>
  </si>
  <si>
    <t>60103-0180</t>
  </si>
  <si>
    <t>Concrete, headwall for 900mm pipe culvert</t>
  </si>
  <si>
    <t>CONCRETE, HEADWALL FOR 36-INCH PIPE CULVERT</t>
  </si>
  <si>
    <t>60103-0200</t>
  </si>
  <si>
    <t>Concrete, headwall for 1050mm pipe culvert</t>
  </si>
  <si>
    <t>CONCRETE, HEADWALL FOR 42-INCH PIPE CULVERT</t>
  </si>
  <si>
    <t>60103-0220</t>
  </si>
  <si>
    <t>Concrete, headwall for 1200mm pipe culvert</t>
  </si>
  <si>
    <t>CONCRETE, HEADWALL FOR 48-INCH PIPE CULVERT</t>
  </si>
  <si>
    <t>60103-0240</t>
  </si>
  <si>
    <t>Concrete, headwall for 1350mm pipe culvert</t>
  </si>
  <si>
    <t>CONCRETE, HEADWALL FOR 54-INCH PIPE CULVERT</t>
  </si>
  <si>
    <t>60103-0260</t>
  </si>
  <si>
    <t>Concrete, headwall for 1500mm pipe culvert</t>
  </si>
  <si>
    <t>CONCRETE, HEADWALL FOR 60-INCH PIPE CULVERT</t>
  </si>
  <si>
    <t>60103-0280</t>
  </si>
  <si>
    <t>Concrete, headwall for 1650mm pipe culvert</t>
  </si>
  <si>
    <t>CONCRETE, HEADWALL FOR 66-INCH PIPE CULVERT</t>
  </si>
  <si>
    <t>60103-0300</t>
  </si>
  <si>
    <t>Concrete, headwall for 1800mm pipe culvert</t>
  </si>
  <si>
    <t>CONCRETE, HEADWALL FOR 72-INCH PIPE CULVERT</t>
  </si>
  <si>
    <t>60103-0320</t>
  </si>
  <si>
    <t>Concrete, headwall for 1950mm pipe culvert</t>
  </si>
  <si>
    <t>CONCRETE, HEADWALL FOR 78-INCH PIPE CULVERT</t>
  </si>
  <si>
    <t>60103-0340</t>
  </si>
  <si>
    <t>Concrete, headwall for 2100mm pipe culvert</t>
  </si>
  <si>
    <t>CONCRETE, HEADWALL FOR 84-INCH PIPE CULVERT</t>
  </si>
  <si>
    <t>60103-0360</t>
  </si>
  <si>
    <t>Concrete, headwall for 2250mm pipe culvert</t>
  </si>
  <si>
    <t>CONCRETE, HEADWALL FOR 90-INCH PIPE CULVERT</t>
  </si>
  <si>
    <t>60103-0380</t>
  </si>
  <si>
    <t>Concrete, headwall for 2400mm pipe culvert</t>
  </si>
  <si>
    <t>CONCRETE, HEADWALL FOR 96-INCH PIPE CULVERT</t>
  </si>
  <si>
    <t>60103-0400</t>
  </si>
  <si>
    <t>Concrete, headwall for 2550mm pipe culvert</t>
  </si>
  <si>
    <t>CONCRETE, HEADWALL FOR 102-INCH PIPE CULVERT</t>
  </si>
  <si>
    <t>60103-0420</t>
  </si>
  <si>
    <t>Concrete, headwall for 3000mm pipe culvert</t>
  </si>
  <si>
    <t>CONCRETE, HEADWALL FOR 120-INCH PIPE CULVERT</t>
  </si>
  <si>
    <t>60103-0440</t>
  </si>
  <si>
    <t>Concrete, headwall for 3600mm pipe culvert</t>
  </si>
  <si>
    <t>CONCRETE, HEADWALL FOR 144-INCH PIPE CULVERT</t>
  </si>
  <si>
    <t>60103-0500</t>
  </si>
  <si>
    <t>Concrete, headwall for double 150mm pipe culvert</t>
  </si>
  <si>
    <t>CONCRETE, HEADWALL FOR DOUBLE 6-INCH PIPE CULVERT</t>
  </si>
  <si>
    <t>60103-0520</t>
  </si>
  <si>
    <t>Concrete, headwall for double 200mm pipe culvert</t>
  </si>
  <si>
    <t>CONCRETE, HEADWALL FOR DOUBLE 8-INCH PIPE CULVERT</t>
  </si>
  <si>
    <t>60103-0540</t>
  </si>
  <si>
    <t>Concrete, headwall for double 300mm pipe culvert</t>
  </si>
  <si>
    <t>CONCRETE, HEADWALL FOR DOUBLE 12-INCH PIPE CULVERT</t>
  </si>
  <si>
    <t>60103-0560</t>
  </si>
  <si>
    <t>Concrete, headwall for double 375mm pipe culvert</t>
  </si>
  <si>
    <t>CONCRETE, HEADWALL FOR DOUBLE 15-INCH PIPE CULVERT</t>
  </si>
  <si>
    <t>60103-0580</t>
  </si>
  <si>
    <t>Concrete, headwall for double 450mm pipe culvert</t>
  </si>
  <si>
    <t>CONCRETE, HEADWALL FOR DOUBLE 18-INCH PIPE CULVERT</t>
  </si>
  <si>
    <t>60103-0600</t>
  </si>
  <si>
    <t>Concrete, headwall for double 525mm pipe culvert</t>
  </si>
  <si>
    <t>CONCRETE, HEADWALL FOR DOUBLE 21-INCH PIPE CULVERT</t>
  </si>
  <si>
    <t>60103-0620</t>
  </si>
  <si>
    <t>Concrete, headwall for double 600mm pipe culvert</t>
  </si>
  <si>
    <t>CONCRETE, HEADWALL FOR DOUBLE 24-INCH PIPE CULVERT</t>
  </si>
  <si>
    <t>60103-0640</t>
  </si>
  <si>
    <t>Concrete, headwall for double 750mm pipe culvert</t>
  </si>
  <si>
    <t>CONCRETE, HEADWALL FOR DOUBLE 30-INCH PIPE CULVERT</t>
  </si>
  <si>
    <t>60103-0660</t>
  </si>
  <si>
    <t>Concrete, headwall for double 900mm pipe culvert</t>
  </si>
  <si>
    <t>CONCRETE, HEADWALL FOR DOUBLE 36-INCH PIPE CULVERT</t>
  </si>
  <si>
    <t>60103-0680</t>
  </si>
  <si>
    <t>Concrete, headwall for double 1050mm pipe culvert</t>
  </si>
  <si>
    <t>CONCRETE, HEADWALL FOR DOUBLE 42-INCH PIPE CULVERT</t>
  </si>
  <si>
    <t>60103-0700</t>
  </si>
  <si>
    <t>Concrete, headwall for double 1200mm pipe culvert</t>
  </si>
  <si>
    <t>CONCRETE, HEADWALL FOR DOUBLE 48-INCH PIPE CULVERT</t>
  </si>
  <si>
    <t>60103-0720</t>
  </si>
  <si>
    <t>Concrete, headwall for double 1350mm pipe culvert</t>
  </si>
  <si>
    <t>CONCRETE, HEADWALL FOR DOUBLE 54-INCH PIPE CULVERT</t>
  </si>
  <si>
    <t>60103-0740</t>
  </si>
  <si>
    <t>Concrete, headwall for double 1500mm pipe culvert</t>
  </si>
  <si>
    <t>CONCRETE, HEADWALL FOR DOUBLE 60-INCH PIPE CULVERT</t>
  </si>
  <si>
    <t>60103-0760</t>
  </si>
  <si>
    <t>Concrete, headwall for double 1650mm pipe culvert</t>
  </si>
  <si>
    <t>CONCRETE, HEADWALL FOR DOUBLE 66-INCH PIPE CULVERT</t>
  </si>
  <si>
    <t>60103-0780</t>
  </si>
  <si>
    <t>Concrete, headwall for double 1800mm pipe culvert</t>
  </si>
  <si>
    <t>CONCRETE, HEADWALL FOR DOUBLE 72-INCH PIPE CULVERT</t>
  </si>
  <si>
    <t>60103-0800</t>
  </si>
  <si>
    <t>Concrete, headwall for double 1950mm pipe culvert</t>
  </si>
  <si>
    <t>CONCRETE, HEADWALL FOR DOUBLE 78-INCH PIPE CULVERT</t>
  </si>
  <si>
    <t>60103-0820</t>
  </si>
  <si>
    <t>Concrete, headwall for double 2100mm pipe culvert</t>
  </si>
  <si>
    <t>CONCRETE, HEADWALL FOR DOUBLE 84-INCH PIPE CULVERT</t>
  </si>
  <si>
    <t>60103-0840</t>
  </si>
  <si>
    <t>Concrete, headwall for double 2250mm pipe culvert</t>
  </si>
  <si>
    <t>CONCRETE, HEADWALL FOR DOUBLE 90-INCH PIPE CULVERT</t>
  </si>
  <si>
    <t>60103-0860</t>
  </si>
  <si>
    <t>Concrete, headwall for double 2400mm pipe culvert</t>
  </si>
  <si>
    <t>CONCRETE, HEADWALL FOR DOUBLE 96-INCH PIPE CULVERT</t>
  </si>
  <si>
    <t>60103-0880</t>
  </si>
  <si>
    <t>Concrete, headwall for double 2550mm pipe culvert</t>
  </si>
  <si>
    <t>CONCRETE, HEADWALL FOR DOUBLE 102-INCH PIPE CULVERT</t>
  </si>
  <si>
    <t>60103-0900</t>
  </si>
  <si>
    <t>Concrete, headwall for double 3000mm pipe culvert</t>
  </si>
  <si>
    <t>CONCRETE, HEADWALL FOR DOUBLE 120-INCH PIPE CULVERT</t>
  </si>
  <si>
    <t>60103-0920</t>
  </si>
  <si>
    <t>Concrete, headwall for double 3600mm pipe culvert</t>
  </si>
  <si>
    <t>CONCRETE, HEADWALL FOR DOUBLE 144-INCH PIPE CULVERT</t>
  </si>
  <si>
    <t>60103-1100</t>
  </si>
  <si>
    <t>Concrete, headwall for triple 150mm pipe culvert</t>
  </si>
  <si>
    <t>CONCRETE, HEADWALL FOR TRIPLE 6-INCH PIPE CULVERT</t>
  </si>
  <si>
    <t>60103-1120</t>
  </si>
  <si>
    <t>Concrete, headwall for triple 200mm pipe culvert</t>
  </si>
  <si>
    <t>CONCRETE, HEADWALL FOR TRIPLE 8-INCH PIPE CULVERT</t>
  </si>
  <si>
    <t>60103-1140</t>
  </si>
  <si>
    <t>Concrete, headwall for triple 300mm pipe culvert</t>
  </si>
  <si>
    <t>CONCRETE, HEADWALL FOR TRIPLE 12-INCH PIPE CULVERT</t>
  </si>
  <si>
    <t>60103-1160</t>
  </si>
  <si>
    <t>Concrete, headwall for triple 375mm pipe culvert</t>
  </si>
  <si>
    <t>CONCRETE, HEADWALL FOR TRIPLE 15-INCH PIPE CULVERT</t>
  </si>
  <si>
    <t>60103-1180</t>
  </si>
  <si>
    <t>Concrete, headwall for triple 450mm pipe culvert</t>
  </si>
  <si>
    <t>CONCRETE, HEADWALL FOR TRIPLE 18-INCH PIPE CULVERT</t>
  </si>
  <si>
    <t>60103-1200</t>
  </si>
  <si>
    <t>Concrete, headwall for triple 525mm pipe culvert</t>
  </si>
  <si>
    <t>CONCRETE, HEADWALL FOR TRIPLE 21-INCH PIPE CULVERT</t>
  </si>
  <si>
    <t>60103-1220</t>
  </si>
  <si>
    <t>Concrete, headwall for triple 600mm pipe culvert</t>
  </si>
  <si>
    <t>CONCRETE, HEADWALL FOR TRIPLE 24-INCH PIPE CULVERT</t>
  </si>
  <si>
    <t>60103-1240</t>
  </si>
  <si>
    <t>Concrete, headwall for triple 750mm pipe culvert</t>
  </si>
  <si>
    <t>CONCRETE, HEADWALL FOR TRIPLE 30-INCH PIPE CULVERT</t>
  </si>
  <si>
    <t>60103-1260</t>
  </si>
  <si>
    <t>Concrete, headwall for triple 900mm pipe culvert</t>
  </si>
  <si>
    <t>CONCRETE, HEADWALL FOR TRIPLE 36-INCH PIPE CULVERT</t>
  </si>
  <si>
    <t>60103-1280</t>
  </si>
  <si>
    <t>Concrete, headwall for triple 1050mm pipe culvert</t>
  </si>
  <si>
    <t>CONCRETE, HEADWALL FOR TRIPLE 42-INCH PIPE CULVERT</t>
  </si>
  <si>
    <t>60103-1300</t>
  </si>
  <si>
    <t>Concrete, headwall for triple 1200mm pipe culvert</t>
  </si>
  <si>
    <t>CONCRETE, HEADWALL FOR TRIPLE 48-INCH PIPE CULVERT</t>
  </si>
  <si>
    <t>60103-1320</t>
  </si>
  <si>
    <t>Concrete, headwall for triple 1350mm pipe culvert</t>
  </si>
  <si>
    <t>CONCRETE, HEADWALL FOR TRIPLE 54-INCH PIPE CULVERT</t>
  </si>
  <si>
    <t>60103-1340</t>
  </si>
  <si>
    <t>Concrete, headwall for triple 1500mm pipe culvert</t>
  </si>
  <si>
    <t>CONCRETE, HEADWALL FOR TRIPLE 60-INCH PIPE CULVERT</t>
  </si>
  <si>
    <t>60103-1360</t>
  </si>
  <si>
    <t>Concrete, headwall for triple 1650mm pipe culvert</t>
  </si>
  <si>
    <t>CONCRETE, HEADWALL FOR TRIPLE 66-INCH PIPE CULVERT</t>
  </si>
  <si>
    <t>60103-1380</t>
  </si>
  <si>
    <t>Concrete, headwall for triple 1800mm pipe culvert</t>
  </si>
  <si>
    <t>CONCRETE, HEADWALL FOR TRIPLE 72-INCH PIPE CULVERT</t>
  </si>
  <si>
    <t>60103-1400</t>
  </si>
  <si>
    <t>Concrete, headwall for triple 1950mm pipe culvert</t>
  </si>
  <si>
    <t>CONCRETE, HEADWALL FOR TRIPLE 78-INCH PIPE CULVERT</t>
  </si>
  <si>
    <t>60103-1420</t>
  </si>
  <si>
    <t>Concrete, headwall for triple 2100mm pipe culvert</t>
  </si>
  <si>
    <t>CONCRETE, HEADWALL FOR TRIPLE 84-INCH PIPE CULVERT</t>
  </si>
  <si>
    <t>60103-1440</t>
  </si>
  <si>
    <t>Concrete, headwall for triple 2250mm pipe culvert</t>
  </si>
  <si>
    <t>CONCRETE, HEADWALL FOR TRIPLE 90-INCH PIPE CULVERT</t>
  </si>
  <si>
    <t>60103-1460</t>
  </si>
  <si>
    <t>Concrete, headwall for triple 2400mm pipe culvert</t>
  </si>
  <si>
    <t>CONCRETE, HEADWALL FOR TRIPLE 96-INCH PIPE CULVERT</t>
  </si>
  <si>
    <t>60103-1480</t>
  </si>
  <si>
    <t>Concrete, headwall for triple 2550mm pipe culvert</t>
  </si>
  <si>
    <t>CONCRETE, HEADWALL FOR TRIPLE 102-INCH PIPE CULVERT</t>
  </si>
  <si>
    <t>60103-1500</t>
  </si>
  <si>
    <t>Concrete, headwall for triple 3000mm pipe culvert</t>
  </si>
  <si>
    <t>CONCRETE, HEADWALL FOR TRIPLE 120-INCH PIPE CULVERT</t>
  </si>
  <si>
    <t>60103-1520</t>
  </si>
  <si>
    <t>Concrete, headwall for triple 3600mm pipe culvert</t>
  </si>
  <si>
    <t>CONCRETE, HEADWALL FOR TRIPLE 144-INCH PIPE CULVERT</t>
  </si>
  <si>
    <t>60103-1800</t>
  </si>
  <si>
    <t>Concrete, headwall for 150mm equivalent diameter pipe culvert</t>
  </si>
  <si>
    <t>CONCRETE, HEADWALL FOR 6-INCH EQUIVALENT DIAMETER PIPE CULVERT</t>
  </si>
  <si>
    <t>60103-1820</t>
  </si>
  <si>
    <t>Concrete, headwall for 200mm equivalent diameter pipe culvert</t>
  </si>
  <si>
    <t>CONCRETE, HEADWALL FOR 8-INCH EQUIVALENT DIAMETER PIPE CULVERT</t>
  </si>
  <si>
    <t>60103-1840</t>
  </si>
  <si>
    <t>Concrete, headwall for 300mm equivalent diameter pipe culvert</t>
  </si>
  <si>
    <t>CONCRETE, HEADWALL FOR 12-INCH EQUIVALENT DIAMETER PIPE CULVERT</t>
  </si>
  <si>
    <t>60103-1860</t>
  </si>
  <si>
    <t>Concrete, headwall for 375mm equivalent diameter pipe culvert</t>
  </si>
  <si>
    <t>CONCRETE, HEADWALL FOR 15-INCH EQUIVALENT DIAMETER PIPE CULVERT</t>
  </si>
  <si>
    <t>60103-1880</t>
  </si>
  <si>
    <t>Concrete, headwall for 450mm equivalent diameter pipe culvert</t>
  </si>
  <si>
    <t>CONCRETE, HEADWALL FOR 18-INCH EQUIVALENT DIAMETER PIPE CULVERT</t>
  </si>
  <si>
    <t>60103-1900</t>
  </si>
  <si>
    <t>Concrete, headwall for 525mm equivalent diameter pipe culvert</t>
  </si>
  <si>
    <t>CONCRETE, HEADWALL FOR 21-INCH EQUIVALENT DIAMETER PIPE CULVERT</t>
  </si>
  <si>
    <t>60103-1920</t>
  </si>
  <si>
    <t>Concrete, headwall for 600mm equivalent diameter pipe culvert</t>
  </si>
  <si>
    <t>CONCRETE, HEADWALL FOR 24-INCH EQUIVALENT DIAMETER PIPE CULVERT</t>
  </si>
  <si>
    <t>60103-1940</t>
  </si>
  <si>
    <t>Concrete, headwall for 750mm equivalent diameter pipe culvert</t>
  </si>
  <si>
    <t>CONCRETE, HEADWALL FOR 30-INCH EQUIVALENT DIAMETER PIPE CULVERT</t>
  </si>
  <si>
    <t>60103-1960</t>
  </si>
  <si>
    <t>Concrete, headwall for 900mm equivalent diameter pipe culvert</t>
  </si>
  <si>
    <t>CONCRETE, HEADWALL FOR 36-INCH EQUIVALENT DIAMETER PIPE CULVERT</t>
  </si>
  <si>
    <t>60103-1980</t>
  </si>
  <si>
    <t>Concrete, headwall for 1050mm equivalent diameter pipe culvert</t>
  </si>
  <si>
    <t>CONCRETE, HEADWALL FOR 42-INCH EQUIVALENT DIAMETER PIPE CULVERT</t>
  </si>
  <si>
    <t>60103-2000</t>
  </si>
  <si>
    <t>Concrete, headwall for 1200mm equivalent diameter pipe culvert</t>
  </si>
  <si>
    <t>CONCRETE, HEADWALL FOR 48-INCH EQUIVALENT DIAMETER PIPE CULVERT</t>
  </si>
  <si>
    <t>60103-2020</t>
  </si>
  <si>
    <t>Concrete, headwall for 1350mm equivalent diameter pipe culvert</t>
  </si>
  <si>
    <t>CONCRETE, HEADWALL FOR 54-INCH EQUIVALENT DIAMETER PIPE CULVERT</t>
  </si>
  <si>
    <t>60103-2040</t>
  </si>
  <si>
    <t>Concrete, headwall for 1500mm equivalent diameter pipe culvert</t>
  </si>
  <si>
    <t>CONCRETE, HEADWALL FOR 60-INCH EQUIVALENT DIAMETER PIPE CULVERT</t>
  </si>
  <si>
    <t>60103-2060</t>
  </si>
  <si>
    <t>Concrete, headwall for 1650mm equivalent diameter pipe culvert</t>
  </si>
  <si>
    <t>CONCRETE, HEADWALL FOR 66-INCH EQUIVALENT DIAMETER PIPE CULVERT</t>
  </si>
  <si>
    <t>60103-2080</t>
  </si>
  <si>
    <t>Concrete, headwall for 1800mm equivalent diameter pipe culvert</t>
  </si>
  <si>
    <t>CONCRETE, HEADWALL FOR 72-INCH EQUIVALENT DIAMETER PIPE CULVERT</t>
  </si>
  <si>
    <t>60103-2100</t>
  </si>
  <si>
    <t>Concrete, headwall for 1950mm equivalent diameter pipe culvert</t>
  </si>
  <si>
    <t>CONCRETE, HEADWALL FOR 78-INCH EQUIVALENT DIAMETER PIPE CULVERT</t>
  </si>
  <si>
    <t>60103-2120</t>
  </si>
  <si>
    <t>Concrete, headwall for 2100mm equivalent diameter pipe culvert</t>
  </si>
  <si>
    <t>CONCRETE, HEADWALL FOR 84-INCH EQUIVALENT DIAMETER PIPE CULVERT</t>
  </si>
  <si>
    <t>60103-2140</t>
  </si>
  <si>
    <t>Concrete, headwall for 2250mm equivalent diameter pipe culvert</t>
  </si>
  <si>
    <t>CONCRETE, HEADWALL FOR 90-INCH EQUIVALENT DIAMETER PIPE CULVERT</t>
  </si>
  <si>
    <t>60103-2160</t>
  </si>
  <si>
    <t>Concrete, headwall for 2400mm equivalent diameter pipe culvert</t>
  </si>
  <si>
    <t>CONCRETE, HEADWALL FOR 96-INCH EQUIVALENT DIAMETER PIPE CULVERT</t>
  </si>
  <si>
    <t>60103-2180</t>
  </si>
  <si>
    <t>Concrete, headwall for 2550mm equivalent diameter pipe culvert</t>
  </si>
  <si>
    <t>CONCRETE, HEADWALL FOR 102-INCH EQUIVALENT DIAMETER PIPE CULVERT</t>
  </si>
  <si>
    <t>60103-2200</t>
  </si>
  <si>
    <t>Concrete, headwall for 3000mm equivalent diameter pipe culvert</t>
  </si>
  <si>
    <t>CONCRETE, HEADWALL FOR 120-INCH EQUIVALENT DIAMETER PIPE CULVERT</t>
  </si>
  <si>
    <t>60103-2220</t>
  </si>
  <si>
    <t>Concrete, headwall for 3600mm equivalent diameter pipe culvert</t>
  </si>
  <si>
    <t>CONCRETE, HEADWALL FOR 144-INCH EQUIVALENT DIAMETER PIPE CULVERT</t>
  </si>
  <si>
    <t>60103-2500</t>
  </si>
  <si>
    <t>Concrete, headwall for 75mm underdrain</t>
  </si>
  <si>
    <t>CONCRETE, HEADWALL FOR 3-INCH UNDERDRAIN</t>
  </si>
  <si>
    <t>60103-2520</t>
  </si>
  <si>
    <t>Concrete, headwall for 100mm underdrain</t>
  </si>
  <si>
    <t>CONCRETE, HEADWALL FOR 4-INCH UNDERDRAIN</t>
  </si>
  <si>
    <t>60103-2540</t>
  </si>
  <si>
    <t>Concrete, headwall for 150mm underdrain</t>
  </si>
  <si>
    <t>CONCRETE, HEADWALL FOR 6-INCH UNDERDRAIN</t>
  </si>
  <si>
    <t>60103-2560</t>
  </si>
  <si>
    <t>Concrete, headwall for 200mm underdrain</t>
  </si>
  <si>
    <t>CONCRETE, HEADWALL FOR 8-INCH UNDERDRAIN</t>
  </si>
  <si>
    <t>60103-2580</t>
  </si>
  <si>
    <t>Concrete, headwall for 300mm underdrain</t>
  </si>
  <si>
    <t>CONCRETE, HEADWALL FOR 12-INCH UNDERDRAIN</t>
  </si>
  <si>
    <t>60103-2600</t>
  </si>
  <si>
    <t>Concrete, headwall for 375mm underdrain</t>
  </si>
  <si>
    <t>CONCRETE, HEADWALL FOR 15-INCH UNDERDRAIN</t>
  </si>
  <si>
    <t>60103-3000</t>
  </si>
  <si>
    <t>Concrete, sloped and flared box inlet/outlet for 600mm pipe culvert</t>
  </si>
  <si>
    <t>CONCRETE, SLOPED AND FLARED BOX INLET/OUTLET FOR 24-INCH PIPE CULVERT</t>
  </si>
  <si>
    <t>60103-3020</t>
  </si>
  <si>
    <t>Concrete, sloped and flared box inlet/outlet for 750mm pipe culvert</t>
  </si>
  <si>
    <t>CONCRETE, SLOPED AND FLARED BOX INLET/OUTLET FOR 30-INCH PIPE CULVERT</t>
  </si>
  <si>
    <t>60103-3040</t>
  </si>
  <si>
    <t>Concrete, sloped and flared box inlet/outlet for 900mm pipe culvert</t>
  </si>
  <si>
    <t>CONCRETE, SLOPED AND FLARED BOX INLET/OUTLET FOR 36-INCH PIPE CULVERT</t>
  </si>
  <si>
    <t>60103-4000</t>
  </si>
  <si>
    <t>Concrete, foundation, light pole</t>
  </si>
  <si>
    <t>CONCRETE, FOUNDATION, LIGHT POLE</t>
  </si>
  <si>
    <t>60103-4100</t>
  </si>
  <si>
    <t>Concrete, armor unit</t>
  </si>
  <si>
    <t>CONCRETE, ARMOR UNIT</t>
  </si>
  <si>
    <t>60103-4110</t>
  </si>
  <si>
    <t>Concrete, armor unit, 600 mm</t>
  </si>
  <si>
    <t>CONCRETE, ARMOR UNIT, 24-INCH</t>
  </si>
  <si>
    <t>60110-0000</t>
  </si>
  <si>
    <t>Concrete coloring agent</t>
  </si>
  <si>
    <t>CONCRETE COLORING AGENT</t>
  </si>
  <si>
    <t>60201-0100</t>
  </si>
  <si>
    <t>100mm pipe culvert</t>
  </si>
  <si>
    <t>4-INCH PIPE CULVERT</t>
  </si>
  <si>
    <t>60201-0200</t>
  </si>
  <si>
    <t>150mm pipe culvert</t>
  </si>
  <si>
    <t>6-INCH PIPE CULVERT</t>
  </si>
  <si>
    <t>60201-0300</t>
  </si>
  <si>
    <t>200mm pipe culvert</t>
  </si>
  <si>
    <t>8-INCH PIPE CULVERT</t>
  </si>
  <si>
    <t>60201-0400</t>
  </si>
  <si>
    <t>300mm pipe culvert</t>
  </si>
  <si>
    <t>12-INCH PIPE CULVERT</t>
  </si>
  <si>
    <t>60201-0500</t>
  </si>
  <si>
    <t>375mm pipe culvert</t>
  </si>
  <si>
    <t>15-INCH PIPE CULVERT</t>
  </si>
  <si>
    <t>60201-0600</t>
  </si>
  <si>
    <t>450mm pipe culvert</t>
  </si>
  <si>
    <t>18-INCH PIPE CULVERT</t>
  </si>
  <si>
    <t>60201-0700</t>
  </si>
  <si>
    <t>525mm pipe culvert</t>
  </si>
  <si>
    <t>21-INCH PIPE CULVERT</t>
  </si>
  <si>
    <t>60201-0800</t>
  </si>
  <si>
    <t>600mm pipe culvert</t>
  </si>
  <si>
    <t>24-INCH PIPE CULVERT</t>
  </si>
  <si>
    <t>750mm pipe culvert</t>
  </si>
  <si>
    <t>30-INCH PIPE CULVERT</t>
  </si>
  <si>
    <t>60201-1000</t>
  </si>
  <si>
    <t>900mm pipe culvert</t>
  </si>
  <si>
    <t>36-INCH PIPE CULVERT</t>
  </si>
  <si>
    <t>60201-1100</t>
  </si>
  <si>
    <t>1050mm pipe culvert</t>
  </si>
  <si>
    <t>42-INCH PIPE CULVERT</t>
  </si>
  <si>
    <t>60201-1200</t>
  </si>
  <si>
    <t>1200mm pipe culvert</t>
  </si>
  <si>
    <t>48-INCH PIPE CULVERT</t>
  </si>
  <si>
    <t>60201-1300</t>
  </si>
  <si>
    <t>1350mm pipe culvert</t>
  </si>
  <si>
    <t>54-INCH PIPE CULVERT</t>
  </si>
  <si>
    <t>60201-1400</t>
  </si>
  <si>
    <t>1500mm pipe culvert</t>
  </si>
  <si>
    <t>60-INCH PIPE CULVERT</t>
  </si>
  <si>
    <t>60201-1500</t>
  </si>
  <si>
    <t>1650mm pipe culvert</t>
  </si>
  <si>
    <t>66-INCH PIPE CULVERT</t>
  </si>
  <si>
    <t>60201-1600</t>
  </si>
  <si>
    <t>1800mm pipe culvert</t>
  </si>
  <si>
    <t>72-INCH PIPE CULVERT</t>
  </si>
  <si>
    <t>60201-1700</t>
  </si>
  <si>
    <t>1950mm pipe culvert</t>
  </si>
  <si>
    <t>78-INCH PIPE CULVERT</t>
  </si>
  <si>
    <t>60201-1800</t>
  </si>
  <si>
    <t>2100mm pipe culvert</t>
  </si>
  <si>
    <t>84-INCH PIPE CULVERT</t>
  </si>
  <si>
    <t>60201-1900</t>
  </si>
  <si>
    <t>2250mm pipe culvert</t>
  </si>
  <si>
    <t>90-INCH PIPE CULVERT</t>
  </si>
  <si>
    <t>60201-2000</t>
  </si>
  <si>
    <t>2400mm pipe culvert</t>
  </si>
  <si>
    <t>96-INCH PIPE CULVERT</t>
  </si>
  <si>
    <t>60201-2100</t>
  </si>
  <si>
    <t>2550mm pipe culvert</t>
  </si>
  <si>
    <t>102-INCH PIPE CULVERT</t>
  </si>
  <si>
    <t>60201-2200</t>
  </si>
  <si>
    <t>2700mm pipe culvert</t>
  </si>
  <si>
    <t>108-INCH PIPE CULVERT</t>
  </si>
  <si>
    <t>60201-2250</t>
  </si>
  <si>
    <t>2850mm pipe culvert</t>
  </si>
  <si>
    <t>114-INCH PIPE CULVERT</t>
  </si>
  <si>
    <t>60201-2300</t>
  </si>
  <si>
    <t>3000mm pipe culvert</t>
  </si>
  <si>
    <t>120-INCH PIPE CULVERT</t>
  </si>
  <si>
    <t>60201-2400</t>
  </si>
  <si>
    <t>3300mm pipe culvert</t>
  </si>
  <si>
    <t>132-INCH PIPE CULVERT</t>
  </si>
  <si>
    <t>60201-2500</t>
  </si>
  <si>
    <t>3600mm pipe culvert</t>
  </si>
  <si>
    <t>144-INCH PIPE CULVERT</t>
  </si>
  <si>
    <t>60202-0100</t>
  </si>
  <si>
    <t>375mm equivalent diameter arch or elliptical pipe culvert</t>
  </si>
  <si>
    <t>15-INCH EQUIVALENT DIAMETER ARCH OR ELLIPTICAL PIPE CULVERT</t>
  </si>
  <si>
    <t>60202-0200</t>
  </si>
  <si>
    <t>450mm equivalent diameter arch or elliptical pipe culvert</t>
  </si>
  <si>
    <t>18-INCH EQUIVALENT DIAMETER ARCH OR ELLIPTICAL PIPE CULVERT</t>
  </si>
  <si>
    <t>60202-0300</t>
  </si>
  <si>
    <t>525mm equivalent diameter arch or elliptical pipe culvert</t>
  </si>
  <si>
    <t>21-INCH EQUIVALENT DIAMETER ARCH OR ELLIPTICAL PIPE CULVERT</t>
  </si>
  <si>
    <t>60202-0400</t>
  </si>
  <si>
    <t>600mm equivalent diameter arch or elliptical pipe culvert</t>
  </si>
  <si>
    <t>24-INCH EQUIVALENT DIAMETER ARCH OR ELLIPTICAL PIPE CULVERT</t>
  </si>
  <si>
    <t>60202-0500</t>
  </si>
  <si>
    <t>750mm equivalent diameter arch or elliptical pipe culvert</t>
  </si>
  <si>
    <t>30-INCH EQUIVALENT DIAMETER ARCH OR ELLIPTICAL PIPE CULVERT</t>
  </si>
  <si>
    <t>60202-0600</t>
  </si>
  <si>
    <t>900mm equivalent diameter arch or elliptical pipe culvert</t>
  </si>
  <si>
    <t>36-INCH EQUIVALENT DIAMETER ARCH OR ELLIPTICAL PIPE CULVERT</t>
  </si>
  <si>
    <t>60202-0700</t>
  </si>
  <si>
    <t>1050mm equivalent diameter arch or elliptical pipe culvert</t>
  </si>
  <si>
    <t>42-INCH EQUIVALENT DIAMETER ARCH OR ELLIPTICAL PIPE CULVERT</t>
  </si>
  <si>
    <t>60202-0800</t>
  </si>
  <si>
    <t>1200mm equivalent diameter arch or elliptical pipe culvert</t>
  </si>
  <si>
    <t>48-INCH EQUIVALENT DIAMETER ARCH OR ELLIPTICAL PIPE CULVERT</t>
  </si>
  <si>
    <t>60202-0900</t>
  </si>
  <si>
    <t>1350mm equivalent diameter arch or elliptical pipe culvert</t>
  </si>
  <si>
    <t>54-INCH EQUIVALENT DIAMETER ARCH OR ELLIPTICAL PIPE CULVERT</t>
  </si>
  <si>
    <t>60202-1000</t>
  </si>
  <si>
    <t>1500mm equivalent diameter arch or elliptical pipe culvert</t>
  </si>
  <si>
    <t>60-INCH EQUIVALENT DIAMETER ARCH OR ELLIPTICAL PIPE CULVERT</t>
  </si>
  <si>
    <t>60202-1100</t>
  </si>
  <si>
    <t>1650mm equivalent diameter arch or elliptical pipe culvert</t>
  </si>
  <si>
    <t>66-INCH EQUIVALENT DIAMETER ARCH OR ELLIPTICAL PIPE CULVERT</t>
  </si>
  <si>
    <t>60202-1200</t>
  </si>
  <si>
    <t>1800mm equivalent diameter arch or elliptical pipe culvert</t>
  </si>
  <si>
    <t>72-INCH EQUIVALENT DIAMETER ARCH OR ELLIPTICAL PIPE CULVERT</t>
  </si>
  <si>
    <t>60202-1300</t>
  </si>
  <si>
    <t>1950mm equivalent diameter arch or elliptical pipe culvert</t>
  </si>
  <si>
    <t>78-INCH EQUIVALENT DIAMETER ARCH OR ELLIPTICAL PIPE CULVERT</t>
  </si>
  <si>
    <t>60202-1400</t>
  </si>
  <si>
    <t>2100mm equivalent diameter arch or elliptical pipe culvert</t>
  </si>
  <si>
    <t>84-INCH EQUIVALENT DIAMETER ARCH OR ELLIPTICAL PIPE CULVERT</t>
  </si>
  <si>
    <t>60202-1500</t>
  </si>
  <si>
    <t>2250mm equivalent diameter arch or elliptical pipe culvert</t>
  </si>
  <si>
    <t>90-INCH EQUIVALENT DIAMETER ARCH OR ELLIPTICAL PIPE CULVERT</t>
  </si>
  <si>
    <t>60202-1600</t>
  </si>
  <si>
    <t>2400mm equivalent diameter arch or elliptical pipe culvert</t>
  </si>
  <si>
    <t>96-INCH EQUIVALENT DIAMETER ARCH OR ELLIPTICAL PIPE CULVERT</t>
  </si>
  <si>
    <t>60202-1700</t>
  </si>
  <si>
    <t>2550mm equivalent diameter arch or elliptical pipe culvert</t>
  </si>
  <si>
    <t>102-INCH EQUIVALENT DIAMETER ARCH OR ELLIPTICAL PIPE CULVERT</t>
  </si>
  <si>
    <t>60202-1800</t>
  </si>
  <si>
    <t>2700mm equivalent diameter arch or elliptical pipe culvert</t>
  </si>
  <si>
    <t>108-INCH EQUIVALENT DIAMETER ARCH OR ELLIPTICAL PIPE CULVERT</t>
  </si>
  <si>
    <t>60202-1900</t>
  </si>
  <si>
    <t>3000mm equivalent diameter arch or elliptical pipe culvert</t>
  </si>
  <si>
    <t>120-INCH EQUIVALENT DIAMETER ARCH OR ELLIPTICAL PIPE CULVERT</t>
  </si>
  <si>
    <t>60202-2000</t>
  </si>
  <si>
    <t>3300mm equivalent diameter arch or elliptical pipe culvert</t>
  </si>
  <si>
    <t>132-INCH EQUIVALENT DIAMETER ARCH OR ELLIPTICAL PIPE CULVERT</t>
  </si>
  <si>
    <t>60202-2100</t>
  </si>
  <si>
    <t>3600mm equivalent diameter arch or elliptical pipe culvert</t>
  </si>
  <si>
    <t>144-INCH EQUIVALENT DIAMETER ARCH OR ELLIPTICAL PIPE CULVERT</t>
  </si>
  <si>
    <t>60203-0100</t>
  </si>
  <si>
    <t>100mm slotted drain pipe</t>
  </si>
  <si>
    <t>4-INCH SLOTTED DRAIN PIPE</t>
  </si>
  <si>
    <t>60203-0200</t>
  </si>
  <si>
    <t>150mm slotted drain pipe</t>
  </si>
  <si>
    <t>6-INCH SLOTTED DRAIN PIPE</t>
  </si>
  <si>
    <t>60203-0300</t>
  </si>
  <si>
    <t>200mm slotted drain pipe</t>
  </si>
  <si>
    <t>8-INCH SLOTTED DRAIN PIPE</t>
  </si>
  <si>
    <t>60203-0400</t>
  </si>
  <si>
    <t>300mm slotted drain pipe</t>
  </si>
  <si>
    <t>12-INCH SLOTTED DRAIN PIPE</t>
  </si>
  <si>
    <t>60203-0500</t>
  </si>
  <si>
    <t>375mm slotted drain pipe</t>
  </si>
  <si>
    <t>15-INCH SLOTTED DRAIN PIPE</t>
  </si>
  <si>
    <t>60203-0600</t>
  </si>
  <si>
    <t>450mm slotted drain pipe</t>
  </si>
  <si>
    <t>18-INCH SLOTTED DRAIN PIPE</t>
  </si>
  <si>
    <t>60203-0700</t>
  </si>
  <si>
    <t>525mm slotted drain pipe</t>
  </si>
  <si>
    <t>21-INCH SLOTTED DRAIN PIPE</t>
  </si>
  <si>
    <t>60203-0800</t>
  </si>
  <si>
    <t>600mm slotted drain pipe</t>
  </si>
  <si>
    <t>24-INCH SLOTTED DRAIN PIPE</t>
  </si>
  <si>
    <t>60203-0900</t>
  </si>
  <si>
    <t>750mm slotted drain pipe</t>
  </si>
  <si>
    <t>30-INCH SLOTTED DRAIN PIPE</t>
  </si>
  <si>
    <t>60203-1000</t>
  </si>
  <si>
    <t>900mm slotted drain pipe</t>
  </si>
  <si>
    <t>36-INCH SLOTTED DRAIN PIPE</t>
  </si>
  <si>
    <t>60204-0600</t>
  </si>
  <si>
    <t>Flume downdrain, 450mm</t>
  </si>
  <si>
    <t>FLUME DOWNDRAIN 18-INCH</t>
  </si>
  <si>
    <t>60204-0700</t>
  </si>
  <si>
    <t>Flume downdrain, 600mm</t>
  </si>
  <si>
    <t>FLUME DOWNDRAIN 24-INCH</t>
  </si>
  <si>
    <t>60210-0100</t>
  </si>
  <si>
    <t>End section for 100mm pipe culvert</t>
  </si>
  <si>
    <t>END SECTION FOR 4-INCH PIPE CULVERT</t>
  </si>
  <si>
    <t>60210-0200</t>
  </si>
  <si>
    <t>End section for 150mm pipe culvert</t>
  </si>
  <si>
    <t>END SECTION FOR 6-INCH PIPE CULVERT</t>
  </si>
  <si>
    <t>60210-0300</t>
  </si>
  <si>
    <t>End section for 200mm pipe culvert</t>
  </si>
  <si>
    <t>END SECTION FOR 8-INCH PIPE CULVERT</t>
  </si>
  <si>
    <t>60210-0400</t>
  </si>
  <si>
    <t>End section for 300mm pipe culvert</t>
  </si>
  <si>
    <t>END SECTION FOR 12-INCH PIPE CULVERT</t>
  </si>
  <si>
    <t>60210-0500</t>
  </si>
  <si>
    <t>End section for 375mm pipe culvert</t>
  </si>
  <si>
    <t>END SECTION FOR 15-INCH PIPE CULVERT</t>
  </si>
  <si>
    <t>60210-0600</t>
  </si>
  <si>
    <t>End section for 450mm pipe culvert</t>
  </si>
  <si>
    <t>END SECTION FOR 18-INCH PIPE CULVERT</t>
  </si>
  <si>
    <t>60210-0700</t>
  </si>
  <si>
    <t>End section for 525mm pipe culvert</t>
  </si>
  <si>
    <t>END SECTION FOR 21-INCH PIPE CULVERT</t>
  </si>
  <si>
    <t>60210-0800</t>
  </si>
  <si>
    <t>End section for 600mm pipe culvert</t>
  </si>
  <si>
    <t>END SECTION FOR 24-INCH PIPE CULVERT</t>
  </si>
  <si>
    <t>60210-0900</t>
  </si>
  <si>
    <t>End section for 750mm pipe culvert</t>
  </si>
  <si>
    <t>END SECTION FOR 30-INCH PIPE CULVERT</t>
  </si>
  <si>
    <t>60210-1000</t>
  </si>
  <si>
    <t>End section for 900mm pipe culvert</t>
  </si>
  <si>
    <t>END SECTION FOR 36-INCH PIPE CULVERT</t>
  </si>
  <si>
    <t>60210-1100</t>
  </si>
  <si>
    <t>End section for 1050mm pipe culvert</t>
  </si>
  <si>
    <t>END SECTION FOR 42-INCH PIPE CULVERT</t>
  </si>
  <si>
    <t>60210-1200</t>
  </si>
  <si>
    <t>End section for 1200mm pipe culvert</t>
  </si>
  <si>
    <t>END SECTION FOR 48-INCH PIPE CULVERT</t>
  </si>
  <si>
    <t>60210-1300</t>
  </si>
  <si>
    <t>End section for 1350mm pipe culvert</t>
  </si>
  <si>
    <t>END SECTION FOR 54-INCH PIPE CULVERT</t>
  </si>
  <si>
    <t>60210-1400</t>
  </si>
  <si>
    <t>End section for 1500mm pipe culvert</t>
  </si>
  <si>
    <t>END SECTION FOR 60-INCH PIPE CULVERT</t>
  </si>
  <si>
    <t>60210-1500</t>
  </si>
  <si>
    <t>End section for 1650mm pipe culvert</t>
  </si>
  <si>
    <t>END SECTION FOR 66-INCH PIPE CULVERT</t>
  </si>
  <si>
    <t>60210-1600</t>
  </si>
  <si>
    <t>End section for 1800mm pipe culvert</t>
  </si>
  <si>
    <t>END SECTION FOR 72-INCH PIPE CULVERT</t>
  </si>
  <si>
    <t>60211-0100</t>
  </si>
  <si>
    <t>End section for 100mm equivalent diameter arch or elliptical pipe culvert</t>
  </si>
  <si>
    <t>END SECTION FOR 4-INCH EQUIVALENT DIAMETER ARCH OR ELLIPTICAL PIPE CULVERT</t>
  </si>
  <si>
    <t>60211-0200</t>
  </si>
  <si>
    <t>End section for 150mm equivalent diameter arch or elliptical pipe culvert</t>
  </si>
  <si>
    <t>END SECTION FOR 6-INCH EQUIVALENT DIAMETER ARCH OR ELLIPTICAL PIPE CULVERT</t>
  </si>
  <si>
    <t>60211-0300</t>
  </si>
  <si>
    <t>End section for 200mm equivalent diameter arch or elliptical pipe culvert</t>
  </si>
  <si>
    <t>END SECTION FOR 8-INCH EQUIVALENT DIAMETER ARCH OR ELLIPTICAL PIPE CULVERT</t>
  </si>
  <si>
    <t>60211-0400</t>
  </si>
  <si>
    <t>End section for 300mm equivalent diameter arch or elliptical pipe culvert</t>
  </si>
  <si>
    <t>END SECTION FOR 12-INCH EQUIVALENT DIAMETER ARCH OR ELLIPTICAL PIPE CULVERT</t>
  </si>
  <si>
    <t>60211-0500</t>
  </si>
  <si>
    <t>End section for 375mm equivalent diameter arch or elliptical pipe culvert</t>
  </si>
  <si>
    <t>END SECTION FOR 15-INCH EQUIVALENT DIAMETER ARCH OR ELLIPTICAL PIPE CULVERT</t>
  </si>
  <si>
    <t>60211-0600</t>
  </si>
  <si>
    <t>End section for 450mm equivalent diameter arch or elliptical pipe culvert</t>
  </si>
  <si>
    <t>END SECTION FOR 18-INCH EQUIVALENT DIAMETER ARCH OR ELLIPTICAL PIPE CULVERT</t>
  </si>
  <si>
    <t>60211-0700</t>
  </si>
  <si>
    <t>End section for 525mm equivalent diameter arch or elliptical pipe culvert</t>
  </si>
  <si>
    <t>END SECTION FOR 21-INCH EQUIVALENT DIAMETER ARCH OR ELLIPTICAL PIPE CULVERT</t>
  </si>
  <si>
    <t>60211-0800</t>
  </si>
  <si>
    <t>End section for 600mm equivalent diameter arch or elliptical pipe culvert</t>
  </si>
  <si>
    <t>END SECTION FOR 24-INCH EQUIVALENT DIAMETER ARCH OR ELLIPTICAL PIPE CULVERT</t>
  </si>
  <si>
    <t>60211-0900</t>
  </si>
  <si>
    <t>End section for 750mm equivalent diameter arch or elliptical pipe culvert</t>
  </si>
  <si>
    <t>END SECTION FOR 30-INCH EQUIVALENT DIAMETER ARCH OR ELLIPTICAL PIPE CULVERT</t>
  </si>
  <si>
    <t>60211-1000</t>
  </si>
  <si>
    <t>End section for 900mm equivalent diameter arch or elliptical pipe culvert</t>
  </si>
  <si>
    <t>END SECTION FOR 36-INCH EQUIVALENT DIAMETER ARCH OR ELLIPTICAL PIPE CULVERT</t>
  </si>
  <si>
    <t>60211-1100</t>
  </si>
  <si>
    <t>End section for 1050mm equivalent diameter arch or elliptical pipe culvert</t>
  </si>
  <si>
    <t>END SECTION FOR 42-INCH EQUIVALENT DIAMETER ARCH OR ELLIPTICAL PIPE CULVERT</t>
  </si>
  <si>
    <t>60211-1200</t>
  </si>
  <si>
    <t>End section for 1200mm equivalent diameter arch or elliptical pipe culvert</t>
  </si>
  <si>
    <t>END SECTION FOR 48-INCH EQUIVALENT DIAMETER ARCH OR ELLIPTICAL PIPE CULVERT</t>
  </si>
  <si>
    <t>60211-1300</t>
  </si>
  <si>
    <t>End section for 1350mm equivalent diameter arch or elliptical pipe culvert</t>
  </si>
  <si>
    <t>END SECTION FOR 54-INCH EQUIVALENT DIAMETER ARCH OR ELLIPTICAL PIPE CULVERT</t>
  </si>
  <si>
    <t>60211-1400</t>
  </si>
  <si>
    <t>End section for 1500mm equivalent diameter arch or elliptical pipe culvert</t>
  </si>
  <si>
    <t>END SECTION FOR 60-INCH EQUIVALENT DIAMETER ARCH OR ELLIPTICAL PIPE CULVERT</t>
  </si>
  <si>
    <t>60211-1500</t>
  </si>
  <si>
    <t>End section for 1650mm equivalent diameter arch or elliptical pipe culvert</t>
  </si>
  <si>
    <t>END SECTION FOR 66-INCH EQUIVALENT DIAMETER ARCH OR ELLIPTICAL PIPE CULVERT</t>
  </si>
  <si>
    <t>60211-1600</t>
  </si>
  <si>
    <t>End section for 1800mm equivalent diameter arch or elliptical pipe culvert</t>
  </si>
  <si>
    <t>END SECTION FOR 72-INCH EQUIVALENT DIAMETER ARCH OR ELLIPTICAL PIPE CULVERT</t>
  </si>
  <si>
    <t>60212-0100</t>
  </si>
  <si>
    <t>Elbow, 100mm</t>
  </si>
  <si>
    <t>ELBOW, 4-INCH</t>
  </si>
  <si>
    <t>60212-0200</t>
  </si>
  <si>
    <t>Elbow, 150mm</t>
  </si>
  <si>
    <t>ELBOW, 6-INCH</t>
  </si>
  <si>
    <t>60212-0300</t>
  </si>
  <si>
    <t>Elbow, 200mm</t>
  </si>
  <si>
    <t>ELBOW, 8-INCH</t>
  </si>
  <si>
    <t>60212-0400</t>
  </si>
  <si>
    <t>Elbow, 300mm</t>
  </si>
  <si>
    <t>ELBOW, 12-INCH</t>
  </si>
  <si>
    <t>60212-0500</t>
  </si>
  <si>
    <t>Elbow, 375mm</t>
  </si>
  <si>
    <t>ELBOW, 15-INCH</t>
  </si>
  <si>
    <t>60212-0600</t>
  </si>
  <si>
    <t>Elbow, 450mm</t>
  </si>
  <si>
    <t>ELBOW, 18-INCH</t>
  </si>
  <si>
    <t>60212-0700</t>
  </si>
  <si>
    <t>Elbow, 525mm</t>
  </si>
  <si>
    <t>ELBOW, 21-INCH</t>
  </si>
  <si>
    <t>60212-0800</t>
  </si>
  <si>
    <t>Elbow, 600mm</t>
  </si>
  <si>
    <t>ELBOW, 24-INCH</t>
  </si>
  <si>
    <t>60212-0900</t>
  </si>
  <si>
    <t>Elbow, 750mm</t>
  </si>
  <si>
    <t>ELBOW, 30-INCH</t>
  </si>
  <si>
    <t>60212-1000</t>
  </si>
  <si>
    <t>Elbow, 900mm</t>
  </si>
  <si>
    <t>ELBOW, 36-INCH</t>
  </si>
  <si>
    <t>60212-1100</t>
  </si>
  <si>
    <t>Elbow, 1050mm</t>
  </si>
  <si>
    <t>ELBOW, 42-INCH</t>
  </si>
  <si>
    <t>60212-1200</t>
  </si>
  <si>
    <t>Elbow, 1200mm</t>
  </si>
  <si>
    <t>ELBOW, 48-INCH</t>
  </si>
  <si>
    <t>60212-1300</t>
  </si>
  <si>
    <t>Elbow, 1350mm</t>
  </si>
  <si>
    <t>ELBOW, 54-INCH</t>
  </si>
  <si>
    <t>60212-1400</t>
  </si>
  <si>
    <t>Elbow, 1500mm</t>
  </si>
  <si>
    <t>ELBOW, 60-INCH</t>
  </si>
  <si>
    <t>60212-1500</t>
  </si>
  <si>
    <t>Elbow, 1650mm</t>
  </si>
  <si>
    <t>ELBOW, 66-INCH</t>
  </si>
  <si>
    <t>60212-1600</t>
  </si>
  <si>
    <t>Elbow, 1800mm</t>
  </si>
  <si>
    <t>ELBOW, 72-INCH</t>
  </si>
  <si>
    <t>60213-0100</t>
  </si>
  <si>
    <t>Branch connection, 100mm</t>
  </si>
  <si>
    <t>BRANCH CONNECTION, 4-INCH</t>
  </si>
  <si>
    <t>60213-0200</t>
  </si>
  <si>
    <t>Branch connection, 150mm</t>
  </si>
  <si>
    <t>BRANCH CONNECTION, 6-INCH</t>
  </si>
  <si>
    <t>60213-0300</t>
  </si>
  <si>
    <t>Branch connection, 200mm</t>
  </si>
  <si>
    <t>BRANCH CONNECTION, 8-INCH</t>
  </si>
  <si>
    <t>60213-0400</t>
  </si>
  <si>
    <t>Branch connection, 300mm</t>
  </si>
  <si>
    <t>BRANCH CONNECTION, 12-INCH</t>
  </si>
  <si>
    <t>60213-0500</t>
  </si>
  <si>
    <t>Branch connection, 375mm</t>
  </si>
  <si>
    <t>BRANCH CONNECTION, 15-INCH</t>
  </si>
  <si>
    <t>60213-0600</t>
  </si>
  <si>
    <t>Branch connection, 450mm</t>
  </si>
  <si>
    <t>BRANCH CONNECTION, 18-INCH</t>
  </si>
  <si>
    <t>60213-0700</t>
  </si>
  <si>
    <t>Branch connection, 525mm</t>
  </si>
  <si>
    <t>BRANCH CONNECTION, 21-INCH</t>
  </si>
  <si>
    <t>60213-0800</t>
  </si>
  <si>
    <t>Branch connection, 600mm</t>
  </si>
  <si>
    <t>BRANCH CONNECTION, 24-INCH</t>
  </si>
  <si>
    <t>60213-0900</t>
  </si>
  <si>
    <t>Branch connection, 750mm</t>
  </si>
  <si>
    <t>BRANCH CONNECTION, 30-INCH</t>
  </si>
  <si>
    <t>60213-1000</t>
  </si>
  <si>
    <t>Branch connection, 900mm</t>
  </si>
  <si>
    <t>BRANCH CONNECTION, 36-INCH</t>
  </si>
  <si>
    <t>60213-1100</t>
  </si>
  <si>
    <t>Branch connection, 1050mm</t>
  </si>
  <si>
    <t>BRANCH CONNECTION, 42-INCH</t>
  </si>
  <si>
    <t>60213-1200</t>
  </si>
  <si>
    <t>Branch connection, 1200mm</t>
  </si>
  <si>
    <t>BRANCH CONNECTION, 48-INCH</t>
  </si>
  <si>
    <t>60213-1300</t>
  </si>
  <si>
    <t>Branch connection, 1350mm</t>
  </si>
  <si>
    <t>BRANCH CONNECTION, 54-INCH</t>
  </si>
  <si>
    <t>60213-1400</t>
  </si>
  <si>
    <t>Branch connection, 1500mm</t>
  </si>
  <si>
    <t>BRANCH CONNECTION, 60-INCH</t>
  </si>
  <si>
    <t>60213-1500</t>
  </si>
  <si>
    <t>Branch connection, 1650mm</t>
  </si>
  <si>
    <t>BRANCH CONNECTION, 66-INCH</t>
  </si>
  <si>
    <t>60213-1600</t>
  </si>
  <si>
    <t>Branch connection, 1800mm</t>
  </si>
  <si>
    <t>BRANCH CONNECTION, 72-INCH</t>
  </si>
  <si>
    <t>60216-0000</t>
  </si>
  <si>
    <t>Large precast concrete arch culvert</t>
  </si>
  <si>
    <t>LARGE PRECAST CONCRETE ARCH CULVERT</t>
  </si>
  <si>
    <t>60220-0000</t>
  </si>
  <si>
    <t>Precast reinforced concrete box culvert</t>
  </si>
  <si>
    <t>PRECAST REINFORCED CONCRETE BOX CULVERT</t>
  </si>
  <si>
    <t>60220-0100</t>
  </si>
  <si>
    <t>900mm span, 900mm rise precast reinforced concrete box culvert</t>
  </si>
  <si>
    <t>3 FEET SPAN, 3 FEET RISE PRECAST REINFORCED CONCRETE BOX CULVERT</t>
  </si>
  <si>
    <t>60220-0150</t>
  </si>
  <si>
    <t>900mm span, 1200mm rise precast reinforced concrete box culvert</t>
  </si>
  <si>
    <t>3 FEET SPAN, 4 FEET RISE PRECAST REINFORCED CONCRETE BOX CULVERT</t>
  </si>
  <si>
    <t>60220-0200</t>
  </si>
  <si>
    <t>900mm span, 1500mm rise precast reinforced concrete box culvert</t>
  </si>
  <si>
    <t>3 FEET SPAN, 5 FEET RISE PRECAST REINFORCED CONCRETE BOX CULVERT</t>
  </si>
  <si>
    <t>60220-0250</t>
  </si>
  <si>
    <t>900mm span, 1800mm rise precast reinforced concrete box culvert</t>
  </si>
  <si>
    <t>3 FEET SPAN, 6 FEET RISE PRECAST REINFORCED CONCRETE BOX CULVERT</t>
  </si>
  <si>
    <t>60220-0290</t>
  </si>
  <si>
    <t>1200mm span, 600mm rise precast reinforced concrete box culvert</t>
  </si>
  <si>
    <t>4 FEET SPAN, 2 FEET RISE PRECAST REINFORCED CONCRETE BOX CULVERT</t>
  </si>
  <si>
    <t>60220-0300</t>
  </si>
  <si>
    <t>1200mm span, 900mm rise precast reinforced concrete box culvert</t>
  </si>
  <si>
    <t>4 FEET SPAN, 3 FEET RISE PRECAST REINFORCED CONCRETE BOX CULVERT</t>
  </si>
  <si>
    <t>60220-0350</t>
  </si>
  <si>
    <t>1200mm span, 1200mm rise precast reinforced concrete box culvert</t>
  </si>
  <si>
    <t>4 FEET SPAN, 4 FEET RISE PRECAST REINFORCED CONCRETE BOX CULVERT</t>
  </si>
  <si>
    <t>60220-0400</t>
  </si>
  <si>
    <t>1200mm span, 1500mm rise precast reinforced concrete box culvert</t>
  </si>
  <si>
    <t>4 FEET SPAN, 5 FEET RISE PRECAST REINFORCED CONCRETE BOX CULVERT</t>
  </si>
  <si>
    <t>60220-0450</t>
  </si>
  <si>
    <t>1200mm span, 1800mm rise precast reinforced concrete box culvert</t>
  </si>
  <si>
    <t>4 FEET SPAN, 6 FEET RISE PRECAST REINFORCED CONCRETE BOX CULVERT</t>
  </si>
  <si>
    <t>60220-0500</t>
  </si>
  <si>
    <t>1200mm span, 2100mm rise precast reinforced concrete box culvert</t>
  </si>
  <si>
    <t>4 FEET SPAN, 7 FEET RISE PRECAST REINFORCED CONCRETE BOX CULVERT</t>
  </si>
  <si>
    <t>60220-0520</t>
  </si>
  <si>
    <t>1500mm span, 600mm rise precast reinforced concrete box culvert</t>
  </si>
  <si>
    <t>5 FEET SPAN, 2 FEET RISE PRECAST REINFORCED CONCRETE BOX CULVERT</t>
  </si>
  <si>
    <t>60220-0550</t>
  </si>
  <si>
    <t>1500mm span, 900mm rise precast reinforced concrete box culvert</t>
  </si>
  <si>
    <t>5 FEET SPAN, 3 FEET RISE PRECAST REINFORCED CONCRETE BOX CULVERT</t>
  </si>
  <si>
    <t>60220-0600</t>
  </si>
  <si>
    <t>1500mm span, 1200mm rise precast reinforced concrete box culvert</t>
  </si>
  <si>
    <t>5 FEET SPAN, 4 FEET RISE PRECAST REINFORCED CONCRETE BOX CULVERT</t>
  </si>
  <si>
    <t>60220-0650</t>
  </si>
  <si>
    <t>1500mm span, 1500mm rise precast reinforced concrete box culvert</t>
  </si>
  <si>
    <t>5 FEET SPAN, 5 FEET RISE PRECAST REINFORCED CONCRETE BOX CULVERT</t>
  </si>
  <si>
    <t>60220-0700</t>
  </si>
  <si>
    <t>1500mm span, 1800mm rise precast reinforced concrete box culvert</t>
  </si>
  <si>
    <t>5 FEET SPAN, 6 FEET RISE PRECAST REINFORCED CONCRETE BOX CULVERT</t>
  </si>
  <si>
    <t>60220-0750</t>
  </si>
  <si>
    <t>1500mm span, 2100mm rise precast reinforced concrete box culvert</t>
  </si>
  <si>
    <t>5 FEET SPAN, 7 FEET RISE PRECAST REINFORCED CONCRETE BOX CULVERT</t>
  </si>
  <si>
    <t>60220-0800</t>
  </si>
  <si>
    <t>1500mm span, 2400mm rise precast reinforced concrete box culvert</t>
  </si>
  <si>
    <t>5 FEET SPAN, 8 FEET RISE PRECAST REINFORCED CONCRETE BOX CULVERT</t>
  </si>
  <si>
    <t>60220-0850</t>
  </si>
  <si>
    <t>1500mm span, 2700mm rise precast reinforced concrete box culvert</t>
  </si>
  <si>
    <t>5 FEET SPAN, 9 FEET RISE PRECAST REINFORCED CONCRETE BOX CULVERT</t>
  </si>
  <si>
    <t>60220-0900</t>
  </si>
  <si>
    <t>1500mm span, 3000mm rise precast reinforced concrete box culvert</t>
  </si>
  <si>
    <t>5 FEET SPAN, 10 FEET RISE PRECAST REINFORCED CONCRETE BOX CULVERT</t>
  </si>
  <si>
    <t>60220-0950</t>
  </si>
  <si>
    <t>1500mm span, 3300mm rise precast reinforced concrete box culvert</t>
  </si>
  <si>
    <t>5 FEET SPAN, 11 FEET RISE PRECAST REINFORCED CONCRETE BOX CULVERT</t>
  </si>
  <si>
    <t>60220-1000</t>
  </si>
  <si>
    <t>1500mm span, 3600mm rise precast reinforced concrete box culvert</t>
  </si>
  <si>
    <t>5 FEET SPAN, 12 FEET RISE PRECAST REINFORCED CONCRETE BOX CULVERT</t>
  </si>
  <si>
    <t>60220-1050</t>
  </si>
  <si>
    <t>1500mm span, 4200mm rise precast reinforced concrete box culvert</t>
  </si>
  <si>
    <t>5 FEET SPAN, 14 FEET RISE PRECAST REINFORCED CONCRETE BOX CULVERT</t>
  </si>
  <si>
    <t>60220-1100</t>
  </si>
  <si>
    <t>1500mm span, 4800mm rise precast reinforced concrete box culvert</t>
  </si>
  <si>
    <t>5 FEET SPAN, 16 FEET RISE PRECAST REINFORCED CONCRETE BOX CULVERT</t>
  </si>
  <si>
    <t>60220-1150</t>
  </si>
  <si>
    <t>1800mm span, 900mm rise precast reinforced concrete box culvert</t>
  </si>
  <si>
    <t>6 FEET SPAN, 3 FEET RISE PRECAST REINFORCED CONCRETE BOX CULVERT</t>
  </si>
  <si>
    <t>60220-1200</t>
  </si>
  <si>
    <t>1800mm span, 1200mm rise precast reinforced concrete box culvert</t>
  </si>
  <si>
    <t>6 FEET SPAN, 4 FEET RISE PRECAST REINFORCED CONCRETE BOX CULVERT</t>
  </si>
  <si>
    <t>60220-1250</t>
  </si>
  <si>
    <t>1800mm span, 1500mm rise precast reinforced concrete box culvert</t>
  </si>
  <si>
    <t>6 FEET SPAN, 5 FEET RISE PRECAST REINFORCED CONCRETE BOX CULVERT</t>
  </si>
  <si>
    <t>60220-1300</t>
  </si>
  <si>
    <t>1800mm span, 1800mm rise precast reinforced concrete box culvert</t>
  </si>
  <si>
    <t>6 FEET SPAN, 6 FEET RISE PRECAST REINFORCED CONCRETE BOX CULVERT</t>
  </si>
  <si>
    <t>60220-1350</t>
  </si>
  <si>
    <t>1800mm span, 2100mm rise precast reinforced concrete box culvert</t>
  </si>
  <si>
    <t>6 FEET SPAN, 7 FEET RISE PRECAST REINFORCED CONCRETE BOX CULVERT</t>
  </si>
  <si>
    <t>60220-1400</t>
  </si>
  <si>
    <t>1800mm span, 2400mm rise precast reinforced concrete box culvert</t>
  </si>
  <si>
    <t>6 FEET SPAN, 8 FEET RISE PRECAST REINFORCED CONCRETE BOX CULVERT</t>
  </si>
  <si>
    <t>60220-1450</t>
  </si>
  <si>
    <t>1800mm span, 2700mm rise precast reinforced concrete box culvert</t>
  </si>
  <si>
    <t>6 FEET SPAN, 9 FEET RISE PRECAST REINFORCED CONCRETE BOX CULVERT</t>
  </si>
  <si>
    <t>60220-1500</t>
  </si>
  <si>
    <t>1800mm span, 3000mm rise precast reinforced concrete box culvert</t>
  </si>
  <si>
    <t>6 FEET SPAN, 10 FEET RISE PRECAST REINFORCED CONCRETE BOX CULVERT</t>
  </si>
  <si>
    <t>60220-1550</t>
  </si>
  <si>
    <t>1800mm span, 3300mm rise precast reinforced concrete box culvert</t>
  </si>
  <si>
    <t>6 FEET SPAN, 11 FEET RISE PRECAST REINFORCED CONCRETE BOX CULVERT</t>
  </si>
  <si>
    <t>60220-1600</t>
  </si>
  <si>
    <t>1800mm span, 3600mm rise precast reinforced concrete box culvert</t>
  </si>
  <si>
    <t>6 FEET SPAN, 12 FEET RISE PRECAST REINFORCED CONCRETE BOX CULVERT</t>
  </si>
  <si>
    <t>60220-1650</t>
  </si>
  <si>
    <t>1800mm span, 4200mm rise precast reinforced concrete box culvert</t>
  </si>
  <si>
    <t>6 FEET SPAN, 14 FEET RISE PRECAST REINFORCED CONCRETE BOX CULVERT</t>
  </si>
  <si>
    <t>60220-1700</t>
  </si>
  <si>
    <t>1800mm span, 4800mm rise precast reinforced concrete box culvert</t>
  </si>
  <si>
    <t>6 FEET SPAN, 16 FEET RISE PRECAST REINFORCED CONCRETE BOX CULVERT</t>
  </si>
  <si>
    <t>60220-1720</t>
  </si>
  <si>
    <t>2100mm span, 1200mm rise precast reinforced concrete box culvert</t>
  </si>
  <si>
    <t>7 FEET SPAN, 4 FEET RISE PRECAST REINFORCED CONCRETE BOX CULVERT</t>
  </si>
  <si>
    <t>60220-1750</t>
  </si>
  <si>
    <t>2400mm span, 900mm rise precast reinforced concrete box culvert</t>
  </si>
  <si>
    <t>8 FEET SPAN, 3 FEET RISE PRECAST REINFORCED CONCRETE BOX CULVERT</t>
  </si>
  <si>
    <t>60220-1800</t>
  </si>
  <si>
    <t>2400mm span, 1200mm rise precast reinforced concrete box culvert</t>
  </si>
  <si>
    <t>8 FEET SPAN, 4 FEET RISE PRECAST REINFORCED CONCRETE BOX CULVERT</t>
  </si>
  <si>
    <t>60220-1850</t>
  </si>
  <si>
    <t>2400mm span, 1500mm rise precast reinforced concrete box culvert</t>
  </si>
  <si>
    <t>8 FEET SPAN, 5 FEET RISE PRECAST REINFORCED CONCRETE BOX CULVERT</t>
  </si>
  <si>
    <t>60220-1900</t>
  </si>
  <si>
    <t>2400mm span, 1800mm rise precast reinforced concrete box culvert</t>
  </si>
  <si>
    <t>8 FEET SPAN, 6 FEET RISE PRECAST REINFORCED CONCRETE BOX CULVERT</t>
  </si>
  <si>
    <t>60220-1950</t>
  </si>
  <si>
    <t>2400mm span, 2100mm rise precast reinforced concrete box culvert</t>
  </si>
  <si>
    <t>8 FEET SPAN, 7 FEET RISE PRECAST REINFORCED CONCRETE BOX CULVERT</t>
  </si>
  <si>
    <t>60220-2000</t>
  </si>
  <si>
    <t>2400mm span, 2400mm rise precast reinforced concrete box culvert</t>
  </si>
  <si>
    <t>8 FEET SPAN, 8 FEET RISE PRECAST REINFORCED CONCRETE BOX CULVERT</t>
  </si>
  <si>
    <t>60220-2050</t>
  </si>
  <si>
    <t>2400mm span, 2700mm rise precast reinforced concrete box culvert</t>
  </si>
  <si>
    <t>8 FEET SPAN, 9 FEET RISE PRECAST REINFORCED CONCRETE BOX CULVERT</t>
  </si>
  <si>
    <t>60220-2100</t>
  </si>
  <si>
    <t>2400mm span, 3000mm rise precast reinforced concrete box culvert</t>
  </si>
  <si>
    <t>8 FEET SPAN, 10 FEET RISE PRECAST REINFORCED CONCRETE BOX CULVERT</t>
  </si>
  <si>
    <t>60220-2150</t>
  </si>
  <si>
    <t>2400mm span, 3300mm rise precast reinforced concrete box culvert</t>
  </si>
  <si>
    <t>8 FEET SPAN, 11 FEET RISE PRECAST REINFORCED CONCRETE BOX CULVERT</t>
  </si>
  <si>
    <t>60220-2200</t>
  </si>
  <si>
    <t>2400mm span, 3600mm rise precast reinforced concrete box culvert</t>
  </si>
  <si>
    <t>8 FEET SPAN, 12 FEET RISE PRECAST REINFORCED CONCRETE BOX CULVERT</t>
  </si>
  <si>
    <t>60220-2250</t>
  </si>
  <si>
    <t>2400mm span, 4200mm rise precast reinforced concrete box culvert</t>
  </si>
  <si>
    <t>8 FEET SPAN, 14 FEET RISE PRECAST REINFORCED CONCRETE BOX CULVERT</t>
  </si>
  <si>
    <t>60220-2300</t>
  </si>
  <si>
    <t>2700mm span, 900mm rise precast reinforced concrete box culvert</t>
  </si>
  <si>
    <t>9 FEET SPAN, 3 FEET RISE PRECAST REINFORCED CONCRETE BOX CULVERT</t>
  </si>
  <si>
    <t>60220-2350</t>
  </si>
  <si>
    <t>2700mm span, 1200mm rise precast reinforced concrete box culvert</t>
  </si>
  <si>
    <t>9 FEET SPAN, 4 FEET RISE PRECAST REINFORCED CONCRETE BOX CULVERT</t>
  </si>
  <si>
    <t>60220-2400</t>
  </si>
  <si>
    <t>2700mm span, 1500mm rise precast reinforced concrete box culvert</t>
  </si>
  <si>
    <t>9 FEET SPAN, 5 FEET RISE PRECAST REINFORCED CONCRETE BOX CULVERT</t>
  </si>
  <si>
    <t>60220-2450</t>
  </si>
  <si>
    <t>2700mm span, 1800mm rise precast reinforced concrete box culvert</t>
  </si>
  <si>
    <t>9 FEET SPAN, 6 FEET RISE PRECAST REINFORCED CONCRETE BOX CULVERT</t>
  </si>
  <si>
    <t>60220-2500</t>
  </si>
  <si>
    <t>2700mm span, 2100mm rise precast reinforced concrete box culvert</t>
  </si>
  <si>
    <t>9 FEET SPAN, 7 FEET RISE PRECAST REINFORCED CONCRETE BOX CULVERT</t>
  </si>
  <si>
    <t>60220-2550</t>
  </si>
  <si>
    <t>2700mm span, 2400mm rise precast reinforced concrete box culvert</t>
  </si>
  <si>
    <t>9 FEET SPAN, 8 FEET RISE PRECAST REINFORCED CONCRETE BOX CULVERT</t>
  </si>
  <si>
    <t>60220-2600</t>
  </si>
  <si>
    <t>2700mm span, 2700mm rise precast reinforced concrete box culvert</t>
  </si>
  <si>
    <t>9 FEET SPAN, 9 FEET RISE PRECAST REINFORCED CONCRETE BOX CULVERT</t>
  </si>
  <si>
    <t>60220-2650</t>
  </si>
  <si>
    <t>2700mm span, 3000mm rise precast reinforced concrete box culvert</t>
  </si>
  <si>
    <t>9 FEET SPAN, 10 FEET RISE PRECAST REINFORCED CONCRETE BOX CULVERT</t>
  </si>
  <si>
    <t>60220-2700</t>
  </si>
  <si>
    <t>2700mm span, 3300mm rise precast reinforced concrete box culvert</t>
  </si>
  <si>
    <t>9 FEET SPAN, 11 FEET RISE PRECAST REINFORCED CONCRETE BOX CULVERT</t>
  </si>
  <si>
    <t>60220-2750</t>
  </si>
  <si>
    <t>2700mm span, 3600mm rise precast reinforced concrete box culvert</t>
  </si>
  <si>
    <t>9 FEET SPAN, 12 FEET RISE PRECAST REINFORCED CONCRETE BOX CULVERT</t>
  </si>
  <si>
    <t>60220-2800</t>
  </si>
  <si>
    <t>2700mm span, 4200mm rise precast reinforced concrete box culvert</t>
  </si>
  <si>
    <t>9 FEET SPAN, 14 FEET RISE PRECAST REINFORCED CONCRETE BOX CULVERT</t>
  </si>
  <si>
    <t>60220-2850</t>
  </si>
  <si>
    <t>2700mm span, 4800mm rise precast reinforced concrete box culvert</t>
  </si>
  <si>
    <t>9 FEET SPAN, 16 FEET RISE PRECAST REINFORCED CONCRETE BOX CULVERT</t>
  </si>
  <si>
    <t>60220-2900</t>
  </si>
  <si>
    <t>3000mm span, 900mm rise precast reinforced concrete box culvert</t>
  </si>
  <si>
    <t>10 FEET SPAN, 3 FEET RISE PRECAST REINFORCED CONCRETE BOX CULVERT</t>
  </si>
  <si>
    <t>60220-2950</t>
  </si>
  <si>
    <t>3000mm span, 1200mm rise precast reinforced concrete box culvert</t>
  </si>
  <si>
    <t>10 FEET SPAN, 4 FEET RISE PRECAST REINFORCED CONCRETE BOX CULVERT</t>
  </si>
  <si>
    <t>60220-3000</t>
  </si>
  <si>
    <t>3000mm span, 1500mm rise precast reinforced concrete box culvert</t>
  </si>
  <si>
    <t>10 FEET SPAN, 5 FEET RISE PRECAST REINFORCED CONCRETE BOX CULVERT</t>
  </si>
  <si>
    <t>60220-3050</t>
  </si>
  <si>
    <t>3000mm span, 1800mm rise precast reinforced concrete box culvert</t>
  </si>
  <si>
    <t>10 FEET SPAN, 6 FEET RISE PRECAST REINFORCED CONCRETE BOX CULVERT</t>
  </si>
  <si>
    <t>60220-3100</t>
  </si>
  <si>
    <t>3000mm span, 2100mm rise precast reinforced concrete box culvert</t>
  </si>
  <si>
    <t>10 FEET SPAN, 7 FEET RISE PRECAST REINFORCED CONCRETE BOX CULVERT</t>
  </si>
  <si>
    <t>60220-3150</t>
  </si>
  <si>
    <t>3000mm span, 2400mm rise precast reinforced concrete box culvert</t>
  </si>
  <si>
    <t>10 FEET SPAN, 8 FEET RISE PRECAST REINFORCED CONCRETE BOX CULVERT</t>
  </si>
  <si>
    <t>60220-3200</t>
  </si>
  <si>
    <t>3000mm span, 2700mm rise precast reinforced concrete box culvert</t>
  </si>
  <si>
    <t>10 FEET SPAN, 9 FEET RISE PRECAST REINFORCED CONCRETE BOX CULVERT</t>
  </si>
  <si>
    <t>60220-3250</t>
  </si>
  <si>
    <t>3000mm span, 3000mm rise precast reinforced concrete box culvert</t>
  </si>
  <si>
    <t>10 FEET SPAN, 10 FEET RISE PRECAST REINFORCED CONCRETE BOX CULVERT</t>
  </si>
  <si>
    <t>60220-3300</t>
  </si>
  <si>
    <t>3000mm span, 3300mm rise precast reinforced concrete box culvert</t>
  </si>
  <si>
    <t>10 FEET SPAN, 11 FEET RISE PRECAST REINFORCED CONCRETE BOX CULVERT</t>
  </si>
  <si>
    <t>60220-3350</t>
  </si>
  <si>
    <t>3000mm span, 3600mm rise precast reinforced concrete box culvert</t>
  </si>
  <si>
    <t>10 FEET SPAN, 12 FEET RISE PRECAST REINFORCED CONCRETE BOX CULVERT</t>
  </si>
  <si>
    <t>60220-3400</t>
  </si>
  <si>
    <t>3000mm span, 4200mm rise precast reinforced concrete box culvert</t>
  </si>
  <si>
    <t>10 FEET SPAN, 14 FEET RISE PRECAST REINFORCED CONCRETE BOX CULVERT</t>
  </si>
  <si>
    <t>60220-3450</t>
  </si>
  <si>
    <t>3000mm span, 4800mm rise precast reinforced concrete box culvert</t>
  </si>
  <si>
    <t>10 FEET SPAN, 16 FEET RISE PRECAST REINFORCED CONCRETE BOX CULVERT</t>
  </si>
  <si>
    <t>60220-3500</t>
  </si>
  <si>
    <t>3300mm span, 1500mm rise precast reinforced concrete box culvert</t>
  </si>
  <si>
    <t>11 FEET SPAN, 5 FEET RISE PRECAST REINFORCED CONCRETE BOX CULVERT</t>
  </si>
  <si>
    <t>60220-3550</t>
  </si>
  <si>
    <t>3300mm span, 1800mm rise precast reinforced concrete box culvert</t>
  </si>
  <si>
    <t>11 FEET SPAN, 6 FEET RISE PRECAST REINFORCED CONCRETE BOX CULVERT</t>
  </si>
  <si>
    <t>60220-3600</t>
  </si>
  <si>
    <t>3300mm span, 2100mm rise precast reinforced concrete box culvert</t>
  </si>
  <si>
    <t>11 FEET SPAN, 7 FEET RISE PRECAST REINFORCED CONCRETE BOX CULVERT</t>
  </si>
  <si>
    <t>60220-3650</t>
  </si>
  <si>
    <t>3300mm span, 2400mm rise precast reinforced concrete box culvert</t>
  </si>
  <si>
    <t>11 FEET SPAN, 8 FEET RISE PRECAST REINFORCED CONCRETE BOX CULVERT</t>
  </si>
  <si>
    <t>60220-3700</t>
  </si>
  <si>
    <t>3300mm span, 2700mm rise precast reinforced concrete box culvert</t>
  </si>
  <si>
    <t>11 FEET SPAN, 9 FEET RISE PRECAST REINFORCED CONCRETE BOX CULVERT</t>
  </si>
  <si>
    <t>60220-3750</t>
  </si>
  <si>
    <t>3300mm span, 3000mm rise precast reinforced concrete box culvert</t>
  </si>
  <si>
    <t>11 FEET SPAN, 10 FEET RISE PRECAST REINFORCED CONCRETE BOX CULVERT</t>
  </si>
  <si>
    <t>60220-3800</t>
  </si>
  <si>
    <t>3300mm span, 3300mm rise precast reinforced concrete box culvert</t>
  </si>
  <si>
    <t>11 FEET SPAN, 11 FEET RISE PRECAST REINFORCED CONCRETE BOX CULVERT</t>
  </si>
  <si>
    <t>60220-3850</t>
  </si>
  <si>
    <t>3300mm span, 3600mm rise precast reinforced concrete box culvert</t>
  </si>
  <si>
    <t>11 FEET SPAN, 12 FEET RISE PRECAST REINFORCED CONCRETE BOX CULVERT</t>
  </si>
  <si>
    <t>60220-3900</t>
  </si>
  <si>
    <t>3300mm span, 4200mm rise precast reinforced concrete box culvert</t>
  </si>
  <si>
    <t>11 FEET SPAN, 14 FEET RISE PRECAST REINFORCED CONCRETE BOX CULVERT</t>
  </si>
  <si>
    <t>60220-3950</t>
  </si>
  <si>
    <t>3300mm span, 4800mm rise precast reinforced concrete box culvert</t>
  </si>
  <si>
    <t>11 FEET SPAN, 16 FEET RISE PRECAST REINFORCED CONCRETE BOX CULVERT</t>
  </si>
  <si>
    <t>60220-3970</t>
  </si>
  <si>
    <t>3600mm span, 1500mm rise precast reinforced concrete box culvert</t>
  </si>
  <si>
    <t>12 FEET SPAN, 5 FEET RISE, PRECAST REINFORCED CONCRETE BOX CULVERT</t>
  </si>
  <si>
    <t>60220-3975</t>
  </si>
  <si>
    <t>3600mm span, 1800mm rise precast reinforced concrete box culvert</t>
  </si>
  <si>
    <t>12 FEET SPAN, 6 FEET RISE, PRECAST REINFORCED CONCRETE BOX CULVERT</t>
  </si>
  <si>
    <t>60220-4000</t>
  </si>
  <si>
    <t>3600mm span, 2100mm rise precast reinforced concrete box culvert</t>
  </si>
  <si>
    <t>12 FEET SPAN, 7 FEET RISE PRECAST REINFORCED CONCRETE BOX CULVERT</t>
  </si>
  <si>
    <t>60220-4050</t>
  </si>
  <si>
    <t>3600mm span, 2400mm rise precast reinforced concrete box culvert</t>
  </si>
  <si>
    <t>12 FEET SPAN, 8 FEET RISE PRECAST REINFORCED CONCRETE BOX CULVERT</t>
  </si>
  <si>
    <t>60220-4100</t>
  </si>
  <si>
    <t>3600mm span, 2700mm rise precast reinforced concrete box culvert</t>
  </si>
  <si>
    <t>12 FEET SPAN, 9 FEET RISE PRECAST REINFORCED CONCRETE BOX CULVERT</t>
  </si>
  <si>
    <t>60220-4150</t>
  </si>
  <si>
    <t>3600mm span, 3000mm rise precast reinforced concrete box culvert</t>
  </si>
  <si>
    <t>12 FEET SPAN, 10 FEET RISE PRECAST REINFORCED CONCRETE BOX CULVERT</t>
  </si>
  <si>
    <t>60220-4200</t>
  </si>
  <si>
    <t>3600mm span, 3300mm rise precast reinforced concrete box culvert</t>
  </si>
  <si>
    <t>12 FEET SPAN, 11 FEET RISE PRECAST REINFORCED CONCRETE BOX CULVERT</t>
  </si>
  <si>
    <t>60220-4250</t>
  </si>
  <si>
    <t>3600mm span, 3600mm rise precast reinforced concrete box culvert</t>
  </si>
  <si>
    <t>12 FEET SPAN, 12 FEET RISE PRECAST REINFORCED CONCRETE BOX CULVERT</t>
  </si>
  <si>
    <t>60220-4300</t>
  </si>
  <si>
    <t>3600mm span, 4200mm rise precast reinforced concrete box culvert</t>
  </si>
  <si>
    <t>12 FEET SPAN, 14 FEET RISE PRECAST REINFORCED CONCRETE BOX CULVERT</t>
  </si>
  <si>
    <t>60220-4350</t>
  </si>
  <si>
    <t>4200mm span, 1800mm rise precast reinforced concrete box culvert</t>
  </si>
  <si>
    <t>14 FEET SPAN, 6 FEET RISE PRECAST REINFORCED CONCRETE BOX CULVERT</t>
  </si>
  <si>
    <t>60220-4400</t>
  </si>
  <si>
    <t>4200mm span, 2100mm rise precast reinforced concrete box culvert</t>
  </si>
  <si>
    <t>14 FEET SPAN, 7 FEET RISE PRECAST REINFORCED CONCRETE BOX CULVERT</t>
  </si>
  <si>
    <t>60220-4450</t>
  </si>
  <si>
    <t>4200mm span, 2400mm rise precast reinforced concrete box culvert</t>
  </si>
  <si>
    <t>14 FEET SPAN, 8 FEET RISE PRECAST REINFORCED CONCRETE BOX CULVERT</t>
  </si>
  <si>
    <t>60220-4500</t>
  </si>
  <si>
    <t>4200mm span, 2700mm rise precast reinforced concrete box culvert</t>
  </si>
  <si>
    <t>14 FEET SPAN, 9 FEET RISE PRECAST REINFORCED CONCRETE BOX CULVERT</t>
  </si>
  <si>
    <t>60220-4550</t>
  </si>
  <si>
    <t>4200mm span, 3000mm rise precast reinforced concrete box culvert</t>
  </si>
  <si>
    <t>14 FEET SPAN, 10 FEET RISE PRECAST REINFORCED CONCRETE BOX CULVERT</t>
  </si>
  <si>
    <t>60220-4600</t>
  </si>
  <si>
    <t>4200mm span, 3300mm rise precast reinforced concrete box culvert</t>
  </si>
  <si>
    <t>14 FEET SPAN, 11 FEET RISE PRECAST REINFORCED CONCRETE BOX CULVERT</t>
  </si>
  <si>
    <t>60220-4650</t>
  </si>
  <si>
    <t>4200mm span, 3600mm rise precast reinforced concrete box culvert</t>
  </si>
  <si>
    <t>14 FEET SPAN, 12 FEET RISE PRECAST REINFORCED CONCRETE BOX CULVERT</t>
  </si>
  <si>
    <t>60220-4700</t>
  </si>
  <si>
    <t>4200mm span, 4200mm rise precast reinforced concrete box culvert</t>
  </si>
  <si>
    <t>14 FEET SPAN, 14 FEET RISE PRECAST REINFORCED CONCRETE BOX CULVERT</t>
  </si>
  <si>
    <t>60220-4750</t>
  </si>
  <si>
    <t>4200mm span, 4800mm rise precast reinforced concrete box culvert</t>
  </si>
  <si>
    <t>14 FEET SPAN, 16 FEET RISE PRECAST REINFORCED CONCRETE BOX CULVERT</t>
  </si>
  <si>
    <t>60220-4800</t>
  </si>
  <si>
    <t>7200mm span, 2400mm rise precast reinforced concrete box culvert</t>
  </si>
  <si>
    <t>24 FEET SPAN, 8 FEET RISE PRECAST REINFORCED CONCRETE BOX CULVERT</t>
  </si>
  <si>
    <t>60220-4850</t>
  </si>
  <si>
    <t>9200mm span, 2400mm rise precast reinforced concrete box culvert</t>
  </si>
  <si>
    <t>30 FEET SPAN, 8 FEET RISE PRECAST REINFORCED CONCRETE BOX CULVERT</t>
  </si>
  <si>
    <t>60221-0100</t>
  </si>
  <si>
    <t>900mm span, 900mm rise reinforced concrete box culvert, single barrel</t>
  </si>
  <si>
    <t>3 FEET SPAN, 3 FEET RISE REINFORCED CONCRETE BOX CULVERT, SINGLE BARREL</t>
  </si>
  <si>
    <t>60221-0150</t>
  </si>
  <si>
    <t>900mm span, 1200mm rise reinforced concrete box culvert, single barrel</t>
  </si>
  <si>
    <t>3 FEET SPAN, 4 FEET RISE REINFORCED CONCRETE BOX CULVERT, SINGLE BARREL</t>
  </si>
  <si>
    <t>60221-0200</t>
  </si>
  <si>
    <t>900mm span, 1500mm rise reinforced concrete box culvert, single barrel</t>
  </si>
  <si>
    <t>3 FEET SPAN, 5 FEET RISE REINFORCED CONCRETE BOX CULVERT, SINGLE BARREL</t>
  </si>
  <si>
    <t>60221-0250</t>
  </si>
  <si>
    <t>900mm span, 1800mm rise reinforced concrete box culvert, single barrel</t>
  </si>
  <si>
    <t>3 FEET SPAN, 6 FEET RISE REINFORCED CONCRETE BOX CULVERT, SINGLE BARREL</t>
  </si>
  <si>
    <t>60221-0300</t>
  </si>
  <si>
    <t>1200mm span, 900mm rise reinforced concrete box culvert, single barrel</t>
  </si>
  <si>
    <t>4 FEET SPAN, 3 FEET RISE REINFORCED CONCRETE BOX CULVERT, SINGLE BARREL</t>
  </si>
  <si>
    <t>60221-0350</t>
  </si>
  <si>
    <t>1200mm span, 1200mm rise reinforced concrete box culvert, single barrel</t>
  </si>
  <si>
    <t>4 FEET SPAN, 4 FEET RISE REINFORCED CONCRETE BOX CULVERT, SINGLE BARREL</t>
  </si>
  <si>
    <t>60221-0400</t>
  </si>
  <si>
    <t>1200mm span, 1500mm rise reinforced concrete box culvert, single barrel</t>
  </si>
  <si>
    <t>4 FEET SPAN, 5 FEET RISE REINFORCED CONCRETE BOX CULVERT, SINGLE BARREL</t>
  </si>
  <si>
    <t>60221-0450</t>
  </si>
  <si>
    <t>1200mm span, 1800mm rise reinforced concrete box culvert, single barrel</t>
  </si>
  <si>
    <t>4 FEET SPAN, 6 FEET RISE REINFORCED CONCRETE BOX CULVERT, SINGLE BARREL</t>
  </si>
  <si>
    <t>60221-0500</t>
  </si>
  <si>
    <t>1200mm span, 2100mm rise reinforced concrete box culvert, single barrel</t>
  </si>
  <si>
    <t>4 FEET SPAN, 7 FEET RISE REINFORCED CONCRETE BOX CULVERT, SINGLE BARREL</t>
  </si>
  <si>
    <t>60221-0550</t>
  </si>
  <si>
    <t>1500mm span, 900mm rise reinforced concrete box culvert, single barrel</t>
  </si>
  <si>
    <t>5 FEET SPAN, 3 FEET RISE REINFORCED CONCRETE BOX CULVERT, SINGLE BARREL</t>
  </si>
  <si>
    <t>60221-0600</t>
  </si>
  <si>
    <t>1500mm span, 1200mm rise reinforced concrete box culvert, single barrel</t>
  </si>
  <si>
    <t>5 FEET SPAN, 4 FEET RISE REINFORCED CONCRETE BOX CULVERT, SINGLE BARREL</t>
  </si>
  <si>
    <t>60221-0650</t>
  </si>
  <si>
    <t>1500mm span, 1500mm rise reinforced concrete box culvert, single barrel</t>
  </si>
  <si>
    <t>5 FEET SPAN, 5 FEET RISE REINFORCED CONCRETE BOX CULVERT, SINGLE BARREL</t>
  </si>
  <si>
    <t>60221-0700</t>
  </si>
  <si>
    <t>1500mm span, 1800mm rise reinforced concrete box culvert, single barrel</t>
  </si>
  <si>
    <t>5 FEET SPAN, 6 FEET RISE REINFORCED CONCRETE BOX CULVERT, SINGLE BARREL</t>
  </si>
  <si>
    <t>60221-0750</t>
  </si>
  <si>
    <t>1500mm span, 2100mm rise reinforced concrete box culvert, single barrel</t>
  </si>
  <si>
    <t>5 FEET SPAN, 7 FEET RISE REINFORCED CONCRETE BOX CULVERT, SINGLE BARREL</t>
  </si>
  <si>
    <t>60221-0800</t>
  </si>
  <si>
    <t>1500mm span, 2400mm rise reinforced concrete box culvert, single barrel</t>
  </si>
  <si>
    <t>5 FEET SPAN, 8 FEET RISE REINFORCED CONCRETE BOX CULVERT, SINGLE BARREL</t>
  </si>
  <si>
    <t>60221-0850</t>
  </si>
  <si>
    <t>1500mm span, 2700mm rise reinforced concrete box culvert, single barrel</t>
  </si>
  <si>
    <t>5 FEET SPAN, 9 FEET RISE REINFORCED CONCRETE BOX CULVERT, SINGLE BARREL</t>
  </si>
  <si>
    <t>60221-0900</t>
  </si>
  <si>
    <t>1500mm span, 3000mm rise reinforced concrete box culvert, single barrel</t>
  </si>
  <si>
    <t>5 FEET SPAN, 10 FEET RISE REINFORCED CONCRETE BOX CULVERT, SINGLE BARREL</t>
  </si>
  <si>
    <t>60221-0950</t>
  </si>
  <si>
    <t>1500mm span, 3300mm rise reinforced concrete box culvert, single barrel</t>
  </si>
  <si>
    <t>5 FEET SPAN, 11 FEET RISE REINFORCED CONCRETE BOX CULVERT, SINGLE BARREL</t>
  </si>
  <si>
    <t>60221-1000</t>
  </si>
  <si>
    <t>1500mm span, 3600mm rise reinforced concrete box culvert, single barrel</t>
  </si>
  <si>
    <t>5 FEET SPAN, 12 FEET RISE REINFORCED CONCRETE BOX CULVERT, SINGLE BARREL</t>
  </si>
  <si>
    <t>60221-1050</t>
  </si>
  <si>
    <t>1500mm span, 4200mm rise reinforced concrete box culvert, single barrel</t>
  </si>
  <si>
    <t>5 FEET SPAN, 14 FEET RISE REINFORCED CONCRETE BOX CULVERT, SINGLE BARREL</t>
  </si>
  <si>
    <t>60221-1100</t>
  </si>
  <si>
    <t>1500mm span, 4800mm rise reinforced concrete box culvert, single barrel</t>
  </si>
  <si>
    <t>5 FEET SPAN, 16 FEET RISE REINFORCED CONCRETE BOX CULVERT, SINGLE BARREL</t>
  </si>
  <si>
    <t>60221-1150</t>
  </si>
  <si>
    <t>1800mm span, 900mm rise reinforced concrete box culvert, single barrel</t>
  </si>
  <si>
    <t>6 FEET SPAN, 3 FEET RISE REINFORCED CONCRETE BOX CULVERT, SINGLE BARREL</t>
  </si>
  <si>
    <t>60221-1200</t>
  </si>
  <si>
    <t>1800mm span, 1200mm rise reinforced concrete box culvert, single barrel</t>
  </si>
  <si>
    <t>6 FEET SPAN, 4 FEET RISE REINFORCED CONCRETE BOX CULVERT, SINGLE BARREL</t>
  </si>
  <si>
    <t>60221-1250</t>
  </si>
  <si>
    <t>1800mm span, 1500mm rise reinforced concrete box culvert, single barrel</t>
  </si>
  <si>
    <t>6 FEET SPAN, 5 FEET RISE REINFORCED CONCRETE BOX CULVERT, SINGLE BARREL</t>
  </si>
  <si>
    <t>60221-1300</t>
  </si>
  <si>
    <t>1800mm span, 1800mm rise reinforced concrete box culvert, single barrel</t>
  </si>
  <si>
    <t>6 FEET SPAN, 6 FEET RISE REINFORCED CONCRETE BOX CULVERT, SINGLE BARREL</t>
  </si>
  <si>
    <t>60221-1350</t>
  </si>
  <si>
    <t>1800mm span, 2100mm rise reinforced concrete box culvert, single barrel</t>
  </si>
  <si>
    <t>6 FEET SPAN, 7 FEET RISE REINFORCED CONCRETE BOX CULVERT, SINGLE BARREL</t>
  </si>
  <si>
    <t>60221-1400</t>
  </si>
  <si>
    <t>1800mm span, 2400mm rise reinforced concrete box culvert, single barrel</t>
  </si>
  <si>
    <t>6 FEET SPAN, 8 FEET RISE REINFORCED CONCRETE BOX CULVERT, SINGLE BARREL</t>
  </si>
  <si>
    <t>60221-1450</t>
  </si>
  <si>
    <t>1800mm span, 2700mm rise reinforced concrete box culvert, single barrel</t>
  </si>
  <si>
    <t>6 FEET SPAN, 9 FEET RISE REINFORCED CONCRETE BOX CULVERT, SINGLE BARREL</t>
  </si>
  <si>
    <t>60221-1500</t>
  </si>
  <si>
    <t>1800mm span, 3000mm rise reinforced concrete box culvert, single barrel</t>
  </si>
  <si>
    <t>6 FEET SPAN, 10 FEET RISE REINFORCED CONCRETE BOX CULVERT, SINGLE BARREL</t>
  </si>
  <si>
    <t>60221-1550</t>
  </si>
  <si>
    <t>1800mm span, 3300mm rise reinforced concrete box culvert, single barrel</t>
  </si>
  <si>
    <t>6 FEET SPAN, 11 FEET RISE REINFORCED CONCRETE BOX CULVERT, SINGLE BARREL</t>
  </si>
  <si>
    <t>60221-1600</t>
  </si>
  <si>
    <t>1800mm span, 3600mm rise reinforced concrete box culvert, single barrel</t>
  </si>
  <si>
    <t>6 FEET SPAN, 12 FEET RISE REINFORCED CONCRETE BOX CULVERT, SINGLE BARREL</t>
  </si>
  <si>
    <t>60221-1650</t>
  </si>
  <si>
    <t>1800mm span, 4200mm rise reinforced concrete box culvert, single barrel</t>
  </si>
  <si>
    <t>6 FEET SPAN, 14 FEET RISE REINFORCED CONCRETE BOX CULVERT, SINGLE BARREL</t>
  </si>
  <si>
    <t>60221-1700</t>
  </si>
  <si>
    <t>1800mm span, 4800mm rise reinforced concrete box culvert, single barrel</t>
  </si>
  <si>
    <t>6 FEET SPAN, 16 FEET RISE REINFORCED CONCRETE BOX CULVERT, SINGLE BARREL</t>
  </si>
  <si>
    <t>60221-1750</t>
  </si>
  <si>
    <t>2400mm span, 900mm rise reinforced concrete box culvert, single barrel</t>
  </si>
  <si>
    <t>8 FEET SPAN, 3 FEET RISE REINFORCED CONCRETE BOX CULVERT, SINGLE BARREL</t>
  </si>
  <si>
    <t>60221-1800</t>
  </si>
  <si>
    <t>2400mm span, 1200mm rise reinforced concrete box culvert, single barrel</t>
  </si>
  <si>
    <t>8 FEET SPAN, 4 FEET RISE REINFORCED CONCRETE BOX CULVERT, SINGLE BARREL</t>
  </si>
  <si>
    <t>60221-1850</t>
  </si>
  <si>
    <t>2400mm span, 1500mm rise reinforced concrete box culvert, single barrel</t>
  </si>
  <si>
    <t>8 FEET SPAN, 5 FEET RISE REINFORCED CONCRETE BOX CULVERT, SINGLE BARREL</t>
  </si>
  <si>
    <t>60221-1900</t>
  </si>
  <si>
    <t>2400mm span, 1800mm rise reinforced concrete box culvert, single barrel</t>
  </si>
  <si>
    <t>8 FEET SPAN, 6 FEET RISE REINFORCED CONCRETE BOX CULVERT, SINGLE BARREL</t>
  </si>
  <si>
    <t>60221-1950</t>
  </si>
  <si>
    <t>2400mm span, 2100mm rise reinforced concrete box culvert, single barrel</t>
  </si>
  <si>
    <t>8 FEET SPAN, 7 FEET RISE REINFORCED CONCRETE BOX CULVERT, SINGLE BARREL</t>
  </si>
  <si>
    <t>60221-2000</t>
  </si>
  <si>
    <t>2400mm span, 2400mm rise reinforced concrete box culvert, single barrel</t>
  </si>
  <si>
    <t>8 FEET SPAN, 8 FEET RISE REINFORCED CONCRETE BOX CULVERT, SINGLE BARREL</t>
  </si>
  <si>
    <t>60221-2050</t>
  </si>
  <si>
    <t>2400mm span, 2700mm rise reinforced concrete box culvert, single barrel</t>
  </si>
  <si>
    <t>8 FEET SPAN, 9 FEET RISE REINFORCED CONCRETE BOX CULVERT, SINGLE BARREL</t>
  </si>
  <si>
    <t>60221-2100</t>
  </si>
  <si>
    <t>2400mm span, 3000mm rise reinforced concrete box culvert, single barrel</t>
  </si>
  <si>
    <t>8 FEET SPAN, 10 FEET RISE REINFORCED CONCRETE BOX CULVERT, SINGLE BARREL</t>
  </si>
  <si>
    <t>60221-2150</t>
  </si>
  <si>
    <t>2400mm span, 3300mm rise reinforced concrete box culvert, single barrel</t>
  </si>
  <si>
    <t>8 FEET SPAN, 11 FEET RISE REINFORCED CONCRETE BOX CULVERT, SINGLE BARREL</t>
  </si>
  <si>
    <t>60221-2200</t>
  </si>
  <si>
    <t>2400mm span, 3600mm rise reinforced concrete box culvert, single barrel</t>
  </si>
  <si>
    <t>8 FEET SPAN, 12 FEET RISE REINFORCED CONCRETE BOX CULVERT, SINGLE BARREL</t>
  </si>
  <si>
    <t>60221-2250</t>
  </si>
  <si>
    <t>2400mm span, 4200mm rise reinforced concrete box culvert, single barrel</t>
  </si>
  <si>
    <t>8 FEET SPAN, 14 FEET RISE REINFORCED CONCRETE BOX CULVERT, SINGLE BARREL</t>
  </si>
  <si>
    <t>60221-2300</t>
  </si>
  <si>
    <t>2700mm span, 900mm rise reinforced concrete box culvert, single barrel</t>
  </si>
  <si>
    <t>9 FEET SPAN, 3 FEET RISE REINFORCED CONCRETE BOX CULVERT, SINGLE BARREL</t>
  </si>
  <si>
    <t>60221-2350</t>
  </si>
  <si>
    <t>2700mm span, 1200mm rise reinforced concrete box culvert, single barrel</t>
  </si>
  <si>
    <t>9 FEET SPAN, 4 FEET RISE REINFORCED CONCRETE BOX CULVERT, SINGLE BARREL</t>
  </si>
  <si>
    <t>60221-2400</t>
  </si>
  <si>
    <t>2700mm span, 1500mm rise reinforced concrete box culvert, single barrel</t>
  </si>
  <si>
    <t>9 FEET SPAN, 5 FEET RISE REINFORCED CONCRETE BOX CULVERT, SINGLE BARREL</t>
  </si>
  <si>
    <t>60221-2450</t>
  </si>
  <si>
    <t>2700mm span, 1800mm rise reinforced concrete box culvert, single barrel</t>
  </si>
  <si>
    <t>9 FEET SPAN, 6 FEET RISE REINFORCED CONCRETE BOX CULVERT, SINGLE BARREL</t>
  </si>
  <si>
    <t>60221-2500</t>
  </si>
  <si>
    <t>2700mm span, 2100mm rise reinforced concrete box culvert, single barrel</t>
  </si>
  <si>
    <t>9 FEET SPAN, 7 FEET RISE REINFORCED CONCRETE BOX CULVERT, SINGLE BARREL</t>
  </si>
  <si>
    <t>60221-2550</t>
  </si>
  <si>
    <t>2700mm span, 2400mm rise reinforced concrete box culvert, single barrel</t>
  </si>
  <si>
    <t>9 FEET SPAN, 8 FEET RISE REINFORCED CONCRETE BOX CULVERT, SINGLE BARREL</t>
  </si>
  <si>
    <t>60221-2600</t>
  </si>
  <si>
    <t>2700mm span, 2700mm rise reinforced concrete box culvert, single barrel</t>
  </si>
  <si>
    <t>9 FEET SPAN, 9 FEET RISE REINFORCED CONCRETE BOX CULVERT, SINGLE BARREL</t>
  </si>
  <si>
    <t>60221-2650</t>
  </si>
  <si>
    <t>2700mm span, 3000mm rise reinforced concrete box culvert, single barrel</t>
  </si>
  <si>
    <t>9 FEET SPAN, 10 FEET RISE REINFORCED CONCRETE BOX CULVERT, SINGLE BARREL</t>
  </si>
  <si>
    <t>60221-2700</t>
  </si>
  <si>
    <t>2700mm span, 3300mm rise reinforced concrete box culvert, single barrel</t>
  </si>
  <si>
    <t>9 FEET SPAN, 11 FEET RISE REINFORCED CONCRETE BOX CULVERT, SINGLE BARREL</t>
  </si>
  <si>
    <t>60221-2750</t>
  </si>
  <si>
    <t>2700mm span, 3600mm rise reinforced concrete box culvert, single barrel</t>
  </si>
  <si>
    <t>9 FEET SPAN, 12 FEET RISE REINFORCED CONCRETE BOX CULVERT, SINGLE BARREL</t>
  </si>
  <si>
    <t>60221-2800</t>
  </si>
  <si>
    <t>2700mm span, 4200mm rise reinforced concrete box culvert, single barrel</t>
  </si>
  <si>
    <t>9 FEET SPAN, 14 FEET RISE REINFORCED CONCRETE BOX CULVERT, SINGLE BARREL</t>
  </si>
  <si>
    <t>60221-2850</t>
  </si>
  <si>
    <t>2700mm span, 4800mm rise reinforced concrete box culvert, single barrel</t>
  </si>
  <si>
    <t>9 FEET SPAN, 16 FEET RISE REINFORCED CONCRETE BOX CULVERT, SINGLE BARREL</t>
  </si>
  <si>
    <t>60221-2900</t>
  </si>
  <si>
    <t>3000mm span, 900mm rise reinforced concrete box culvert, single barrel</t>
  </si>
  <si>
    <t>10 FEET SPAN, 3 FEET RISE REINFORCED CONCRETE BOX CULVERT, SINGLE BARREL</t>
  </si>
  <si>
    <t>60221-2950</t>
  </si>
  <si>
    <t>3000mm span, 1200mm rise reinforced concrete box culvert, single barrel</t>
  </si>
  <si>
    <t>10 FEET SPAN, 4 FEET RISE REINFORCED CONCRETE BOX CULVERT, SINGLE BARREL</t>
  </si>
  <si>
    <t>60221-3000</t>
  </si>
  <si>
    <t>3000mm span, 1500mm rise reinforced concrete box culvert, single barrel</t>
  </si>
  <si>
    <t>10 FEET SPAN, 5 FEET RISE REINFORCED CONCRETE BOX CULVERT, SINGLE BARREL</t>
  </si>
  <si>
    <t>60221-3050</t>
  </si>
  <si>
    <t>3000mm span, 1800mm rise reinforced concrete box culvert, single barrel</t>
  </si>
  <si>
    <t>10 FEET SPAN, 6 FEET RISE REINFORCED CONCRETE BOX CULVERT, SINGLE BARREL</t>
  </si>
  <si>
    <t>60221-3100</t>
  </si>
  <si>
    <t>3000mm span, 2100mm rise reinforced concrete box culvert, single barrel</t>
  </si>
  <si>
    <t>10 FEET SPAN, 7 FEET RISE REINFORCED CONCRETE BOX CULVERT, SINGLE BARREL</t>
  </si>
  <si>
    <t>60221-3150</t>
  </si>
  <si>
    <t>3000mm span, 2400mm rise reinforced concrete box culvert, single barrel</t>
  </si>
  <si>
    <t>10 FEET SPAN, 8 FEET RISE REINFORCED CONCRETE BOX CULVERT, SINGLE BARREL</t>
  </si>
  <si>
    <t>60221-3200</t>
  </si>
  <si>
    <t>3000mm span, 2700mm rise reinforced concrete box culvert, single barrel</t>
  </si>
  <si>
    <t>10 FEET SPAN, 9 FEET RISE REINFORCED CONCRETE BOX CULVERT, SINGLE BARREL</t>
  </si>
  <si>
    <t>60221-3250</t>
  </si>
  <si>
    <t>3000mm span, 3000mm rise reinforced concrete box culvert, single barrel</t>
  </si>
  <si>
    <t>10 FEET SPAN, 10 FEET RISE REINFORCED CONCRETE BOX CULVERT, SINGLE BARREL</t>
  </si>
  <si>
    <t>60221-3300</t>
  </si>
  <si>
    <t>3000mm span, 3300mm rise reinforced concrete box culvert, single barrel</t>
  </si>
  <si>
    <t>10 FEET SPAN, 11 FEET RISE REINFORCED CONCRETE BOX CULVERT, SINGLE BARREL</t>
  </si>
  <si>
    <t>60221-3350</t>
  </si>
  <si>
    <t>3000mm span, 3600mm rise reinforced concrete box culvert, single barrel</t>
  </si>
  <si>
    <t>10 FEET SPAN, 12 FEET RISE REINFORCED CONCRETE BOX CULVERT, SINGLE BARREL</t>
  </si>
  <si>
    <t>60221-3400</t>
  </si>
  <si>
    <t>3000mm span, 4200mm rise reinforced concrete box culvert, single barrel</t>
  </si>
  <si>
    <t>10 FEET SPAN, 14 FEET RISE REINFORCED CONCRETE BOX CULVERT, SINGLE BARREL</t>
  </si>
  <si>
    <t>60221-3450</t>
  </si>
  <si>
    <t>3000mm span, 4800mm rise reinforced concrete box culvert, single barrel</t>
  </si>
  <si>
    <t>10 FEET SPAN, 16 FEET RISE REINFORCED CONCRETE BOX CULVERT, SINGLE BARREL</t>
  </si>
  <si>
    <t>60221-3500</t>
  </si>
  <si>
    <t>3300mm span, 1500mm rise reinforced concrete box culvert, single barrel</t>
  </si>
  <si>
    <t>11 FEET SPAN, 5 FEET RISE REINFORCED CONCRETE BOX CULVERT, SINGLE BARREL</t>
  </si>
  <si>
    <t>60221-3550</t>
  </si>
  <si>
    <t>3300mm span, 1800mm rise reinforced concrete box culvert, single barrel</t>
  </si>
  <si>
    <t>11 FEET SPAN, 6 FEET RISE REINFORCED CONCRETE BOX CULVERT, SINGLE BARREL</t>
  </si>
  <si>
    <t>60221-3600</t>
  </si>
  <si>
    <t>3300mm span, 2100mm rise reinforced concrete box culvert, single barrel</t>
  </si>
  <si>
    <t>11 FEET SPAN, 7 FEET RISE REINFORCED CONCRETE BOX CULVERT, SINGLE BARREL</t>
  </si>
  <si>
    <t>60221-3650</t>
  </si>
  <si>
    <t>3300mm span, 2400mm rise reinforced concrete box culvert, single barrel</t>
  </si>
  <si>
    <t>11 FEET SPAN, 8 FEET RISE REINFORCED CONCRETE BOX CULVERT, SINGLE BARREL</t>
  </si>
  <si>
    <t>60221-3700</t>
  </si>
  <si>
    <t>3300mm span, 2700mm rise reinforced concrete box culvert, single barrel</t>
  </si>
  <si>
    <t>11 FEET SPAN, 9 FEET RISE REINFORCED CONCRETE BOX CULVERT, SINGLE BARREL</t>
  </si>
  <si>
    <t>60221-3750</t>
  </si>
  <si>
    <t>3300mm span, 3000mm rise reinforced concrete box culvert, single barrel</t>
  </si>
  <si>
    <t>11 FEET SPAN, 10 FEET RISE REINFORCED CONCRETE BOX CULVERT, SINGLE BARREL</t>
  </si>
  <si>
    <t>60221-3800</t>
  </si>
  <si>
    <t>3300mm span, 3300mm rise reinforced concrete box culvert, single barrel</t>
  </si>
  <si>
    <t>11 FEET SPAN, 11 FEET RISE REINFORCED CONCRETE BOX CULVERT, SINGLE BARREL</t>
  </si>
  <si>
    <t>60221-3850</t>
  </si>
  <si>
    <t>3300mm span, 3600mm rise reinforced concrete box culvert, single barrel</t>
  </si>
  <si>
    <t>11 FEET SPAN, 12 FEET RISE REINFORCED CONCRETE BOX CULVERT, SINGLE BARREL</t>
  </si>
  <si>
    <t>60221-3900</t>
  </si>
  <si>
    <t>3300mm span, 4200mm rise reinforced concrete box culvert, single barrel</t>
  </si>
  <si>
    <t>11 FEET SPAN, 14 FEET RISE REINFORCED CONCRETE BOX CULVERT, SINGLE BARREL</t>
  </si>
  <si>
    <t>60221-3950</t>
  </si>
  <si>
    <t>3300mm span, 4800mm rise reinforced concrete box culvert, single barrel</t>
  </si>
  <si>
    <t>11 FEET SPAN, 16 FEET RISE REINFORCED CONCRETE BOX CULVERT, SINGLE BARREL</t>
  </si>
  <si>
    <t>60221-3990</t>
  </si>
  <si>
    <t>3600mm span, 1200mm rise reinforced concrete box culvert, single barrel</t>
  </si>
  <si>
    <t>12 FEET SPAN, 4 FEET RISE REINFORCED CONCRETE BOX CULVERT, SINGLE BARREL</t>
  </si>
  <si>
    <t>60221-4000</t>
  </si>
  <si>
    <t>3600mm span, 2100mm rise reinforced concrete box culvert, single barrel</t>
  </si>
  <si>
    <t>12 FEET SPAN, 7 FEET RISE REINFORCED CONCRETE BOX CULVERT, SINGLE BARREL</t>
  </si>
  <si>
    <t>60221-4050</t>
  </si>
  <si>
    <t>3600mm span, 2400mm rise reinforced concrete box culvert, single barrel</t>
  </si>
  <si>
    <t>12 FEET SPAN, 8 FEET RISE REINFORCED CONCRETE BOX CULVERT, SINGLE BARREL</t>
  </si>
  <si>
    <t>60221-4100</t>
  </si>
  <si>
    <t>3600mm span, 2700mm rise reinforced concrete box culvert, single barrel</t>
  </si>
  <si>
    <t>12 FEET SPAN, 9 FEET RISE REINFORCED CONCRETE BOX CULVERT, SINGLE BARREL</t>
  </si>
  <si>
    <t>60221-4150</t>
  </si>
  <si>
    <t>3600mm span, 3000mm rise reinforced concrete box culvert, single barrel</t>
  </si>
  <si>
    <t>12 FEET SPAN, 10 FEET RISE REINFORCED CONCRETE BOX CULVERT, SINGLE BARREL</t>
  </si>
  <si>
    <t>60221-4200</t>
  </si>
  <si>
    <t>3600mm span, 3300mm rise reinforced concrete box culvert, single barrel</t>
  </si>
  <si>
    <t>12 FEET SPAN, 11 FEET RISE REINFORCED CONCRETE BOX CULVERT, SINGLE BARREL</t>
  </si>
  <si>
    <t>60221-4250</t>
  </si>
  <si>
    <t>3600mm span, 3600mm rise reinforced concrete box culvert, single barrel</t>
  </si>
  <si>
    <t>12 FEET SPAN, 12 FEET RISE REINFORCED CONCRETE BOX CULVERT, SINGLE BARREL</t>
  </si>
  <si>
    <t>60221-4300</t>
  </si>
  <si>
    <t>3600mm span, 4200mm rise reinforced concrete box culvert, single barrel</t>
  </si>
  <si>
    <t>12 FEET SPAN, 14 FEET RISE REINFORCED CONCRETE BOX CULVERT, SINGLE BARREL</t>
  </si>
  <si>
    <t>60221-4350</t>
  </si>
  <si>
    <t>4200mm span, 1800mm rise reinforced concrete box culvert, single barrel</t>
  </si>
  <si>
    <t>14 FEET SPAN, 6 FEET RISE REINFORCED CONCRETE BOX CULVERT, SINGLE BARREL</t>
  </si>
  <si>
    <t>60221-4400</t>
  </si>
  <si>
    <t>4200mm span, 2100mm rise reinforced concrete box culvert, single barrel</t>
  </si>
  <si>
    <t>14 FEET SPAN, 7 FEET RISE REINFORCED CONCRETE BOX CULVERT, SINGLE BARREL</t>
  </si>
  <si>
    <t>60221-4450</t>
  </si>
  <si>
    <t>4200mm span, 2400mm rise reinforced concrete box culvert, single barrel</t>
  </si>
  <si>
    <t>14 FEET SPAN, 8 FEET RISE REINFORCED CONCRETE BOX CULVERT, SINGLE BARREL</t>
  </si>
  <si>
    <t>60221-4500</t>
  </si>
  <si>
    <t>4200mm span, 2700mm rise reinforced concrete box culvert, single barrel</t>
  </si>
  <si>
    <t>14 FEET SPAN, 9 FEET RISE REINFORCED CONCRETE BOX CULVERT, SINGLE BARREL</t>
  </si>
  <si>
    <t>60221-4550</t>
  </si>
  <si>
    <t>4200mm span, 3000mm rise reinforced concrete box culvert, single barrel</t>
  </si>
  <si>
    <t>14 FEET SPAN, 10 FEET RISE REINFORCED CONCRETE BOX CULVERT, SINGLE BARREL</t>
  </si>
  <si>
    <t>60221-4600</t>
  </si>
  <si>
    <t>4200mm span, 3300mm rise reinforced concrete box culvert, single barrel</t>
  </si>
  <si>
    <t>14 FEET SPAN, 11 FEET RISE REINFORCED CONCRETE BOX CULVERT, SINGLE BARREL</t>
  </si>
  <si>
    <t>60221-4650</t>
  </si>
  <si>
    <t>4200mm span, 3600mm rise reinforced concrete box culvert, single barrel</t>
  </si>
  <si>
    <t>14 FEET SPAN, 12 FEET RISE REINFORCED CONCRETE BOX CULVERT, SINGLE BARREL</t>
  </si>
  <si>
    <t>60221-4700</t>
  </si>
  <si>
    <t>4200mm span, 4200mm rise reinforced concrete box culvert, single barrel</t>
  </si>
  <si>
    <t>14 FEET SPAN, 14 FEET RISE REINFORCED CONCRETE BOX CULVERT, SINGLE BARREL</t>
  </si>
  <si>
    <t>60221-4750</t>
  </si>
  <si>
    <t>4200mm span, 4800mm rise reinforced concrete box culvert, single barrel</t>
  </si>
  <si>
    <t>14 FEET SPAN, 16 FEET RISE REINFORCED CONCRETE BOX CULVERT, SINGLE BARREL</t>
  </si>
  <si>
    <t>60221-4770</t>
  </si>
  <si>
    <t>4800mm span, 3000mm rise reinforced concrete box culvert, single barrel</t>
  </si>
  <si>
    <t>16 FEET SPAN, 10 FEET RISE REINFORCED CONCRETE BOX CULVERT, SINGLE BARREL</t>
  </si>
  <si>
    <t>60221-4800</t>
  </si>
  <si>
    <t>7200mm span, 2400mm rise reinforced concrete box culvert, single barrel</t>
  </si>
  <si>
    <t>24 FEET SPAN, 8 FEET RISE REINFORCED CONCRETE BOX CULVERT, SINGLE BARREL</t>
  </si>
  <si>
    <t>60222-0100</t>
  </si>
  <si>
    <t>900mm span, 900mm rise reinforced concrete box culvert, double barrel</t>
  </si>
  <si>
    <t>3 FEET SPAN, 3 FEET RISE REINFORCED CONCRETE BOX CULVERT, DOUBLE BARREL</t>
  </si>
  <si>
    <t>60222-0150</t>
  </si>
  <si>
    <t>900mm span, 1200mm rise reinforced concrete box culvert, double barrel</t>
  </si>
  <si>
    <t>3 FEET SPAN, 4 FEET RISE REINFORCED CONCRETE BOX CULVERT, DOUBLE BARREL</t>
  </si>
  <si>
    <t>60222-0200</t>
  </si>
  <si>
    <t>900mm span, 1500mm rise reinforced concrete box culvert, double barrel</t>
  </si>
  <si>
    <t>3 FEET SPAN, 5 FEET RISE REINFORCED CONCRETE BOX CULVERT, DOUBLE BARREL</t>
  </si>
  <si>
    <t>60222-0250</t>
  </si>
  <si>
    <t>900mm span, 1800mm rise reinforced concrete box culvert, double barrel</t>
  </si>
  <si>
    <t>3 FEET SPAN, 6 FEET RISE REINFORCED CONCRETE BOX CULVERT, DOUBLE BARREL</t>
  </si>
  <si>
    <t>60222-0300</t>
  </si>
  <si>
    <t>1200mm span, 900mm rise reinforced concrete box culvert, double barrel</t>
  </si>
  <si>
    <t>4 FEET SPAN, 3 FEET RISE REINFORCED CONCRETE BOX CULVERT, DOUBLE BARREL</t>
  </si>
  <si>
    <t>60222-0350</t>
  </si>
  <si>
    <t>1200mm span, 1200mm rise reinforced concrete box culvert, double barrel</t>
  </si>
  <si>
    <t>4 FEET SPAN, 4 FEET RISE REINFORCED CONCRETE BOX CULVERT, DOUBLE BARREL</t>
  </si>
  <si>
    <t>60222-0400</t>
  </si>
  <si>
    <t>1200mm span, 1500mm rise reinforced concrete box culvert, double barrel</t>
  </si>
  <si>
    <t>4 FEET SPAN, 5 FEET RISE REINFORCED CONCRETE BOX CULVERT, DOUBLE BARREL</t>
  </si>
  <si>
    <t>60222-0450</t>
  </si>
  <si>
    <t>1200mm span, 1800mm rise reinforced concrete box culvert, double barrel</t>
  </si>
  <si>
    <t>4 FEET SPAN, 6 FEET RISE REINFORCED CONCRETE BOX CULVERT, DOUBLE BARREL</t>
  </si>
  <si>
    <t>60222-0500</t>
  </si>
  <si>
    <t>1200mm span, 2100mm rise reinforced concrete box culvert, double barrel</t>
  </si>
  <si>
    <t>4 FEET SPAN, 7 FEET RISE REINFORCED CONCRETE BOX CULVERT, DOUBLE BARREL</t>
  </si>
  <si>
    <t>60222-0550</t>
  </si>
  <si>
    <t>1500mm span, 900mm rise reinforced concrete box culvert, double barrel</t>
  </si>
  <si>
    <t>5 FEET SPAN, 3 FEET RISE REINFORCED CONCRETE BOX CULVERT, DOUBLE BARREL</t>
  </si>
  <si>
    <t>60222-0600</t>
  </si>
  <si>
    <t>1500mm span, 1200mm rise reinforced concrete box culvert, double barrel</t>
  </si>
  <si>
    <t>5 FEET SPAN, 4 FEET RISE REINFORCED CONCRETE BOX CULVERT, DOUBLE BARREL</t>
  </si>
  <si>
    <t>60222-0650</t>
  </si>
  <si>
    <t>1500mm span, 1500mm rise reinforced concrete box culvert, double barrel</t>
  </si>
  <si>
    <t>5 FEET SPAN, 5 FEET RISE REINFORCED CONCRETE BOX CULVERT, DOUBLE BARREL</t>
  </si>
  <si>
    <t>60222-0700</t>
  </si>
  <si>
    <t>1500mm span, 1800mm rise reinforced concrete box culvert, double barrel</t>
  </si>
  <si>
    <t>5 FEET SPAN, 6 FEET RISE REINFORCED CONCRETE BOX CULVERT, DOUBLE BARREL</t>
  </si>
  <si>
    <t>60222-0750</t>
  </si>
  <si>
    <t>1500mm span, 2100mm rise reinforced concrete box culvert, double barrel</t>
  </si>
  <si>
    <t>5 FEET SPAN, 7 FEET RISE REINFORCED CONCRETE BOX CULVERT, DOUBLE BARREL</t>
  </si>
  <si>
    <t>60222-0800</t>
  </si>
  <si>
    <t>1500mm span, 2400mm rise reinforced concrete box culvert, double barrel</t>
  </si>
  <si>
    <t>5 FEET SPAN, 8 FEET RISE REINFORCED CONCRETE BOX CULVERT, DOUBLE BARREL</t>
  </si>
  <si>
    <t>60222-0850</t>
  </si>
  <si>
    <t>1500mm span, 2700mm rise reinforced concrete box culvert, double barrel</t>
  </si>
  <si>
    <t>5 FEET SPAN, 9 FEET RISE REINFORCED CONCRETE BOX CULVERT, DOUBLE BARREL</t>
  </si>
  <si>
    <t>60222-0900</t>
  </si>
  <si>
    <t>1500mm span, 3000mm rise reinforced concrete box culvert, double barrel</t>
  </si>
  <si>
    <t>5 FEET SPAN, 10 FEET RISE REINFORCED CONCRETE BOX CULVERT, DOUBLE BARREL</t>
  </si>
  <si>
    <t>60222-0950</t>
  </si>
  <si>
    <t>1500mm span, 3300mm rise reinforced concrete box culvert, double barrel</t>
  </si>
  <si>
    <t>5 FEET SPAN, 11 FEET RISE REINFORCED CONCRETE BOX CULVERT, DOUBLE BARREL</t>
  </si>
  <si>
    <t>60222-1000</t>
  </si>
  <si>
    <t>1500mm span, 3600mm rise reinforced concrete box culvert, double barrel</t>
  </si>
  <si>
    <t>5 FEET SPAN, 12 FEET RISE REINFORCED CONCRETE BOX CULVERT, DOUBLE BARREL</t>
  </si>
  <si>
    <t>60222-1050</t>
  </si>
  <si>
    <t>1500mm span, 4200mm rise reinforced concrete box culvert, double barrel</t>
  </si>
  <si>
    <t>5 FEET SPAN, 14 FEET RISE REINFORCED CONCRETE BOX CULVERT, DOUBLE BARREL</t>
  </si>
  <si>
    <t>60222-1100</t>
  </si>
  <si>
    <t>1500mm span, 4800mm rise reinforced concrete box culvert, double barrel</t>
  </si>
  <si>
    <t>5 FEET SPAN, 16 FEET RISE REINFORCED CONCRETE BOX CULVERT, DOUBLE BARREL</t>
  </si>
  <si>
    <t>60222-1150</t>
  </si>
  <si>
    <t>1800mm span, 900mm rise reinforced concrete box culvert, double barrel</t>
  </si>
  <si>
    <t>6 FEET SPAN, 3 FEET RISE REINFORCED CONCRETE BOX CULVERT, DOUBLE BARREL</t>
  </si>
  <si>
    <t>60222-1200</t>
  </si>
  <si>
    <t>1800mm span, 1200mm rise reinforced concrete box culvert, double barrel</t>
  </si>
  <si>
    <t>6 FEET SPAN, 4 FEET RISE REINFORCED CONCRETE BOX CULVERT, DOUBLE BARREL</t>
  </si>
  <si>
    <t>60222-1250</t>
  </si>
  <si>
    <t>1800mm span, 1500mm rise reinforced concrete box culvert, double barrel</t>
  </si>
  <si>
    <t>6 FEET SPAN, 5 FEET RISE REINFORCED CONCRETE BOX CULVERT, DOUBLE BARREL</t>
  </si>
  <si>
    <t>60222-1300</t>
  </si>
  <si>
    <t>1800mm span, 1800mm rise reinforced concrete box culvert, double barrel</t>
  </si>
  <si>
    <t>6 FEET SPAN, 6 FEET RISE REINFORCED CONCRETE BOX CULVERT, DOUBLE BARREL</t>
  </si>
  <si>
    <t>60222-1350</t>
  </si>
  <si>
    <t>1800mm span, 2100mm rise reinforced concrete box culvert, double barrel</t>
  </si>
  <si>
    <t>6 FEET SPAN, 7 FEET RISE REINFORCED CONCRETE BOX CULVERT, DOUBLE BARREL</t>
  </si>
  <si>
    <t>60222-1400</t>
  </si>
  <si>
    <t>1800mm span, 2400mm rise reinforced concrete box culvert, double barrel</t>
  </si>
  <si>
    <t>6 FEET SPAN, 8 FEET RISE REINFORCED CONCRETE BOX CULVERT, DOUBLE BARREL</t>
  </si>
  <si>
    <t>60222-1450</t>
  </si>
  <si>
    <t>1800mm span, 2700mm rise reinforced concrete box culvert, double barrel</t>
  </si>
  <si>
    <t>6 FEET SPAN, 9 FEET RISE REINFORCED CONCRETE BOX CULVERT, DOUBLE BARREL</t>
  </si>
  <si>
    <t>60222-1500</t>
  </si>
  <si>
    <t>1800mm span, 3000mm rise reinforced concrete box culvert, double barrel</t>
  </si>
  <si>
    <t>6 FEET SPAN, 10 FEET RISE REINFORCED CONCRETE BOX CULVERT, DOUBLE BARREL</t>
  </si>
  <si>
    <t>60222-1550</t>
  </si>
  <si>
    <t>1800mm span, 3300mm rise reinforced concrete box culvert, double barrel</t>
  </si>
  <si>
    <t>6 FEET SPAN, 11 FEET RISE REINFORCED CONCRETE BOX CULVERT, DOUBLE BARREL</t>
  </si>
  <si>
    <t>60222-1600</t>
  </si>
  <si>
    <t>1800mm span, 3600mm rise reinforced concrete box culvert, double barrel</t>
  </si>
  <si>
    <t>6 FEET SPAN, 12 FEET RISE REINFORCED CONCRETE BOX CULVERT, DOUBLE BARREL</t>
  </si>
  <si>
    <t>60222-1650</t>
  </si>
  <si>
    <t>1800mm span, 4200mm rise reinforced concrete box culvert, double barrel</t>
  </si>
  <si>
    <t>6 FEET SPAN, 14 FEET RISE REINFORCED CONCRETE BOX CULVERT, DOUBLE BARREL</t>
  </si>
  <si>
    <t>60222-1700</t>
  </si>
  <si>
    <t>1800mm span, 4800mm rise reinforced concrete box culvert, double barrel</t>
  </si>
  <si>
    <t>6 FEET SPAN, 16 FEET RISE REINFORCED CONCRETE BOX CULVERT, DOUBLE BARREL</t>
  </si>
  <si>
    <t>60222-1750</t>
  </si>
  <si>
    <t>2400mm span, 900mm rise reinforced concrete box culvert, double barrel</t>
  </si>
  <si>
    <t>8 FEET SPAN, 3 FEET RISE REINFORCED CONCRETE BOX CULVERT, DOUBLE BARREL</t>
  </si>
  <si>
    <t>60222-1800</t>
  </si>
  <si>
    <t>2400mm span, 1200mm rise reinforced concrete box culvert, double barrel</t>
  </si>
  <si>
    <t>8 FEET SPAN, 4 FEET RISE REINFORCED CONCRETE BOX CULVERT, DOUBLE BARREL</t>
  </si>
  <si>
    <t>60222-1850</t>
  </si>
  <si>
    <t>2400mm span, 1500mm rise reinforced concrete box culvert, double barrel</t>
  </si>
  <si>
    <t>8 FEET SPAN, 5 FEET RISE REINFORCED CONCRETE BOX CULVERT, DOUBLE BARREL</t>
  </si>
  <si>
    <t>60222-1900</t>
  </si>
  <si>
    <t>2400mm span, 1800mm rise reinforced concrete box culvert, double barrel</t>
  </si>
  <si>
    <t>8 FEET SPAN, 6 FEET RISE REINFORCED CONCRETE BOX CULVERT, DOUBLE BARREL</t>
  </si>
  <si>
    <t>60222-1950</t>
  </si>
  <si>
    <t>2400mm span, 2100mm rise reinforced concrete box culvert, double barrel</t>
  </si>
  <si>
    <t>8 FEET SPAN, 7 FEET RISE REINFORCED CONCRETE BOX CULVERT, DOUBLE BARREL</t>
  </si>
  <si>
    <t>60222-2000</t>
  </si>
  <si>
    <t>2400mm span, 2400mm rise reinforced concrete box culvert, double barrel</t>
  </si>
  <si>
    <t>8 FEET SPAN, 8 FEET RISE REINFORCED CONCRETE BOX CULVERT, DOUBLE BARREL</t>
  </si>
  <si>
    <t>60222-2050</t>
  </si>
  <si>
    <t>2400mm span, 2700mm rise reinforced concrete box culvert, double barrel</t>
  </si>
  <si>
    <t>8 FEET SPAN, 9 FEET RISE REINFORCED CONCRETE BOX CULVERT, DOUBLE BARREL</t>
  </si>
  <si>
    <t>60222-2100</t>
  </si>
  <si>
    <t>2400mm span, 3000mm rise reinforced concrete box culvert, double barrel</t>
  </si>
  <si>
    <t>8 FEET SPAN, 10 FEET RISE REINFORCED CONCRETE BOX CULVERT, DOUBLE BARREL</t>
  </si>
  <si>
    <t>60222-2150</t>
  </si>
  <si>
    <t>2400mm span, 3300mm rise reinforced concrete box culvert, double barrel</t>
  </si>
  <si>
    <t>8 FEET SPAN, 11 FEET RISE REINFORCED CONCRETE BOX CULVERT, DOUBLE BARREL</t>
  </si>
  <si>
    <t>60222-2200</t>
  </si>
  <si>
    <t>2400mm span, 3600mm rise reinforced concrete box culvert, double barrel</t>
  </si>
  <si>
    <t>8 FEET SPAN, 12 FEET RISE REINFORCED CONCRETE BOX CULVERT, DOUBLE BARREL</t>
  </si>
  <si>
    <t>60222-2250</t>
  </si>
  <si>
    <t>2400mm span, 4200mm rise reinforced concrete box culvert, double barrel</t>
  </si>
  <si>
    <t>8 FEET SPAN, 14 FEET RISE REINFORCED CONCRETE BOX CULVERT, DOUBLE BARREL</t>
  </si>
  <si>
    <t>60222-2300</t>
  </si>
  <si>
    <t>2700mm span, 900mm rise reinforced concrete box culvert, double barrel</t>
  </si>
  <si>
    <t>9 FEET SPAN, 3 FEET RISE REINFORCED CONCRETE BOX CULVERT, DOUBLE BARREL</t>
  </si>
  <si>
    <t>60222-2350</t>
  </si>
  <si>
    <t>2700mm span, 1200mm rise reinforced concrete box culvert, double barrel</t>
  </si>
  <si>
    <t>9 FEET SPAN, 4 FEET RISE REINFORCED CONCRETE BOX CULVERT, DOUBLE BARREL</t>
  </si>
  <si>
    <t>60222-2400</t>
  </si>
  <si>
    <t>2700mm span, 1500mm rise reinforced concrete box culvert, double barrel</t>
  </si>
  <si>
    <t>9 FEET SPAN, 5 FEET RISE REINFORCED CONCRETE BOX CULVERT, DOUBLE BARREL</t>
  </si>
  <si>
    <t>60222-2450</t>
  </si>
  <si>
    <t>2700mm span, 1800mm rise reinforced concrete box culvert, double barrel</t>
  </si>
  <si>
    <t>9 FEET SPAN, 6 FEET RISE REINFORCED CONCRETE BOX CULVERT, DOUBLE BARREL</t>
  </si>
  <si>
    <t>60222-2500</t>
  </si>
  <si>
    <t>2700mm span, 2100mm rise reinforced concrete box culvert, double barrel</t>
  </si>
  <si>
    <t>9 FEET SPAN, 7 FEET RISE REINFORCED CONCRETE BOX CULVERT, DOUBLE BARREL</t>
  </si>
  <si>
    <t>60222-2550</t>
  </si>
  <si>
    <t>2700mm span, 2400mm rise reinforced concrete box culvert, double barrel</t>
  </si>
  <si>
    <t>9 FEET SPAN, 8 FEET RISE REINFORCED CONCRETE BOX CULVERT, DOUBLE BARREL</t>
  </si>
  <si>
    <t>60222-2600</t>
  </si>
  <si>
    <t>2700mm span, 2700mm rise reinforced concrete box culvert, double barrel</t>
  </si>
  <si>
    <t>9 FEET SPAN, 9 FEET RISE REINFORCED CONCRETE BOX CULVERT, DOUBLE BARREL</t>
  </si>
  <si>
    <t>60222-2650</t>
  </si>
  <si>
    <t>2700mm span, 3000mm rise reinforced concrete box culvert, double barrel</t>
  </si>
  <si>
    <t>9 FEET SPAN, 10 FEET RISE REINFORCED CONCRETE BOX CULVERT, DOUBLE BARREL</t>
  </si>
  <si>
    <t>60222-2700</t>
  </si>
  <si>
    <t>2700mm span, 3300mm rise reinforced concrete box culvert, double barrel</t>
  </si>
  <si>
    <t>9 FEET SPAN, 11 FEET RISE REINFORCED CONCRETE BOX CULVERT, DOUBLE BARREL</t>
  </si>
  <si>
    <t>60222-2750</t>
  </si>
  <si>
    <t>2700mm span, 3600mm rise reinforced concrete box culvert, double barrel</t>
  </si>
  <si>
    <t>9 FEET SPAN, 12 FEET RISE REINFORCED CONCRETE BOX CULVERT, DOUBLE BARREL</t>
  </si>
  <si>
    <t>60222-2800</t>
  </si>
  <si>
    <t>2700mm span, 4200mm rise reinforced concrete box culvert, double barrel</t>
  </si>
  <si>
    <t>9 FEET SPAN, 14 FEET RISE REINFORCED CONCRETE BOX CULVERT, DOUBLE BARREL</t>
  </si>
  <si>
    <t>60222-2850</t>
  </si>
  <si>
    <t>2700mm span, 4800mm rise reinforced concrete box culvert, double barrel</t>
  </si>
  <si>
    <t>9 FEET SPAN, 16 FEET RISE REINFORCED CONCRETE BOX CULVERT, DOUBLE BARREL</t>
  </si>
  <si>
    <t>60222-2900</t>
  </si>
  <si>
    <t>3000mm span, 900mm rise reinforced concrete box culvert, double barrel</t>
  </si>
  <si>
    <t>10 FEET SPAN, 3 FEET RISE REINFORCED CONCRETE BOX CULVERT, DOUBLE BARREL</t>
  </si>
  <si>
    <t>60222-2950</t>
  </si>
  <si>
    <t>3000mm span, 1200mm rise reinforced concrete box culvert, double barrel</t>
  </si>
  <si>
    <t>10 FEET SPAN, 4 FEET RISE REINFORCED CONCRETE BOX CULVERT, DOUBLE BARREL</t>
  </si>
  <si>
    <t>60222-3000</t>
  </si>
  <si>
    <t>3000mm span, 1500mm rise reinforced concrete box culvert, double barrel</t>
  </si>
  <si>
    <t>10 FEET SPAN, 5 FEET RISE REINFORCED CONCRETE BOX CULVERT, DOUBLE BARREL</t>
  </si>
  <si>
    <t>60222-3050</t>
  </si>
  <si>
    <t>3000mm span, 1800mm rise reinforced concrete box culvert, double barrel</t>
  </si>
  <si>
    <t>10 FEET SPAN, 6 FEET RISE REINFORCED CONCRETE BOX CULVERT, DOUBLE BARREL</t>
  </si>
  <si>
    <t>60222-3100</t>
  </si>
  <si>
    <t>3000mm span, 2100mm rise reinforced concrete box culvert, double barrel</t>
  </si>
  <si>
    <t>10 FEET SPAN, 7 FEET RISE REINFORCED CONCRETE BOX CULVERT, DOUBLE BARREL</t>
  </si>
  <si>
    <t>60222-3150</t>
  </si>
  <si>
    <t>3000mm span, 2400mm rise reinforced concrete box culvert, double barrel</t>
  </si>
  <si>
    <t>10 FEET SPAN, 8 FEET RISE REINFORCED CONCRETE BOX CULVERT, DOUBLE BARREL</t>
  </si>
  <si>
    <t>60222-3200</t>
  </si>
  <si>
    <t>3000mm span, 2700mm rise reinforced concrete box culvert, double barrel</t>
  </si>
  <si>
    <t>10 FEET SPAN, 9 FEET RISE REINFORCED CONCRETE BOX CULVERT, DOUBLE BARREL</t>
  </si>
  <si>
    <t>60222-3250</t>
  </si>
  <si>
    <t>3000mm span, 3000mm rise reinforced concrete box culvert, double barrel</t>
  </si>
  <si>
    <t>10 FEET SPAN, 10 FEET RISE REINFORCED CONCRETE BOX CULVERT, DOUBLE BARREL</t>
  </si>
  <si>
    <t>60222-3300</t>
  </si>
  <si>
    <t>3000mm span, 3300mm rise reinforced concrete box culvert, double barrel</t>
  </si>
  <si>
    <t>10 FEET SPAN, 11 FEET RISE REINFORCED CONCRETE BOX CULVERT, DOUBLE BARREL</t>
  </si>
  <si>
    <t>60222-3350</t>
  </si>
  <si>
    <t>3000mm span, 3600mm rise reinforced concrete box culvert, double barrel</t>
  </si>
  <si>
    <t>10 FEET SPAN, 12 FEET RISE REINFORCED CONCRETE BOX CULVERT, DOUBLE BARREL</t>
  </si>
  <si>
    <t>60222-3400</t>
  </si>
  <si>
    <t>3000mm span, 4200mm rise reinforced concrete box culvert, double barrel</t>
  </si>
  <si>
    <t>10 FEET SPAN, 14 FEET RISE REINFORCED CONCRETE BOX CULVERT, DOUBLE BARREL</t>
  </si>
  <si>
    <t>60222-3450</t>
  </si>
  <si>
    <t>3000mm span, 4800mm rise reinforced concrete box culvert, double barrel</t>
  </si>
  <si>
    <t>10 FEET SPAN, 16 FEET RISE REINFORCED CONCRETE BOX CULVERT, DOUBLE BARREL</t>
  </si>
  <si>
    <t>60222-3500</t>
  </si>
  <si>
    <t>3300mm span, 1500mm rise reinforced concrete box culvert, double barrel</t>
  </si>
  <si>
    <t>11 FEET SPAN, 5 FEET RISE REINFORCED CONCRETE BOX CULVERT, DOUBLE BARREL</t>
  </si>
  <si>
    <t>60222-3550</t>
  </si>
  <si>
    <t>3300mm span, 1800mm rise reinforced concrete box culvert, double barrel</t>
  </si>
  <si>
    <t>11 FEET SPAN, 6 FEET RISE REINFORCED CONCRETE BOX CULVERT, DOUBLE BARREL</t>
  </si>
  <si>
    <t>60222-3600</t>
  </si>
  <si>
    <t>3300mm span, 2100mm rise reinforced concrete box culvert, double barrel</t>
  </si>
  <si>
    <t>11 FEET SPAN, 7 FEET RISE REINFORCED CONCRETE BOX CULVERT, DOUBLE BARREL</t>
  </si>
  <si>
    <t>60222-3650</t>
  </si>
  <si>
    <t>3300mm span, 2400mm rise reinforced concrete box culvert, double barrel</t>
  </si>
  <si>
    <t>11 FEET SPAN, 8 FEET RISE REINFORCED CONCRETE BOX CULVERT, DOUBLE BARREL</t>
  </si>
  <si>
    <t>60222-3700</t>
  </si>
  <si>
    <t>3300mm span, 2700mm rise reinforced concrete box culvert, double barrel</t>
  </si>
  <si>
    <t>11 FEET SPAN, 9 FEET RISE REINFORCED CONCRETE BOX CULVERT, DOUBLE BARREL</t>
  </si>
  <si>
    <t>60222-3750</t>
  </si>
  <si>
    <t>3300mm span, 3000mm rise reinforced concrete box culvert, double barrel</t>
  </si>
  <si>
    <t>11 FEET SPAN, 10 FEET RISE REINFORCED CONCRETE BOX CULVERT, DOUBLE BARREL</t>
  </si>
  <si>
    <t>60222-3800</t>
  </si>
  <si>
    <t>3300mm span, 3300mm rise reinforced concrete box culvert, double barrel</t>
  </si>
  <si>
    <t>11 FEET SPAN, 11 FEET RISE REINFORCED CONCRETE BOX CULVERT, DOUBLE BARREL</t>
  </si>
  <si>
    <t>60222-3850</t>
  </si>
  <si>
    <t>3300mm span, 3600mm rise reinforced concrete box culvert, double barrel</t>
  </si>
  <si>
    <t>11 FEET SPAN, 12 FEET RISE REINFORCED CONCRETE BOX CULVERT, DOUBLE BARREL</t>
  </si>
  <si>
    <t>60222-3900</t>
  </si>
  <si>
    <t>3300mm span, 4200mm rise reinforced concrete box culvert, double barrel</t>
  </si>
  <si>
    <t>11 FEET SPAN, 14 FEET RISE REINFORCED CONCRETE BOX CULVERT, DOUBLE BARREL</t>
  </si>
  <si>
    <t>60222-3950</t>
  </si>
  <si>
    <t>3300mm span, 4800mm rise reinforced concrete box culvert, double barrel</t>
  </si>
  <si>
    <t>11 FEET SPAN, 16 FEET RISE REINFORCED CONCRETE BOX CULVERT, DOUBLE BARREL</t>
  </si>
  <si>
    <t>60222-4000</t>
  </si>
  <si>
    <t>3600mm span, 2100mm rise reinforced concrete box culvert, double barrel</t>
  </si>
  <si>
    <t>12 FEET SPAN, 7 FEET RISE REINFORCED CONCRETE BOX CULVERT, DOUBLE BARREL</t>
  </si>
  <si>
    <t>60222-4050</t>
  </si>
  <si>
    <t>3600mm span, 2400mm rise reinforced concrete box culvert, double barrel</t>
  </si>
  <si>
    <t>12 FEET SPAN, 8 FEET RISE REINFORCED CONCRETE BOX CULVERT, DOUBLE BARREL</t>
  </si>
  <si>
    <t>60222-4100</t>
  </si>
  <si>
    <t>3600mm span, 2700mm rise reinforced concrete box culvert, double barrel</t>
  </si>
  <si>
    <t>12 FEET SPAN, 9 FEET RISE REINFORCED CONCRETE BOX CULVERT, DOUBLE BARREL</t>
  </si>
  <si>
    <t>60222-4150</t>
  </si>
  <si>
    <t>3600mm span, 3000mm rise reinforced concrete box culvert, double barrel</t>
  </si>
  <si>
    <t>12 FEET SPAN, 10 FEET RISE REINFORCED CONCRETE BOX CULVERT, DOUBLE BARREL</t>
  </si>
  <si>
    <t>60222-4200</t>
  </si>
  <si>
    <t>3600mm span, 3300mm rise reinforced concrete box culvert, double barrel</t>
  </si>
  <si>
    <t>12 FEET SPAN, 11 FEET RISE REINFORCED CONCRETE BOX CULVERT, DOUBLE BARREL</t>
  </si>
  <si>
    <t>60222-4250</t>
  </si>
  <si>
    <t>3600mm span, 3600mm rise reinforced concrete box culvert, double barrel</t>
  </si>
  <si>
    <t>12 FEET SPAN, 12 FEET RISE REINFORCED CONCRETE BOX CULVERT, DOUBLE BARREL</t>
  </si>
  <si>
    <t>60222-4300</t>
  </si>
  <si>
    <t>3600mm span, 4200mm rise reinforced concrete box culvert, double barrel</t>
  </si>
  <si>
    <t>12 FEET SPAN, 14 FEET RISE REINFORCED CONCRETE BOX CULVERT, DOUBLE BARREL</t>
  </si>
  <si>
    <t>60222-4350</t>
  </si>
  <si>
    <t>4200mm span, 1800mm rise reinforced concrete box culvert, double barrel</t>
  </si>
  <si>
    <t>14 FEET SPAN, 6 FEET RISE REINFORCED CONCRETE BOX CULVERT, DOUBLE BARREL</t>
  </si>
  <si>
    <t>60222-4400</t>
  </si>
  <si>
    <t>4200mm span, 2100mm rise reinforced concrete box culvert, double barrel</t>
  </si>
  <si>
    <t>14 FEET SPAN, 7 FEET RISE REINFORCED CONCRETE BOX CULVERT, DOUBLE BARREL</t>
  </si>
  <si>
    <t>60222-4450</t>
  </si>
  <si>
    <t>4200mm span, 2400mm rise reinforced concrete box culvert, double barrel</t>
  </si>
  <si>
    <t>14 FEET SPAN, 8 FEET RISE REINFORCED CONCRETE BOX CULVERT, DOUBLE BARREL</t>
  </si>
  <si>
    <t>60222-4500</t>
  </si>
  <si>
    <t>4200mm span, 2700mm rise reinforced concrete box culvert, double barrel</t>
  </si>
  <si>
    <t>14 FEET SPAN, 9 FEET RISE REINFORCED CONCRETE BOX CULVERT, DOUBLE BARREL</t>
  </si>
  <si>
    <t>60222-4550</t>
  </si>
  <si>
    <t>4200mm span, 3000mm rise reinforced concrete box culvert, double barrel</t>
  </si>
  <si>
    <t>14 FEET SPAN, 10 FEET RISE REINFORCED CONCRETE BOX CULVERT, DOUBLE BARREL</t>
  </si>
  <si>
    <t>60222-4600</t>
  </si>
  <si>
    <t>4200mm span, 3300mm rise reinforced concrete box culvert, double barrel</t>
  </si>
  <si>
    <t>14 FEET SPAN, 11 FEET RISE REINFORCED CONCRETE BOX CULVERT, DOUBLE BARREL</t>
  </si>
  <si>
    <t>60222-4650</t>
  </si>
  <si>
    <t>4200mm span, 3600mm rise reinforced concrete box culvert, double barrel</t>
  </si>
  <si>
    <t>14 FEET SPAN, 12 FEET RISE REINFORCED CONCRETE BOX CULVERT, DOUBLE BARREL</t>
  </si>
  <si>
    <t>60222-4700</t>
  </si>
  <si>
    <t>4200mm span, 4200mm rise reinforced concrete box culvert, double barrel</t>
  </si>
  <si>
    <t>14 FEET SPAN, 14 FEET RISE REINFORCED CONCRETE BOX CULVERT, DOUBLE BARREL</t>
  </si>
  <si>
    <t>60222-4750</t>
  </si>
  <si>
    <t>4200mm span, 4800mm rise reinforced concrete box culvert, double barrel</t>
  </si>
  <si>
    <t>14 FEET SPAN, 16 FEET RISE REINFORCED CONCRETE BOX CULVERT, DOUBLE BARREL</t>
  </si>
  <si>
    <t>60222-4800</t>
  </si>
  <si>
    <t>7200mm span, 2400mm rise reinforced concrete box culvert, double barrel</t>
  </si>
  <si>
    <t>24 FEET SPAN, 8 FEET RISE REINFORCED CONCRETE BOX CULVERT, DOUBLE BARREL</t>
  </si>
  <si>
    <t>60223-0100</t>
  </si>
  <si>
    <t>900mm span, 900mm rise reinforced concrete box culvert, triple barrel</t>
  </si>
  <si>
    <t>3 FEET SPAN, 3 FEET RISE REINFORCED CONCRETE BOX CULVERT, TRIPLE BARREL</t>
  </si>
  <si>
    <t>60223-0150</t>
  </si>
  <si>
    <t>900mm span, 1200mm rise reinforced concrete box culvert, triple barrel</t>
  </si>
  <si>
    <t>3 FEET SPAN, 4 FEET RISE REINFORCED CONCRETE BOX CULVERT, TRIPLE BARREL</t>
  </si>
  <si>
    <t>60223-0200</t>
  </si>
  <si>
    <t>900mm span, 1500mm rise reinforced concrete box culvert, triple barrel</t>
  </si>
  <si>
    <t>3 FEET SPAN, 5 FEET RISE REINFORCED CONCRETE BOX CULVERT, TRIPLE BARREL</t>
  </si>
  <si>
    <t>60223-0250</t>
  </si>
  <si>
    <t>900mm span, 1800mm rise reinforced concrete box culvert, triple barrel</t>
  </si>
  <si>
    <t>3 FEET SPAN, 6 FEET RISE REINFORCED CONCRETE BOX CULVERT, TRIPLE BARREL</t>
  </si>
  <si>
    <t>60223-0300</t>
  </si>
  <si>
    <t>1200mm span, 900mm rise reinforced concrete box culvert, triple barrel</t>
  </si>
  <si>
    <t>4 FEET SPAN, 3 FEET RISE REINFORCED CONCRETE BOX CULVERT, TRIPLE BARREL</t>
  </si>
  <si>
    <t>60223-0350</t>
  </si>
  <si>
    <t>1200mm span, 1200mm rise reinforced concrete box culvert, triple barrel</t>
  </si>
  <si>
    <t>4 FEET SPAN, 4 FEET RISE REINFORCED CONCRETE BOX CULVERT, TRIPLE BARREL</t>
  </si>
  <si>
    <t>60223-0400</t>
  </si>
  <si>
    <t>1200mm span, 1500mm rise reinforced concrete box culvert, triple barrel</t>
  </si>
  <si>
    <t>4 FEET SPAN, 5 FEET RISE REINFORCED CONCRETE BOX CULVERT, TRIPLE BARREL</t>
  </si>
  <si>
    <t>60223-0450</t>
  </si>
  <si>
    <t>1200mm span, 1800mm rise reinforced concrete box culvert, triple barrel</t>
  </si>
  <si>
    <t>4 FEET SPAN, 6 FEET RISE REINFORCED CONCRETE BOX CULVERT, TRIPLE BARREL</t>
  </si>
  <si>
    <t>60223-0500</t>
  </si>
  <si>
    <t>1200mm span, 2100mm rise reinforced concrete box culvert, triple barrel</t>
  </si>
  <si>
    <t>4 FEET SPAN, 7 FEET RISE REINFORCED CONCRETE BOX CULVERT, TRIPLE BARREL</t>
  </si>
  <si>
    <t>60223-0550</t>
  </si>
  <si>
    <t>1500mm span, 900mm rise reinforced concrete box culvert, triple barrel</t>
  </si>
  <si>
    <t>5 FEET SPAN, 3 FEET RISE REINFORCED CONCRETE BOX CULVERT, TRIPLE BARREL</t>
  </si>
  <si>
    <t>60223-0600</t>
  </si>
  <si>
    <t>1500mm span, 1200mm rise reinforced concrete box culvert, triple barrel</t>
  </si>
  <si>
    <t>5 FEET SPAN, 4 FEET RISE REINFORCED CONCRETE BOX CULVERT, TRIPLE BARREL</t>
  </si>
  <si>
    <t>60223-0650</t>
  </si>
  <si>
    <t>1500mm span, 1500mm rise reinforced concrete box culvert, triple barrel</t>
  </si>
  <si>
    <t>5 FEET SPAN, 5 FEET RISE REINFORCED CONCRETE BOX CULVERT, TRIPLE BARREL</t>
  </si>
  <si>
    <t>60223-0700</t>
  </si>
  <si>
    <t>1500mm span, 1800mm rise reinforced concrete box culvert, triple barrel</t>
  </si>
  <si>
    <t>5 FEET SPAN, 6 FEET RISE REINFORCED CONCRETE BOX CULVERT, TRIPLE BARREL</t>
  </si>
  <si>
    <t>60223-0750</t>
  </si>
  <si>
    <t>1500mm span, 2100mm rise reinforced concrete box culvert, triple barrel</t>
  </si>
  <si>
    <t>5 FEET SPAN, 7 FEET RISE REINFORCED CONCRETE BOX CULVERT, TRIPLE BARREL</t>
  </si>
  <si>
    <t>60223-0800</t>
  </si>
  <si>
    <t>1500mm span, 2400mm rise reinforced concrete box culvert, triple barrel</t>
  </si>
  <si>
    <t>5 FEET SPAN, 8 FEET RISE REINFORCED CONCRETE BOX CULVERT, TRIPLE BARREL</t>
  </si>
  <si>
    <t>60223-0850</t>
  </si>
  <si>
    <t>1500mm span, 2700mm rise reinforced concrete box culvert, triple barrel</t>
  </si>
  <si>
    <t>5 FEET SPAN, 9 FEET RISE REINFORCED CONCRETE BOX CULVERT, TRIPLE BARREL</t>
  </si>
  <si>
    <t>60223-0900</t>
  </si>
  <si>
    <t>1500mm span, 3000mm rise reinforced concrete box culvert, triple barrel</t>
  </si>
  <si>
    <t>5 FEET SPAN, 10 FEET RISE REINFORCED CONCRETE BOX CULVERT, TRIPLE BARREL</t>
  </si>
  <si>
    <t>60223-0950</t>
  </si>
  <si>
    <t>1500mm span, 3300mm rise reinforced concrete box culvert, triple barrel</t>
  </si>
  <si>
    <t>5 FEET SPAN, 11 FEET RISE REINFORCED CONCRETE BOX CULVERT, TRIPLE BARREL</t>
  </si>
  <si>
    <t>60223-1000</t>
  </si>
  <si>
    <t>1500mm span, 3600mm rise reinforced concrete box culvert, triple barrel</t>
  </si>
  <si>
    <t>5 FEET SPAN, 12 FEET RISE REINFORCED CONCRETE BOX CULVERT, TRIPLE BARREL</t>
  </si>
  <si>
    <t>60223-1050</t>
  </si>
  <si>
    <t>1500mm span, 4200mm rise reinforced concrete box culvert, triple barrel</t>
  </si>
  <si>
    <t>5 FEET SPAN, 14 FEET RISE REINFORCED CONCRETE BOX CULVERT, TRIPLE BARREL</t>
  </si>
  <si>
    <t>60223-1100</t>
  </si>
  <si>
    <t>1500mm span, 4800mm rise reinforced concrete box culvert, triple barrel</t>
  </si>
  <si>
    <t>5 FEET SPAN, 16 FEET RISE REINFORCED CONCRETE BOX CULVERT, TRIPLE BARREL</t>
  </si>
  <si>
    <t>60223-1150</t>
  </si>
  <si>
    <t>1800mm span, 900mm rise reinforced concrete box culvert, triple barrel</t>
  </si>
  <si>
    <t>6 FEET SPAN, 3 FEET RISE REINFORCED CONCRETE BOX CULVERT, TRIPLE BARREL</t>
  </si>
  <si>
    <t>60223-1200</t>
  </si>
  <si>
    <t>1800mm span, 1200mm rise reinforced concrete box culvert, triple barrel</t>
  </si>
  <si>
    <t>6 FEET SPAN, 4 FEET RISE REINFORCED CONCRETE BOX CULVERT, TRIPLE BARREL</t>
  </si>
  <si>
    <t>60223-1250</t>
  </si>
  <si>
    <t>1800mm span, 1500mm rise reinforced concrete box culvert, triple barrel</t>
  </si>
  <si>
    <t>6 FEET SPAN, 5 FEET RISE REINFORCED CONCRETE BOX CULVERT, TRIPLE BARREL</t>
  </si>
  <si>
    <t>60223-1300</t>
  </si>
  <si>
    <t>1800mm span, 1800mm rise reinforced concrete box culvert, triple barrel</t>
  </si>
  <si>
    <t>6 FEET SPAN, 6 FEET RISE REINFORCED CONCRETE BOX CULVERT, TRIPLE BARREL</t>
  </si>
  <si>
    <t>60223-1350</t>
  </si>
  <si>
    <t>1800mm span, 2100mm rise reinforced concrete box culvert, triple barrel</t>
  </si>
  <si>
    <t>6 FEET SPAN, 7 FEET RISE REINFORCED CONCRETE BOX CULVERT, TRIPLE BARREL</t>
  </si>
  <si>
    <t>60223-1400</t>
  </si>
  <si>
    <t>1800mm span, 2400mm rise reinforced concrete box culvert, triple barrel</t>
  </si>
  <si>
    <t>6 FEET SPAN, 8 FEET RISE REINFORCED CONCRETE BOX CULVERT, TRIPLE BARREL</t>
  </si>
  <si>
    <t>60223-1450</t>
  </si>
  <si>
    <t>1800mm span, 2700mm rise reinforced concrete box culvert, triple barrel</t>
  </si>
  <si>
    <t>6 FEET SPAN, 9 FEET RISE REINFORCED CONCRETE BOX CULVERT, TRIPLE BARREL</t>
  </si>
  <si>
    <t>60223-1500</t>
  </si>
  <si>
    <t>1800mm span, 3000mm rise reinforced concrete box culvert, triple barrel</t>
  </si>
  <si>
    <t>6 FEET SPAN, 10 FEET RISE REINFORCED CONCRETE BOX CULVERT, TRIPLE BARREL</t>
  </si>
  <si>
    <t>60223-1550</t>
  </si>
  <si>
    <t>1800mm span, 3300mm rise reinforced concrete box culvert, triple barrel</t>
  </si>
  <si>
    <t>6 FEET SPAN, 11 FEET RISE REINFORCED CONCRETE BOX CULVERT, TRIPLE BARREL</t>
  </si>
  <si>
    <t>60223-1600</t>
  </si>
  <si>
    <t>1800mm span, 3600mm rise reinforced concrete box culvert, triple barrel</t>
  </si>
  <si>
    <t>6 FEET SPAN, 12 FEET RISE REINFORCED CONCRETE BOX CULVERT, TRIPLE BARREL</t>
  </si>
  <si>
    <t>60223-1650</t>
  </si>
  <si>
    <t>1800mm span, 4200mm rise reinforced concrete box culvert, triple barrel</t>
  </si>
  <si>
    <t>6 FEET SPAN, 14 FEET RISE REINFORCED CONCRETE BOX CULVERT, TRIPLE BARREL</t>
  </si>
  <si>
    <t>60223-1700</t>
  </si>
  <si>
    <t>1800mm span, 4800mm rise reinforced concrete box culvert, triple barrel</t>
  </si>
  <si>
    <t>6 FEET SPAN, 16 FEET RISE REINFORCED CONCRETE BOX CULVERT, TRIPLE BARREL</t>
  </si>
  <si>
    <t>60223-1750</t>
  </si>
  <si>
    <t>2400mm span, 900mm rise reinforced concrete box culvert, triple barrel</t>
  </si>
  <si>
    <t>8 FEET SPAN, 3 FEET RISE REINFORCED CONCRETE BOX CULVERT, TRIPLE BARREL</t>
  </si>
  <si>
    <t>60223-1800</t>
  </si>
  <si>
    <t>2400mm span, 1200mm rise reinforced concrete box culvert, triple barrel</t>
  </si>
  <si>
    <t>8 FEET SPAN, 4 FEET RISE REINFORCED CONCRETE BOX CULVERT, TRIPLE BARREL</t>
  </si>
  <si>
    <t>60223-1850</t>
  </si>
  <si>
    <t>2400mm span, 1500mm rise reinforced concrete box culvert, triple barrel</t>
  </si>
  <si>
    <t>8 FEET SPAN, 5 FEET RISE REINFORCED CONCRETE BOX CULVERT, TRIPLE BARREL</t>
  </si>
  <si>
    <t>60223-1900</t>
  </si>
  <si>
    <t>2400mm span, 1800mm rise reinforced concrete box culvert, triple barrel</t>
  </si>
  <si>
    <t>8 FEET SPAN, 6 FEET RISE REINFORCED CONCRETE BOX CULVERT, TRIPLE BARREL</t>
  </si>
  <si>
    <t>60223-1950</t>
  </si>
  <si>
    <t>2400mm span, 2100mm rise reinforced concrete box culvert, triple barrel</t>
  </si>
  <si>
    <t>8 FEET SPAN, 7 FEET RISE REINFORCED CONCRETE BOX CULVERT, TRIPLE BARREL</t>
  </si>
  <si>
    <t>60223-2000</t>
  </si>
  <si>
    <t>2400mm span, 2400mm rise reinforced concrete box culvert, triple barrel</t>
  </si>
  <si>
    <t>8 FEET SPAN, 8 FEET RISE REINFORCED CONCRETE BOX CULVERT, TRIPLE BARREL</t>
  </si>
  <si>
    <t>60223-2050</t>
  </si>
  <si>
    <t>2400mm span, 2700mm rise reinforced concrete box culvert, triple barrel</t>
  </si>
  <si>
    <t>8 FEET SPAN, 9 FEET RISE REINFORCED CONCRETE BOX CULVERT, TRIPLE BARREL</t>
  </si>
  <si>
    <t>60223-2100</t>
  </si>
  <si>
    <t>2400mm span, 3000mm rise reinforced concrete box culvert, triple barrel</t>
  </si>
  <si>
    <t>8 FEET SPAN, 10 FEET RISE REINFORCED CONCRETE BOX CULVERT, TRIPLE BARREL</t>
  </si>
  <si>
    <t>60223-2150</t>
  </si>
  <si>
    <t>2400mm span, 3300mm rise reinforced concrete box culvert, triple barrel</t>
  </si>
  <si>
    <t>8 FEET SPAN, 11 FEET RISE REINFORCED CONCRETE BOX CULVERT, TRIPLE BARREL</t>
  </si>
  <si>
    <t>60223-2200</t>
  </si>
  <si>
    <t>2400mm span, 3600mm rise reinforced concrete box culvert, triple barrel</t>
  </si>
  <si>
    <t>8 FEET SPAN, 12 FEET RISE REINFORCED CONCRETE BOX CULVERT, TRIPLE BARREL</t>
  </si>
  <si>
    <t>60223-2250</t>
  </si>
  <si>
    <t>2400mm span, 4200mm rise reinforced concrete box culvert, triple barrel</t>
  </si>
  <si>
    <t>8 FEET SPAN, 14 FEET RISE REINFORCED CONCRETE BOX CULVERT, TRIPLE BARREL</t>
  </si>
  <si>
    <t>60223-2300</t>
  </si>
  <si>
    <t>2700mm span, 900mm rise reinforced concrete box culvert, triple barrel</t>
  </si>
  <si>
    <t>9 FEET SPAN, 3 FEET RISE REINFORCED CONCRETE BOX CULVERT, TRIPLE BARREL</t>
  </si>
  <si>
    <t>60223-2350</t>
  </si>
  <si>
    <t>2700mm span, 1200mm rise reinforced concrete box culvert, triple barrel</t>
  </si>
  <si>
    <t>9 FEET SPAN, 4 FEET RISE REINFORCED CONCRETE BOX CULVERT, TRIPLE BARREL</t>
  </si>
  <si>
    <t>60223-2400</t>
  </si>
  <si>
    <t>2700mm span, 1500mm rise reinforced concrete box culvert, triple barrel</t>
  </si>
  <si>
    <t>9 FEET SPAN, 5 FEET RISE REINFORCED CONCRETE BOX CULVERT, TRIPLE BARREL</t>
  </si>
  <si>
    <t>60223-2450</t>
  </si>
  <si>
    <t>2700mm span, 1800mm rise reinforced concrete box culvert, triple barrel</t>
  </si>
  <si>
    <t>9 FEET SPAN, 6 FEET RISE REINFORCED CONCRETE BOX CULVERT, TRIPLE BARREL</t>
  </si>
  <si>
    <t>60223-2500</t>
  </si>
  <si>
    <t>2700mm span, 2100mm rise reinforced concrete box culvert, triple barrel</t>
  </si>
  <si>
    <t>9 FEET SPAN, 7 FEET RISE REINFORCED CONCRETE BOX CULVERT, TRIPLE BARREL</t>
  </si>
  <si>
    <t>60223-2550</t>
  </si>
  <si>
    <t>2700mm span, 2400mm rise reinforced concrete box culvert, triple barrel</t>
  </si>
  <si>
    <t>9 FEET SPAN, 8 FEET RISE REINFORCED CONCRETE BOX CULVERT, TRIPLE BARREL</t>
  </si>
  <si>
    <t>60223-2600</t>
  </si>
  <si>
    <t>2700mm span, 2700mm rise reinforced concrete box culvert, triple barrel</t>
  </si>
  <si>
    <t>9 FEET SPAN, 9 FEET RISE REINFORCED CONCRETE BOX CULVERT, TRIPLE BARREL</t>
  </si>
  <si>
    <t>60223-2650</t>
  </si>
  <si>
    <t>2700mm span, 3000mm rise reinforced concrete box culvert, triple barrel</t>
  </si>
  <si>
    <t>9 FEET SPAN, 10 FEET RISE REINFORCED CONCRETE BOX CULVERT, TRIPLE BARREL</t>
  </si>
  <si>
    <t>60223-2700</t>
  </si>
  <si>
    <t>2700mm span, 3300mm rise reinforced concrete box culvert, triple barrel</t>
  </si>
  <si>
    <t>9 FEET SPAN, 11 FEET RISE REINFORCED CONCRETE BOX CULVERT, TRIPLE BARREL</t>
  </si>
  <si>
    <t>60223-2750</t>
  </si>
  <si>
    <t>2700mm span, 3600mm rise reinforced concrete box culvert, triple barrel</t>
  </si>
  <si>
    <t>9 FEET SPAN, 12 FEET RISE REINFORCED CONCRETE BOX CULVERT, TRIPLE BARREL</t>
  </si>
  <si>
    <t>60223-2800</t>
  </si>
  <si>
    <t>2700mm span, 4200mm rise reinforced concrete box culvert, triple barrel</t>
  </si>
  <si>
    <t>9 FEET SPAN, 14 FEET RISE REINFORCED CONCRETE BOX CULVERT, TRIPLE BARREL</t>
  </si>
  <si>
    <t>60223-2850</t>
  </si>
  <si>
    <t>2700mm span, 4800mm rise reinforced concrete box culvert, triple barrel</t>
  </si>
  <si>
    <t>9 FEET SPAN, 16 FEET RISE REINFORCED CONCRETE BOX CULVERT, TRIPLE BARREL</t>
  </si>
  <si>
    <t>60223-2900</t>
  </si>
  <si>
    <t>3000mm span, 900mm rise reinforced concrete box culvert, triple barrel</t>
  </si>
  <si>
    <t>10 FEET SPAN, 3 FEET RISE REINFORCED CONCRETE BOX CULVERT, TRIPLE BARREL</t>
  </si>
  <si>
    <t>60223-2950</t>
  </si>
  <si>
    <t>3000mm span, 1200mm rise reinforced concrete box culvert, triple barrel</t>
  </si>
  <si>
    <t>10 FEET SPAN, 4 FEET RISE REINFORCED CONCRETE BOX CULVERT, TRIPLE BARREL</t>
  </si>
  <si>
    <t>60223-3000</t>
  </si>
  <si>
    <t>3000mm span, 1500mm rise reinforced concrete box culvert, triple barrel</t>
  </si>
  <si>
    <t>10 FEET SPAN, 5 FEET RISE REINFORCED CONCRETE BOX CULVERT, TRIPLE BARREL</t>
  </si>
  <si>
    <t>60223-3050</t>
  </si>
  <si>
    <t>3000mm span, 1800mm rise reinforced concrete box culvert, triple barrel</t>
  </si>
  <si>
    <t>10 FEET SPAN, 6 FEET RISE REINFORCED CONCRETE BOX CULVERT, TRIPLE BARREL</t>
  </si>
  <si>
    <t>60223-3100</t>
  </si>
  <si>
    <t>3000mm span, 2100mm rise reinforced concrete box culvert, triple barrel</t>
  </si>
  <si>
    <t>10 FEET SPAN, 7 FEET RISE REINFORCED CONCRETE BOX CULVERT, TRIPLE BARREL</t>
  </si>
  <si>
    <t>60223-3150</t>
  </si>
  <si>
    <t>3000mm span, 2400mm rise reinforced concrete box culvert, triple barrel</t>
  </si>
  <si>
    <t>10 FEET SPAN, 8 FEET RISE REINFORCED CONCRETE BOX CULVERT, TRIPLE BARREL</t>
  </si>
  <si>
    <t>60223-3200</t>
  </si>
  <si>
    <t>3000mm span, 2700mm rise reinforced concrete box culvert, triple barrel</t>
  </si>
  <si>
    <t>10 FEET SPAN, 9 FEET RISE REINFORCED CONCRETE BOX CULVERT, TRIPLE BARREL</t>
  </si>
  <si>
    <t>60223-3250</t>
  </si>
  <si>
    <t>3000mm span, 3000mm rise reinforced concrete box culvert, triple barrel</t>
  </si>
  <si>
    <t>10 FEET SPAN, 10 FEET RISE REINFORCED CONCRETE BOX CULVERT, TRIPLE BARREL</t>
  </si>
  <si>
    <t>60223-3300</t>
  </si>
  <si>
    <t>3000mm span, 3300mm rise reinforced concrete box culvert, triple barrel</t>
  </si>
  <si>
    <t>10 FEET SPAN, 11 FEET RISE REINFORCED CONCRETE BOX CULVERT, TRIPLE BARREL</t>
  </si>
  <si>
    <t>60223-3350</t>
  </si>
  <si>
    <t>3000mm span, 3600mm rise reinforced concrete box culvert, triple barrel</t>
  </si>
  <si>
    <t>10 FEET SPAN, 12 FEET RISE REINFORCED CONCRETE BOX CULVERT, TRIPLE BARREL</t>
  </si>
  <si>
    <t>60223-3400</t>
  </si>
  <si>
    <t>3000mm span, 4200mm rise reinforced concrete box culvert, triple barrel</t>
  </si>
  <si>
    <t>10 FEET SPAN, 14 FEET RISE REINFORCED CONCRETE BOX CULVERT, TRIPLE BARREL</t>
  </si>
  <si>
    <t>60223-3450</t>
  </si>
  <si>
    <t>3000mm span, 4800mm rise reinforced concrete box culvert, triple barrel</t>
  </si>
  <si>
    <t>10 FEET SPAN, 16 FEET RISE REINFORCED CONCRETE BOX CULVERT, TRIPLE BARREL</t>
  </si>
  <si>
    <t>60223-3500</t>
  </si>
  <si>
    <t>3300mm span, 1500mm rise reinforced concrete box culvert, triple barrel</t>
  </si>
  <si>
    <t>11 FEET SPAN, 5 FEET RISE REINFORCED CONCRETE BOX CULVERT, TRIPLE BARREL</t>
  </si>
  <si>
    <t>60223-3550</t>
  </si>
  <si>
    <t>3300mm span, 1800mm rise reinforced concrete box culvert, triple barrel</t>
  </si>
  <si>
    <t>11 FEET SPAN, 6 FEET RISE REINFORCED CONCRETE BOX CULVERT, TRIPLE BARREL</t>
  </si>
  <si>
    <t>60223-3600</t>
  </si>
  <si>
    <t>3300mm span, 2100mm rise reinforced concrete box culvert, triple barrel</t>
  </si>
  <si>
    <t>11 FEET SPAN, 7 FEET RISE REINFORCED CONCRETE BOX CULVERT, TRIPLE BARREL</t>
  </si>
  <si>
    <t>60223-3650</t>
  </si>
  <si>
    <t>3300mm span, 2400mm rise reinforced concrete box culvert, triple barrel</t>
  </si>
  <si>
    <t>11 FEET SPAN, 8 FEET RISE REINFORCED CONCRETE BOX CULVERT, TRIPLE BARREL</t>
  </si>
  <si>
    <t>60223-3700</t>
  </si>
  <si>
    <t>3300mm span, 2700mm rise reinforced concrete box culvert, triple barrel</t>
  </si>
  <si>
    <t>11 FEET SPAN, 9 FEET RISE REINFORCED CONCRETE BOX CULVERT, TRIPLE BARREL</t>
  </si>
  <si>
    <t>60223-3750</t>
  </si>
  <si>
    <t>3300mm span, 3000mm rise reinforced concrete box culvert, triple barrel</t>
  </si>
  <si>
    <t>11 FEET SPAN, 10 FEET RISE REINFORCED CONCRETE BOX CULVERT, TRIPLE BARREL</t>
  </si>
  <si>
    <t>60223-3800</t>
  </si>
  <si>
    <t>3300mm span, 3300mm rise reinforced concrete box culvert, triple barrel</t>
  </si>
  <si>
    <t>11 FEET SPAN, 11 FEET RISE REINFORCED CONCRETE BOX CULVERT, TRIPLE BARREL</t>
  </si>
  <si>
    <t>60223-3850</t>
  </si>
  <si>
    <t>3300mm span, 3600mm rise reinforced concrete box culvert, triple barrel</t>
  </si>
  <si>
    <t>11 FEET SPAN, 12 FEET RISE REINFORCED CONCRETE BOX CULVERT, TRIPLE BARREL</t>
  </si>
  <si>
    <t>60223-3900</t>
  </si>
  <si>
    <t>3300mm span, 4200mm rise reinforced concrete box culvert, triple barrel</t>
  </si>
  <si>
    <t>11 FEET SPAN, 14 FEET RISE REINFORCED CONCRETE BOX CULVERT, TRIPLE BARREL</t>
  </si>
  <si>
    <t>60223-3950</t>
  </si>
  <si>
    <t>3300mm span, 4800mm rise reinforced concrete box culvert, triple barrel</t>
  </si>
  <si>
    <t>11 FEET SPAN, 16 FEET RISE REINFORCED CONCRETE BOX CULVERT, TRIPLE BARREL</t>
  </si>
  <si>
    <t>60223-4000</t>
  </si>
  <si>
    <t>3600mm span, 2100mm rise reinforced concrete box culvert, triple barrel</t>
  </si>
  <si>
    <t>12 FEET SPAN, 7 FEET RISE REINFORCED CONCRETE BOX CULVERT, TRIPLE BARREL</t>
  </si>
  <si>
    <t>60223-4050</t>
  </si>
  <si>
    <t>3600mm span, 2400mm rise reinforced concrete box culvert, triple barrel</t>
  </si>
  <si>
    <t>12 FEET SPAN, 8 FEET RISE REINFORCED CONCRETE BOX CULVERT, TRIPLE BARREL</t>
  </si>
  <si>
    <t>60223-4100</t>
  </si>
  <si>
    <t>3600mm span, 2700mm rise reinforced concrete box culvert, triple barrel</t>
  </si>
  <si>
    <t>12 FEET SPAN, 9 FEET RISE REINFORCED CONCRETE BOX CULVERT, TRIPLE BARREL</t>
  </si>
  <si>
    <t>60223-4150</t>
  </si>
  <si>
    <t>3600mm span, 3000mm rise reinforced concrete box culvert, triple barrel</t>
  </si>
  <si>
    <t>12 FEET SPAN, 10 FEET RISE REINFORCED CONCRETE BOX CULVERT, TRIPLE BARREL</t>
  </si>
  <si>
    <t>60223-4200</t>
  </si>
  <si>
    <t>3600mm span, 3300mm rise reinforced concrete box culvert, triple barrel</t>
  </si>
  <si>
    <t>12 FEET SPAN, 11 FEET RISE REINFORCED CONCRETE BOX CULVERT, TRIPLE BARREL</t>
  </si>
  <si>
    <t>60223-4250</t>
  </si>
  <si>
    <t>3600mm span, 3600mm rise reinforced concrete box culvert, triple barrel</t>
  </si>
  <si>
    <t>12 FEET SPAN, 12 FEET RISE REINFORCED CONCRETE BOX CULVERT, TRIPLE BARREL</t>
  </si>
  <si>
    <t>60223-4300</t>
  </si>
  <si>
    <t>3600mm span, 4200mm rise reinforced concrete box culvert, triple barrel</t>
  </si>
  <si>
    <t>12 FEET SPAN, 14 FEET RISE REINFORCED CONCRETE BOX CULVERT, TRIPLE BARREL</t>
  </si>
  <si>
    <t>60223-4350</t>
  </si>
  <si>
    <t>4200mm span, 1800mm rise reinforced concrete box culvert, triple barrel</t>
  </si>
  <si>
    <t>14 FEET SPAN, 6 FEET RISE REINFORCED CONCRETE BOX CULVERT, TRIPLE BARREL</t>
  </si>
  <si>
    <t>60223-4400</t>
  </si>
  <si>
    <t>4200mm span, 2100mm rise reinforced concrete box culvert, triple barrel</t>
  </si>
  <si>
    <t>14 FEET SPAN, 7 FEET RISE REINFORCED CONCRETE BOX CULVERT, TRIPLE BARREL</t>
  </si>
  <si>
    <t>60223-4450</t>
  </si>
  <si>
    <t>4200mm span, 2400mm rise reinforced concrete box culvert, triple barrel</t>
  </si>
  <si>
    <t>14 FEET SPAN, 8 FEET RISE REINFORCED CONCRETE BOX CULVERT, TRIPLE BARREL</t>
  </si>
  <si>
    <t>60223-4500</t>
  </si>
  <si>
    <t>4200mm span, 2700mm rise reinforced concrete box culvert, triple barrel</t>
  </si>
  <si>
    <t>14 FEET SPAN, 9 FEET RISE REINFORCED CONCRETE BOX CULVERT, TRIPLE BARREL</t>
  </si>
  <si>
    <t>60223-4550</t>
  </si>
  <si>
    <t>4200mm span, 3000mm rise reinforced concrete box culvert, triple barrel</t>
  </si>
  <si>
    <t>14 FEET SPAN, 10 FEET RISE REINFORCED CONCRETE BOX CULVERT, TRIPLE BARREL</t>
  </si>
  <si>
    <t>60223-4600</t>
  </si>
  <si>
    <t>4200mm span, 3300mm rise reinforced concrete box culvert, triple barrel</t>
  </si>
  <si>
    <t>14 FEET SPAN, 11 FEET RISE REINFORCED CONCRETE BOX CULVERT, TRIPLE BARREL</t>
  </si>
  <si>
    <t>60223-4650</t>
  </si>
  <si>
    <t>4200mm span, 3600mm rise reinforced concrete box culvert, triple barrel</t>
  </si>
  <si>
    <t>14 FEET SPAN, 12 FEET RISE REINFORCED CONCRETE BOX CULVERT, TRIPLE BARREL</t>
  </si>
  <si>
    <t>60223-4700</t>
  </si>
  <si>
    <t>4200mm span, 4200mm rise reinforced concrete box culvert, triple barrel</t>
  </si>
  <si>
    <t>14 FEET SPAN, 14 FEET RISE REINFORCED CONCRETE BOX CULVERT, TRIPLE BARREL</t>
  </si>
  <si>
    <t>60223-4750</t>
  </si>
  <si>
    <t>4200mm span, 4800mm rise reinforced concrete box culvert, triple barrel</t>
  </si>
  <si>
    <t>14 FEET SPAN, 16 FEET RISE REINFORCED CONCRETE BOX CULVERT, TRIPLE BARREL</t>
  </si>
  <si>
    <t>60223-4800</t>
  </si>
  <si>
    <t>7200mm span, 2400mm rise reinforced concrete box culvert, triple barrel</t>
  </si>
  <si>
    <t>24 FEET SPAN, 8 FEET RISE REINFORCED CONCRETE BOX CULVERT, TRIPLE BARREL</t>
  </si>
  <si>
    <t>60226-0000</t>
  </si>
  <si>
    <t>End section for reinforced concrete box culvert</t>
  </si>
  <si>
    <t>END SECTION FOR REINFORCED CONCRETE BOX CULVERT</t>
  </si>
  <si>
    <t>60230-0000</t>
  </si>
  <si>
    <t>Debris rack</t>
  </si>
  <si>
    <t>DEBRIS RACK</t>
  </si>
  <si>
    <t>60231-0000</t>
  </si>
  <si>
    <t>Dissipator, pipe</t>
  </si>
  <si>
    <t>DISSIPATOR, PIPE</t>
  </si>
  <si>
    <t>60301-0100</t>
  </si>
  <si>
    <t>1500mm structural plate pipe</t>
  </si>
  <si>
    <t>60-INCH STRUCTURAL PLATE PIPE</t>
  </si>
  <si>
    <t>60301-0110</t>
  </si>
  <si>
    <t>1655mm structural plate pipe</t>
  </si>
  <si>
    <t>66-INCH STRUCTURAL PLATE PIPE</t>
  </si>
  <si>
    <t>60301-0120</t>
  </si>
  <si>
    <t>1810mm structural plate pipe</t>
  </si>
  <si>
    <t>72-INCH STRUCTURAL PLATE PIPE</t>
  </si>
  <si>
    <t>60301-0130</t>
  </si>
  <si>
    <t>1965mm structural plate pipe</t>
  </si>
  <si>
    <t>78-INCH STRUCTURAL PLATE PIPE</t>
  </si>
  <si>
    <t>60301-0140</t>
  </si>
  <si>
    <t>2120mm structural plate pipe</t>
  </si>
  <si>
    <t>84-INCH STRUCTURAL PLATE PIPE</t>
  </si>
  <si>
    <t>60301-0150</t>
  </si>
  <si>
    <t>2275mm structural plate pipe</t>
  </si>
  <si>
    <t>90-INCH STRUCTURAL PLATE PIPE</t>
  </si>
  <si>
    <t>60301-0160</t>
  </si>
  <si>
    <t>2430mm structural plate pipe</t>
  </si>
  <si>
    <t>96-INCH STRUCTURAL PLATE PIPE</t>
  </si>
  <si>
    <t>60301-0170</t>
  </si>
  <si>
    <t>2585mm structural plate pipe</t>
  </si>
  <si>
    <t>102-INCH STRUCTURAL PLATE PIPE</t>
  </si>
  <si>
    <t>60301-0180</t>
  </si>
  <si>
    <t>2740mm structural plate pipe</t>
  </si>
  <si>
    <t>108-INCH STRUCTURAL PLATE PIPE</t>
  </si>
  <si>
    <t>60301-0190</t>
  </si>
  <si>
    <t>2895mm structural plate pipe</t>
  </si>
  <si>
    <t>114-INCH STRUCTURAL PLATE PIPE</t>
  </si>
  <si>
    <t>60301-0200</t>
  </si>
  <si>
    <t>3050mm structural plate pipe</t>
  </si>
  <si>
    <t>120-INCH STRUCTURAL PLATE PIPE</t>
  </si>
  <si>
    <t>60301-0210</t>
  </si>
  <si>
    <t>3205mm structural plate pipe</t>
  </si>
  <si>
    <t>126-INCH STRUCTURAL PLATE PIPE</t>
  </si>
  <si>
    <t>60301-0220</t>
  </si>
  <si>
    <t>3360mm structural plate pipe</t>
  </si>
  <si>
    <t>132-INCH STRUCTURAL PLATE PIPE</t>
  </si>
  <si>
    <t>60301-0230</t>
  </si>
  <si>
    <t>3515mm structural plate pipe</t>
  </si>
  <si>
    <t>138-INCH STRUCTURAL PLATE PIPE</t>
  </si>
  <si>
    <t>60301-0240</t>
  </si>
  <si>
    <t>3670mm structural plate pipe</t>
  </si>
  <si>
    <t>144-INCH STRUCTURAL PLATE PIPE</t>
  </si>
  <si>
    <t>60301-0250</t>
  </si>
  <si>
    <t>3825mm structural plate pipe</t>
  </si>
  <si>
    <t>150-INCH STRUCTURAL PLATE PIPE</t>
  </si>
  <si>
    <t>60301-0260</t>
  </si>
  <si>
    <t>3980mm structural plate pipe</t>
  </si>
  <si>
    <t>156-INCH STRUCTURAL PLATE PIPE</t>
  </si>
  <si>
    <t>60301-0270</t>
  </si>
  <si>
    <t>4135mm structural plate pipe</t>
  </si>
  <si>
    <t>162-INCH STRUCTURAL PLATE PIPE</t>
  </si>
  <si>
    <t>60301-0280</t>
  </si>
  <si>
    <t>4290mm structural plate pipe</t>
  </si>
  <si>
    <t>168-INCH STRUCTURAL PLATE PIPE</t>
  </si>
  <si>
    <t>60301-0290</t>
  </si>
  <si>
    <t>4445mm structural plate pipe</t>
  </si>
  <si>
    <t>174-INCH STRUCTURAL PLATE PIPE</t>
  </si>
  <si>
    <t>60301-0300</t>
  </si>
  <si>
    <t>180-INCH STRUCTURAL PLATE PIPE</t>
  </si>
  <si>
    <t>60301-0360</t>
  </si>
  <si>
    <t>5530mm structural plate pipe</t>
  </si>
  <si>
    <t>216-INCH STRUCTURAL PLATE PIPE</t>
  </si>
  <si>
    <t>60301-0400</t>
  </si>
  <si>
    <t>6150mm structural plate pipe</t>
  </si>
  <si>
    <t>240-INCH STRUCTURAL PLATE PIPE</t>
  </si>
  <si>
    <t>60301-0480</t>
  </si>
  <si>
    <t>7315mm structural plate pipe</t>
  </si>
  <si>
    <t>288-INCH STRUCTURAL PLATE PIPE</t>
  </si>
  <si>
    <t>60302-0000</t>
  </si>
  <si>
    <t>Structural plate pipe-arch</t>
  </si>
  <si>
    <t>STRUCTURAL PLATE PIPE-ARCH</t>
  </si>
  <si>
    <t>60303-0000</t>
  </si>
  <si>
    <t>Structural plate underpass</t>
  </si>
  <si>
    <t>STRUCTURAL PLATE UNDERPASS</t>
  </si>
  <si>
    <t>60304-0000</t>
  </si>
  <si>
    <t>Structural plate arch</t>
  </si>
  <si>
    <t>STRUCTURAL PLATE ARCH</t>
  </si>
  <si>
    <t>60305-0000</t>
  </si>
  <si>
    <t>Structural plate box</t>
  </si>
  <si>
    <t>STRUCTURAL PLATE BOX</t>
  </si>
  <si>
    <t>60310-0000</t>
  </si>
  <si>
    <t>Structural plate structures, repair</t>
  </si>
  <si>
    <t>STRUCTURAL PLATE STRUCTURES</t>
  </si>
  <si>
    <t>60315-0000</t>
  </si>
  <si>
    <t>Structural plate headwall</t>
  </si>
  <si>
    <t>STRUCTURAL PLATE HEADWALL</t>
  </si>
  <si>
    <t>60401-0000</t>
  </si>
  <si>
    <t>MANHOLE</t>
  </si>
  <si>
    <t>60401-1000</t>
  </si>
  <si>
    <t>Manhole, type 1</t>
  </si>
  <si>
    <t>MANHOLE, TYPE 1</t>
  </si>
  <si>
    <t>60401-2000</t>
  </si>
  <si>
    <t>Manhole, type 2</t>
  </si>
  <si>
    <t>MANHOLE, TYPE 2</t>
  </si>
  <si>
    <t>60401-3000</t>
  </si>
  <si>
    <t>Manhole, type 3</t>
  </si>
  <si>
    <t>MANHOLE, TYPE 3</t>
  </si>
  <si>
    <t>60402-0000</t>
  </si>
  <si>
    <t>60402-1000</t>
  </si>
  <si>
    <t>60402-2000</t>
  </si>
  <si>
    <t>60402-3000</t>
  </si>
  <si>
    <t>60403-0000</t>
  </si>
  <si>
    <t>INLET</t>
  </si>
  <si>
    <t>60403-0100</t>
  </si>
  <si>
    <t>Inlet, type 1</t>
  </si>
  <si>
    <t>INLET, TYPE 1</t>
  </si>
  <si>
    <t>60403-0200</t>
  </si>
  <si>
    <t>Inlet, type 1A</t>
  </si>
  <si>
    <t>INLET, TYPE 1A</t>
  </si>
  <si>
    <t>60403-0300</t>
  </si>
  <si>
    <t>Inlet, type 2</t>
  </si>
  <si>
    <t>INLET, TYPE 2</t>
  </si>
  <si>
    <t>60403-0400</t>
  </si>
  <si>
    <t>Inlet, type 2A</t>
  </si>
  <si>
    <t>INLET, TYPE 2A</t>
  </si>
  <si>
    <t>60403-0500</t>
  </si>
  <si>
    <t>Inlet, type 2B</t>
  </si>
  <si>
    <t>INLET, TYPE 2B</t>
  </si>
  <si>
    <t>60403-0600</t>
  </si>
  <si>
    <t>Inlet, type 2, double grate</t>
  </si>
  <si>
    <t>INLET, TYPE 2, DOUBLE GRATE</t>
  </si>
  <si>
    <t>60403-0700</t>
  </si>
  <si>
    <t>Inlet, Caltrans</t>
  </si>
  <si>
    <t xml:space="preserve">INLET, CALTRANS </t>
  </si>
  <si>
    <t>60403-0800</t>
  </si>
  <si>
    <t>Inlet, type 4A</t>
  </si>
  <si>
    <t>INLET, TYPE 4A</t>
  </si>
  <si>
    <t>60403-0900</t>
  </si>
  <si>
    <t>Inlet, type 4B</t>
  </si>
  <si>
    <t>INLET, TYPE 4B</t>
  </si>
  <si>
    <t>60403-1000</t>
  </si>
  <si>
    <t>Inlet, type 4C</t>
  </si>
  <si>
    <t>INLET, TYPE 4C</t>
  </si>
  <si>
    <t>60403-1100</t>
  </si>
  <si>
    <t>Inlet, type 4D</t>
  </si>
  <si>
    <t>INLET, TYPE 4D</t>
  </si>
  <si>
    <t>Inlet, type 5A</t>
  </si>
  <si>
    <t>INLET, TYPE 5A</t>
  </si>
  <si>
    <t>60403-1300</t>
  </si>
  <si>
    <t>Inlet, type 5A modified</t>
  </si>
  <si>
    <t>INLET, TYPE 5A MODIFIED</t>
  </si>
  <si>
    <t>60403-1400</t>
  </si>
  <si>
    <t>Inlet, type 5B</t>
  </si>
  <si>
    <t>INLET, TYPE 5B</t>
  </si>
  <si>
    <t>60403-1500</t>
  </si>
  <si>
    <t>Inlet, type 5C</t>
  </si>
  <si>
    <t>INLET, TYPE 5C</t>
  </si>
  <si>
    <t>60403-1600</t>
  </si>
  <si>
    <t>Inlet, type 5D</t>
  </si>
  <si>
    <t>INLET, TYPE 5D</t>
  </si>
  <si>
    <t>60403-1700</t>
  </si>
  <si>
    <t>Inlet, type 6A</t>
  </si>
  <si>
    <t>INLET, TYPE 6A</t>
  </si>
  <si>
    <t>60403-1800</t>
  </si>
  <si>
    <t>Inlet, type 6A modified</t>
  </si>
  <si>
    <t>INLET, TYPE 6A MODIFIED</t>
  </si>
  <si>
    <t>60403-1900</t>
  </si>
  <si>
    <t>Inlet, type 6B</t>
  </si>
  <si>
    <t>INLET, TYPE 6B</t>
  </si>
  <si>
    <t>60403-2000</t>
  </si>
  <si>
    <t>Inlet, type 6C</t>
  </si>
  <si>
    <t>INLET, TYPE 6C</t>
  </si>
  <si>
    <t>60403-2100</t>
  </si>
  <si>
    <t>Inlet, type 7</t>
  </si>
  <si>
    <t>INLET, TYPE 7</t>
  </si>
  <si>
    <t>60403-2200</t>
  </si>
  <si>
    <t>Inlet, type 7A</t>
  </si>
  <si>
    <t>INLET, TYPE 7A</t>
  </si>
  <si>
    <t>60403-2300</t>
  </si>
  <si>
    <t>Inlet, type 7B</t>
  </si>
  <si>
    <t>INLET, TYPE 7B</t>
  </si>
  <si>
    <t>60403-2400</t>
  </si>
  <si>
    <t>Inlet, type 7C</t>
  </si>
  <si>
    <t>INLET, TYPE 7C</t>
  </si>
  <si>
    <t>60403-2500</t>
  </si>
  <si>
    <t>Inlet, type GOL-2.1</t>
  </si>
  <si>
    <t>INLET, TYPE GOL-2.1</t>
  </si>
  <si>
    <t>60403-2600</t>
  </si>
  <si>
    <t>Inlet, type 8</t>
  </si>
  <si>
    <t>INLET, TYPE 8</t>
  </si>
  <si>
    <t>60403-2700</t>
  </si>
  <si>
    <t>Inlet, type 9</t>
  </si>
  <si>
    <t>INLET, TYPE 9</t>
  </si>
  <si>
    <t>60403-2800</t>
  </si>
  <si>
    <t>Inlet, type 10</t>
  </si>
  <si>
    <t>INLET, TYPE 10</t>
  </si>
  <si>
    <t>60403-2900</t>
  </si>
  <si>
    <t>Inlet, type 11</t>
  </si>
  <si>
    <t>INLET, TYPE 11</t>
  </si>
  <si>
    <t>60403-3000</t>
  </si>
  <si>
    <t>Inlet, type 12</t>
  </si>
  <si>
    <t>INLET, TYPE 12</t>
  </si>
  <si>
    <t>60403-3100</t>
  </si>
  <si>
    <t>Inlet, type 13</t>
  </si>
  <si>
    <t>INLET, TYPE 13</t>
  </si>
  <si>
    <t>60404-0000</t>
  </si>
  <si>
    <t>Catch basin</t>
  </si>
  <si>
    <t>CATCH BASIN</t>
  </si>
  <si>
    <t>60404-1000</t>
  </si>
  <si>
    <t>Catch basin, type 1</t>
  </si>
  <si>
    <t>CATCH BASIN, TYPE 1</t>
  </si>
  <si>
    <t>60404-2000</t>
  </si>
  <si>
    <t>Catch basin, type 2</t>
  </si>
  <si>
    <t>CATCH BASIN, TYPE 2</t>
  </si>
  <si>
    <t>60404-3000</t>
  </si>
  <si>
    <t>Catch basin, type 3</t>
  </si>
  <si>
    <t>CATCH BASIN, TYPE 3</t>
  </si>
  <si>
    <t>60404-4000</t>
  </si>
  <si>
    <t>Catch basin, type 4</t>
  </si>
  <si>
    <t>CATCH BASIN, TYPE 4</t>
  </si>
  <si>
    <t>60405-0000</t>
  </si>
  <si>
    <t>Manhole adjustment</t>
  </si>
  <si>
    <t>MANHOLE ADJUSTMENT</t>
  </si>
  <si>
    <t>60406-0000</t>
  </si>
  <si>
    <t>Inlet adjustment</t>
  </si>
  <si>
    <t>INLET ADJUSTMENT</t>
  </si>
  <si>
    <t>60407-0000</t>
  </si>
  <si>
    <t>Capping inlets and manholes</t>
  </si>
  <si>
    <t>CAPPING INLETS AND MANHOLES</t>
  </si>
  <si>
    <t>60408-0000</t>
  </si>
  <si>
    <t>Junction box</t>
  </si>
  <si>
    <t>JUNCTION BOX</t>
  </si>
  <si>
    <t>60409-0000</t>
  </si>
  <si>
    <t>Inlet top, metal grate</t>
  </si>
  <si>
    <t>INLET TOP, METAL GRATE</t>
  </si>
  <si>
    <t>60409-0100</t>
  </si>
  <si>
    <t>Inlet top, metal frame and grate type A</t>
  </si>
  <si>
    <t>INLET TOP, METAL FRAME AND GRATE TYPE A</t>
  </si>
  <si>
    <t>60409-0200</t>
  </si>
  <si>
    <t>Inlet top, metal frame and grate type B</t>
  </si>
  <si>
    <t>INLET TOP, METAL FRAME AND GRATE TYPE B</t>
  </si>
  <si>
    <t>60409-0300</t>
  </si>
  <si>
    <t>Inlet top, metal frame and grate type 2</t>
  </si>
  <si>
    <t>INLET TOP, METAL FRAME AND GRATE TYPE 2</t>
  </si>
  <si>
    <t>60409-0400</t>
  </si>
  <si>
    <t>Inlet top, metal frame and grate type 3</t>
  </si>
  <si>
    <t>INLET TOP, METAL FRAME AND GRATE TYPE 3</t>
  </si>
  <si>
    <t>60409-0500</t>
  </si>
  <si>
    <t>Inlet top, metal frame and grate type 4</t>
  </si>
  <si>
    <t>INLET TOP, METAL FRAME AND GRATE TYPE 4</t>
  </si>
  <si>
    <t>60409-0600</t>
  </si>
  <si>
    <t>Inlet top, metal frame and grate type 5</t>
  </si>
  <si>
    <t>INLET TOP, METAL FRAME AND GRATE TYPE 5</t>
  </si>
  <si>
    <t>60409-0700</t>
  </si>
  <si>
    <t>Inlet top, metal frame and grate type 6A</t>
  </si>
  <si>
    <t>INLET TOP, METAL FRAME AND GRATE TYPE 6A</t>
  </si>
  <si>
    <t>60409-0800</t>
  </si>
  <si>
    <t>Inlet top, metal frame and grate type 6B</t>
  </si>
  <si>
    <t>INLET TOP, METAL FRAME AND GRATE TYPE 6B</t>
  </si>
  <si>
    <t>60409-0900</t>
  </si>
  <si>
    <t>Inlet top, metal frame and grate type 7</t>
  </si>
  <si>
    <t>INLET TOP, METAL FRAME AND GRATE TYPE 7</t>
  </si>
  <si>
    <t>60409-1000</t>
  </si>
  <si>
    <t>Inlet top, concrete</t>
  </si>
  <si>
    <t>INLET TOP, CONCRETE</t>
  </si>
  <si>
    <t>60409-1100</t>
  </si>
  <si>
    <t>Inlet top, granite</t>
  </si>
  <si>
    <t>INLET TOP, GRANITE</t>
  </si>
  <si>
    <t>60409-1200</t>
  </si>
  <si>
    <t>Inlet top, metal grate, type 6A</t>
  </si>
  <si>
    <t>INLET TOP, METAL GRATE, TYPE 6A</t>
  </si>
  <si>
    <t>60409-1300</t>
  </si>
  <si>
    <t>Inlet top, metal grate, type 6B</t>
  </si>
  <si>
    <t>INLET TOP, METAL GRATE, TYPE 6B</t>
  </si>
  <si>
    <t>60410-0000</t>
  </si>
  <si>
    <t>Springbox</t>
  </si>
  <si>
    <t>SPRINGBOX</t>
  </si>
  <si>
    <t>60411-0000</t>
  </si>
  <si>
    <t>Inlet modification</t>
  </si>
  <si>
    <t>INLET MODIFICATION</t>
  </si>
  <si>
    <t>60412-1000</t>
  </si>
  <si>
    <t>Remove and reset metal frame and grate</t>
  </si>
  <si>
    <t>REMOVE AND RESET METAL FRAME AND GRATE</t>
  </si>
  <si>
    <t>60412-2000</t>
  </si>
  <si>
    <t>Remove and reset manhole frame and cover</t>
  </si>
  <si>
    <t>REMOVE AND RESET MANHOLE FRAME AND COVER</t>
  </si>
  <si>
    <t>60413-0000</t>
  </si>
  <si>
    <t>Trench drain</t>
  </si>
  <si>
    <t>TRENCH DRAIN</t>
  </si>
  <si>
    <t>60414-0000</t>
  </si>
  <si>
    <t>60415-0000</t>
  </si>
  <si>
    <t>60416-1000</t>
  </si>
  <si>
    <t>900mm Stilling well</t>
  </si>
  <si>
    <t>36-INCH STILLING WELL</t>
  </si>
  <si>
    <t>60417-0000</t>
  </si>
  <si>
    <t>Cleanout</t>
  </si>
  <si>
    <t>CLEANOUT</t>
  </si>
  <si>
    <t>60418-0000</t>
  </si>
  <si>
    <t>Storm water detention vault</t>
  </si>
  <si>
    <t>STORM WATER DETENTION VAULT</t>
  </si>
  <si>
    <t>60419-0000</t>
  </si>
  <si>
    <t>Level spreader</t>
  </si>
  <si>
    <t>LEVEL SPREADER</t>
  </si>
  <si>
    <t>60420-0000</t>
  </si>
  <si>
    <t>Outlet structure</t>
  </si>
  <si>
    <t>OUTLET STRUCTURE</t>
  </si>
  <si>
    <t>60421-0000</t>
  </si>
  <si>
    <t>Oil/grit separator</t>
  </si>
  <si>
    <t>OIL/GRIT SEPARATOR</t>
  </si>
  <si>
    <t>60501-0000</t>
  </si>
  <si>
    <t>Standard underdrain system</t>
  </si>
  <si>
    <t>STANDARD UNDERDRAIN SYSTEM</t>
  </si>
  <si>
    <t>60502-0000</t>
  </si>
  <si>
    <t>Geocomposite underdrain system</t>
  </si>
  <si>
    <t>GEOCOMPOSITE UNDERDRAIN SYSTEM</t>
  </si>
  <si>
    <t>60503-0000</t>
  </si>
  <si>
    <t>Geocomposite pavement edge drain system</t>
  </si>
  <si>
    <t>GEOCOMPOSITE PAVEMENT EDGE DRAIN SYSTEM</t>
  </si>
  <si>
    <t>60504-0000</t>
  </si>
  <si>
    <t>Geocomposite sheet drain system</t>
  </si>
  <si>
    <t>GEOCOMPOSITE SHEET DRAIN SYSTEM</t>
  </si>
  <si>
    <t>60505-0000</t>
  </si>
  <si>
    <t>Geocomposite capillary break system</t>
  </si>
  <si>
    <t>GEOCOMPOSITE CAPILLARY BREAK SYSTEM</t>
  </si>
  <si>
    <t>60506-0000</t>
  </si>
  <si>
    <t>Underdrain system</t>
  </si>
  <si>
    <t>UNDERDRAIN SYSTEM</t>
  </si>
  <si>
    <t>60510-0100</t>
  </si>
  <si>
    <t>75mm collector pipe</t>
  </si>
  <si>
    <t>3-INCH COLLECTOR PIPE</t>
  </si>
  <si>
    <t>60510-0200</t>
  </si>
  <si>
    <t>75mm outlet pipe</t>
  </si>
  <si>
    <t>3-INCH OUTLET PIPE</t>
  </si>
  <si>
    <t>60510-0300</t>
  </si>
  <si>
    <t>100mm collector pipe</t>
  </si>
  <si>
    <t>4-INCH COLLECTOR PIPE</t>
  </si>
  <si>
    <t>60510-0400</t>
  </si>
  <si>
    <t>100mm outlet pipe</t>
  </si>
  <si>
    <t>4-INCH OUTLET PIPE</t>
  </si>
  <si>
    <t>60510-0500</t>
  </si>
  <si>
    <t>125mm collector pipe</t>
  </si>
  <si>
    <t>5-INCH COLLECTOR PIPE</t>
  </si>
  <si>
    <t>60510-0600</t>
  </si>
  <si>
    <t>125mm outlet pipe</t>
  </si>
  <si>
    <t>5-INCH OUTLET PIPE</t>
  </si>
  <si>
    <t>60510-0700</t>
  </si>
  <si>
    <t>150mm collector pipe</t>
  </si>
  <si>
    <t>6-INCH COLLECTOR PIPE</t>
  </si>
  <si>
    <t>60510-0800</t>
  </si>
  <si>
    <t>150mm outlet pipe</t>
  </si>
  <si>
    <t>6-INCH OUTLET PIPE</t>
  </si>
  <si>
    <t>60510-0900</t>
  </si>
  <si>
    <t>200mm collector pipe</t>
  </si>
  <si>
    <t>8-INCH COLLECTOR PIPE</t>
  </si>
  <si>
    <t>60510-1000</t>
  </si>
  <si>
    <t>200mm outlet pipe</t>
  </si>
  <si>
    <t>8-INCH OUTLET PIPE</t>
  </si>
  <si>
    <t>60510-1050</t>
  </si>
  <si>
    <t>250mm collector pipe</t>
  </si>
  <si>
    <t>10-INCH COLLECTOR PIPE</t>
  </si>
  <si>
    <t>60510-1060</t>
  </si>
  <si>
    <t>250mm outlet pipe</t>
  </si>
  <si>
    <t>10-INCH OUTLET PIPE</t>
  </si>
  <si>
    <t>60510-1100</t>
  </si>
  <si>
    <t>300mm collector pipe</t>
  </si>
  <si>
    <t>12-INCH COLLECTOR PIPE</t>
  </si>
  <si>
    <t>60510-1200</t>
  </si>
  <si>
    <t>300mm outlet pipe</t>
  </si>
  <si>
    <t>12-INCH OUTLET PIPE</t>
  </si>
  <si>
    <t>60515-0000</t>
  </si>
  <si>
    <t>Underdrain cleanout</t>
  </si>
  <si>
    <t>UNDERDRAIN CLEANOUT</t>
  </si>
  <si>
    <t>60515-0100</t>
  </si>
  <si>
    <t>Underdrain cleanout, 75mm</t>
  </si>
  <si>
    <t>UNDERDRAIN CLEANOUT, 3-INCH</t>
  </si>
  <si>
    <t>60515-0200</t>
  </si>
  <si>
    <t>Underdrain cleanout, 100mm</t>
  </si>
  <si>
    <t>UNDERDRAIN CLEANOUT, 4-INCH</t>
  </si>
  <si>
    <t>60515-0300</t>
  </si>
  <si>
    <t>Underdrain cleanout, 125mm</t>
  </si>
  <si>
    <t>UNDERDRAIN CLEANOUT, 5-INCH</t>
  </si>
  <si>
    <t>60515-0400</t>
  </si>
  <si>
    <t>Underdrain cleanout, 150mm</t>
  </si>
  <si>
    <t>UNDERDRAIN CLEANOUT, 6-INCH</t>
  </si>
  <si>
    <t>60515-0500</t>
  </si>
  <si>
    <t>Underdrain cleanout, 200mm</t>
  </si>
  <si>
    <t>UNDERDRAIN CLEANOUT, 8-INCH</t>
  </si>
  <si>
    <t>60515-0550</t>
  </si>
  <si>
    <t>Underdrain cleanout, 250mm</t>
  </si>
  <si>
    <t>UNDERDRAIN CLEANOUT, 10-INCH</t>
  </si>
  <si>
    <t>60515-0600</t>
  </si>
  <si>
    <t>Underdrain cleanout, 300mm</t>
  </si>
  <si>
    <t>UNDERDRAIN CLEANOUT, 12-INCH</t>
  </si>
  <si>
    <t>60520-0000</t>
  </si>
  <si>
    <t>Granular backfill</t>
  </si>
  <si>
    <t>GRANULAR BACKFILL</t>
  </si>
  <si>
    <t>60521-0000</t>
  </si>
  <si>
    <t>60522-0000</t>
  </si>
  <si>
    <t>Sand</t>
  </si>
  <si>
    <t>SAND</t>
  </si>
  <si>
    <t>60525-0000</t>
  </si>
  <si>
    <t>Subdrainage blanket</t>
  </si>
  <si>
    <t>SUBDRAINAGE BLANKET</t>
  </si>
  <si>
    <t>60526-0000</t>
  </si>
  <si>
    <t>Drainage chase</t>
  </si>
  <si>
    <t>DRAINAGE CHASE</t>
  </si>
  <si>
    <t>60601-0000</t>
  </si>
  <si>
    <t>Spillway assembly</t>
  </si>
  <si>
    <t>SPILLWAY ASSEMBLY</t>
  </si>
  <si>
    <t>60602-0100</t>
  </si>
  <si>
    <t>Pipe anchor assembly, 150mm</t>
  </si>
  <si>
    <t>PIPE ANCHOR ASSEMBLY, 6-INCH</t>
  </si>
  <si>
    <t>60602-0200</t>
  </si>
  <si>
    <t>Pipe anchor assembly, 200mm</t>
  </si>
  <si>
    <t>PIPE ANCHOR ASSEMBLY, 8-INCH</t>
  </si>
  <si>
    <t>60602-0300</t>
  </si>
  <si>
    <t>Pipe anchor assembly, 300mm</t>
  </si>
  <si>
    <t>PIPE ANCHOR ASSEMBLY, 12-INCH</t>
  </si>
  <si>
    <t>60602-0400</t>
  </si>
  <si>
    <t>Pipe anchor assembly, 375mm</t>
  </si>
  <si>
    <t>PIPE ANCHOR ASSEMBLY, 15-INCH</t>
  </si>
  <si>
    <t>60602-0500</t>
  </si>
  <si>
    <t>Pipe anchor assembly, 450mm</t>
  </si>
  <si>
    <t>PIPE ANCHOR ASSEMBLY, 18-INCH</t>
  </si>
  <si>
    <t>60602-0600</t>
  </si>
  <si>
    <t>Pipe anchor assembly, 525mm</t>
  </si>
  <si>
    <t>PIPE ANCHOR ASSEMBLY, 21-INCH</t>
  </si>
  <si>
    <t>60602-0700</t>
  </si>
  <si>
    <t>Pipe anchor assembly, 600mm</t>
  </si>
  <si>
    <t>PIPE ANCHOR ASSEMBLY, 24-INCH</t>
  </si>
  <si>
    <t>60602-0800</t>
  </si>
  <si>
    <t>Pipe anchor assembly, 750mm</t>
  </si>
  <si>
    <t>PIPE ANCHOR ASSEMBLY, 30-INCH</t>
  </si>
  <si>
    <t>60602-0900</t>
  </si>
  <si>
    <t>Pipe anchor assembly, 900mm</t>
  </si>
  <si>
    <t>PIPE ANCHOR ASSEMBLY, 36-INCH</t>
  </si>
  <si>
    <t>60602-1000</t>
  </si>
  <si>
    <t>Pipe anchor assembly, 1050mm</t>
  </si>
  <si>
    <t>PIPE ANCHOR ASSEMBLY, 42-INCH</t>
  </si>
  <si>
    <t>60602-1100</t>
  </si>
  <si>
    <t>Pipe anchor assembly, 1200mm</t>
  </si>
  <si>
    <t>PIPE ANCHOR ASSEMBLY, 48-INCH</t>
  </si>
  <si>
    <t>60602-1150</t>
  </si>
  <si>
    <t>Pipe anchor assembly, 1350mm</t>
  </si>
  <si>
    <t>PIPE ANCHOR ASSEMBLY, 54-INCH</t>
  </si>
  <si>
    <t>60602-1200</t>
  </si>
  <si>
    <t>Pipe anchor assembly, 1500mm</t>
  </si>
  <si>
    <t>PIPE ANCHOR ASSEMBLY, 60-INCH</t>
  </si>
  <si>
    <t>60602-1300</t>
  </si>
  <si>
    <t>Pipe anchor assembly, 1800mm</t>
  </si>
  <si>
    <t>PIPE ANCHOR ASSEMBLY, 72-INCH</t>
  </si>
  <si>
    <t>60602-1400</t>
  </si>
  <si>
    <t>Pipe anchor assembly, 2100mm</t>
  </si>
  <si>
    <t>PIPE ANCHOR ASSEMBLY, 84-INCH</t>
  </si>
  <si>
    <t>60701-1000</t>
  </si>
  <si>
    <t>REMOVING, CLEANING, AND STOCKPILING CULVERT</t>
  </si>
  <si>
    <t>60702-1000</t>
  </si>
  <si>
    <t>Removing, cleaning, and relaying culvert</t>
  </si>
  <si>
    <t>REMOVING, CLEANING, AND RELAYING CULVERT</t>
  </si>
  <si>
    <t>60703-0000</t>
  </si>
  <si>
    <t>Cleaning culverts in place</t>
  </si>
  <si>
    <t>CLEANING CULVERTS IN PLACE</t>
  </si>
  <si>
    <t>60704-0000</t>
  </si>
  <si>
    <t>Cleaning culvert in place</t>
  </si>
  <si>
    <t>CLEANING CULVERT IN PLACE</t>
  </si>
  <si>
    <t>60705-0000</t>
  </si>
  <si>
    <t>Reconditioning drainage structure</t>
  </si>
  <si>
    <t>RECONDITIONING DRAINAGE STRUCTURE</t>
  </si>
  <si>
    <t>60706-0000</t>
  </si>
  <si>
    <t>Cleaning drainage structure</t>
  </si>
  <si>
    <t>CLEANING DRAINAGE STRUCTURE</t>
  </si>
  <si>
    <t>60707-0100</t>
  </si>
  <si>
    <t>Lining 300mm pipe culvert</t>
  </si>
  <si>
    <t>LINING 12-INCH PIPE CULVERT</t>
  </si>
  <si>
    <t>60707-0200</t>
  </si>
  <si>
    <t>Lining 375mm pipe culvert</t>
  </si>
  <si>
    <t>LINING 15-INCH PIPE CULVERT</t>
  </si>
  <si>
    <t>60707-0300</t>
  </si>
  <si>
    <t>Lining 450mm pipe culvert</t>
  </si>
  <si>
    <t>LINING 18-INCH PIPE CULVERT</t>
  </si>
  <si>
    <t>60707-0400</t>
  </si>
  <si>
    <t>Lining 525mm pipe culvert</t>
  </si>
  <si>
    <t>LINING 21-INCH PIPE CULVERT</t>
  </si>
  <si>
    <t>60707-0500</t>
  </si>
  <si>
    <t>Lining 600mm pipe culvert</t>
  </si>
  <si>
    <t>LINING 24-INCH PIPE CULVERT</t>
  </si>
  <si>
    <t>60707-0600</t>
  </si>
  <si>
    <t>Lining 750mm pipe culvert</t>
  </si>
  <si>
    <t>LINING 30-INCH PIPE CULVERT</t>
  </si>
  <si>
    <t>60707-0700</t>
  </si>
  <si>
    <t>Lining 900mm pipe culvert</t>
  </si>
  <si>
    <t>LINING 36-INCH PIPE CULVERT</t>
  </si>
  <si>
    <t>60707-0800</t>
  </si>
  <si>
    <t>Lining 1050mm pipe culvert</t>
  </si>
  <si>
    <t>LINING 42-INCH PIPE CULVERT</t>
  </si>
  <si>
    <t>60707-0900</t>
  </si>
  <si>
    <t>Lining 1200mm pipe culvert</t>
  </si>
  <si>
    <t>LINING 48-INCH PIPE CULVERT</t>
  </si>
  <si>
    <t>60707-1000</t>
  </si>
  <si>
    <t>Lining 1350mm pipe culvert</t>
  </si>
  <si>
    <t>LINING 54-INCH PIPE CULVERT</t>
  </si>
  <si>
    <t>60707-1100</t>
  </si>
  <si>
    <t>Lining 1500mm pipe culvert</t>
  </si>
  <si>
    <t>LINING 60-INCH PIPE CULVERT</t>
  </si>
  <si>
    <t>60707-1200</t>
  </si>
  <si>
    <t>Lining 1650mm pipe culvert</t>
  </si>
  <si>
    <t>LINING 66-INCH PIPE CULVERT</t>
  </si>
  <si>
    <t>60707-1300</t>
  </si>
  <si>
    <t>Lining 1800mm pipe culvert</t>
  </si>
  <si>
    <t>LINING 72-INCH PIPE CULVERT</t>
  </si>
  <si>
    <t>60708-0000</t>
  </si>
  <si>
    <t>Concrete pipe joint repair</t>
  </si>
  <si>
    <t>CONCRETE PIPE JOINT REPAIR</t>
  </si>
  <si>
    <t>60709-0000</t>
  </si>
  <si>
    <t>Cleaning drainage structures in place</t>
  </si>
  <si>
    <t>CLEANING DRAINAGE STRUCTURES IN PLACE</t>
  </si>
  <si>
    <t>60710-1500</t>
  </si>
  <si>
    <t>Invert lining, 1650mm pipe culvert</t>
  </si>
  <si>
    <t>INVERT LINING, 66-INCH PIPE CULVERT</t>
  </si>
  <si>
    <t>60710-1600</t>
  </si>
  <si>
    <t>Invert lining, 1800mm pipe culvert</t>
  </si>
  <si>
    <t>INVERT LINING, 72-INCH PIPE CULVERT</t>
  </si>
  <si>
    <t>60711-0000</t>
  </si>
  <si>
    <t>Recondition drainage structure</t>
  </si>
  <si>
    <t>RECONDITION DRAINAGE STRUCTURE</t>
  </si>
  <si>
    <t>60801-0100</t>
  </si>
  <si>
    <t>Paved waterway, type 1</t>
  </si>
  <si>
    <t>PAVED WATERWAY, TYPE 1</t>
  </si>
  <si>
    <t>60801-0200</t>
  </si>
  <si>
    <t>Paved waterway, type 2</t>
  </si>
  <si>
    <t>PAVED WATERWAY, TYPE 2</t>
  </si>
  <si>
    <t>60801-0300</t>
  </si>
  <si>
    <t>Paved waterway, type 3</t>
  </si>
  <si>
    <t>PAVED WATERWAY, TYPE 3</t>
  </si>
  <si>
    <t>60801-0400</t>
  </si>
  <si>
    <t>Paved waterway, type 4</t>
  </si>
  <si>
    <t>PAVED WATERWAY, TYPE 4</t>
  </si>
  <si>
    <t>60801-0500</t>
  </si>
  <si>
    <t>Paved waterway, type 5</t>
  </si>
  <si>
    <t>PAVED WATERWAY, TYPE 5</t>
  </si>
  <si>
    <t>60801-0600</t>
  </si>
  <si>
    <t>Paved waterway, type 6</t>
  </si>
  <si>
    <t>PAVED WATERWAY, TYPE 6</t>
  </si>
  <si>
    <t>60801-0700</t>
  </si>
  <si>
    <t>Paved waterway, type 7</t>
  </si>
  <si>
    <t>PAVED WATERWAY, TYPE 7</t>
  </si>
  <si>
    <t>60802-0100</t>
  </si>
  <si>
    <t>60802-0200</t>
  </si>
  <si>
    <t>60802-0300</t>
  </si>
  <si>
    <t>60802-0400</t>
  </si>
  <si>
    <t>60802-0500</t>
  </si>
  <si>
    <t>60802-0600</t>
  </si>
  <si>
    <t>60803-0500</t>
  </si>
  <si>
    <t>60810-0000</t>
  </si>
  <si>
    <t>Drainage chutes</t>
  </si>
  <si>
    <t>DRAINAGE CHUTES</t>
  </si>
  <si>
    <t>60811-0000</t>
  </si>
  <si>
    <t>Drainage chute</t>
  </si>
  <si>
    <t>DRAINAGE CHUTE</t>
  </si>
  <si>
    <t>60815-0100</t>
  </si>
  <si>
    <t>Recondition paved waterway, type 1</t>
  </si>
  <si>
    <t>RECONDITION PAVED WATERWAY, TYPE 1</t>
  </si>
  <si>
    <t>60815-0200</t>
  </si>
  <si>
    <t>Recondition paved waterway, type 2</t>
  </si>
  <si>
    <t>RECONDITION PAVED WATERWAY, TYPE 2</t>
  </si>
  <si>
    <t>60815-0300</t>
  </si>
  <si>
    <t>Recondition paved waterway, type 3</t>
  </si>
  <si>
    <t>RECONDITION PAVED WATERWAY, TYPE 3</t>
  </si>
  <si>
    <t>60815-0400</t>
  </si>
  <si>
    <t>Recondition paved waterway, type 4</t>
  </si>
  <si>
    <t>RECONDITION PAVED WATERWAY, TYPE 4</t>
  </si>
  <si>
    <t>60815-0500</t>
  </si>
  <si>
    <t>Recondition paved waterway, type 5</t>
  </si>
  <si>
    <t>RECONDITION PAVED WATERWAY, TYPE 5</t>
  </si>
  <si>
    <t>60815-0600</t>
  </si>
  <si>
    <t>Recondition paved waterway, type 6</t>
  </si>
  <si>
    <t>RECONDITION PAVED WATERWAY, TYPE 6</t>
  </si>
  <si>
    <t>60901-0000</t>
  </si>
  <si>
    <t>Curb, concrete</t>
  </si>
  <si>
    <t>CURB, CONCRETE</t>
  </si>
  <si>
    <t>60901-0100</t>
  </si>
  <si>
    <t>Curb, concrete,  75mm depth</t>
  </si>
  <si>
    <t>CURB, CONCRETE,  3-INCH DEPTH</t>
  </si>
  <si>
    <t>60901-0200</t>
  </si>
  <si>
    <t>Curb, concrete, 100mm depth</t>
  </si>
  <si>
    <t>CURB, CONCRETE, 4-INCH DEPTH</t>
  </si>
  <si>
    <t>60901-0300</t>
  </si>
  <si>
    <t>Curb, concrete, 125mm depth</t>
  </si>
  <si>
    <t>CURB, CONCRETE, 5-INCH DEPTH</t>
  </si>
  <si>
    <t>60901-0400</t>
  </si>
  <si>
    <t>Curb, concrete, 150mm depth</t>
  </si>
  <si>
    <t>CURB, CONCRETE, 6-INCH DEPTH</t>
  </si>
  <si>
    <t>60901-0500</t>
  </si>
  <si>
    <t>Curb, concrete, 175mm depth</t>
  </si>
  <si>
    <t>CURB, CONCRETE, 7-INCH DEPTH</t>
  </si>
  <si>
    <t>60901-0600</t>
  </si>
  <si>
    <t>Curb, concrete, 200mm depth</t>
  </si>
  <si>
    <t>CURB, CONCRETE, 8-INCH DEPTH</t>
  </si>
  <si>
    <t>60901-0700</t>
  </si>
  <si>
    <t>Curb, concrete, 225mm depth</t>
  </si>
  <si>
    <t>CURB, CONCRETE, 9-INCH DEPTH</t>
  </si>
  <si>
    <t>60901-0800</t>
  </si>
  <si>
    <t>Curb, concrete, 250mm depth</t>
  </si>
  <si>
    <t>CURB, CONCRETE, 10-INCH DEPTH</t>
  </si>
  <si>
    <t>60901-0900</t>
  </si>
  <si>
    <t>Curb, concrete, 275mm depth</t>
  </si>
  <si>
    <t>CURB, CONCRETE, 11-INCH DEPTH</t>
  </si>
  <si>
    <t>60901-1000</t>
  </si>
  <si>
    <t>Curb, concrete, 300mm depth</t>
  </si>
  <si>
    <t>CURB, CONCRETE, 12-INCH DEPTH</t>
  </si>
  <si>
    <t>60901-1100</t>
  </si>
  <si>
    <t>Curb, concrete, 325mm depth</t>
  </si>
  <si>
    <t>CURB, CONCRETE, 13-INCH DEPTH</t>
  </si>
  <si>
    <t>60901-1200</t>
  </si>
  <si>
    <t>Curb, concrete, 350mm depth</t>
  </si>
  <si>
    <t>CURB, CONCRETE, 14-INCH DEPTH</t>
  </si>
  <si>
    <t>60901-1300</t>
  </si>
  <si>
    <t>Curb, concrete, 375mm depth</t>
  </si>
  <si>
    <t>CURB, CONCRETE, 15-INCH DEPTH</t>
  </si>
  <si>
    <t>60901-1500</t>
  </si>
  <si>
    <t>Curb, concrete, 400mm depth</t>
  </si>
  <si>
    <t>CURB, CONCRETE, 16-INCH DEPTH</t>
  </si>
  <si>
    <t>60901-1600</t>
  </si>
  <si>
    <t>Curb, concrete, 425mm depth</t>
  </si>
  <si>
    <t>CURB, CONCRETE, 17-INCH DEPTH</t>
  </si>
  <si>
    <t>60901-1700</t>
  </si>
  <si>
    <t>Curb, concrete, 450mm depth</t>
  </si>
  <si>
    <t>CURB, CONCRETE, 18-INCH DEPTH</t>
  </si>
  <si>
    <t>60901-1800</t>
  </si>
  <si>
    <t>Curb, concrete, 475mm depth</t>
  </si>
  <si>
    <t>CURB, CONCRETE, 19-INCH DEPTH</t>
  </si>
  <si>
    <t>60901-1900</t>
  </si>
  <si>
    <t>Curb, concrete, 500mm depth</t>
  </si>
  <si>
    <t>CURB, CONCRETE, 20-INCH DEPTH</t>
  </si>
  <si>
    <t>60901-2000</t>
  </si>
  <si>
    <t>Curb, asphalt,  75mm depth</t>
  </si>
  <si>
    <t>CURB, ASPHALT,  3-INCH DEPTH</t>
  </si>
  <si>
    <t>60901-2100</t>
  </si>
  <si>
    <t>Curb, asphalt, 100mm depth</t>
  </si>
  <si>
    <t>CURB, ASPHALT, 4-INCH DEPTH</t>
  </si>
  <si>
    <t>60901-2200</t>
  </si>
  <si>
    <t>Curb, asphalt, 125mm depth</t>
  </si>
  <si>
    <t>CURB, ASPHALT, 5-INCH DEPTH</t>
  </si>
  <si>
    <t>60901-2300</t>
  </si>
  <si>
    <t>Curb, asphalt, 150mm depth</t>
  </si>
  <si>
    <t>CURB, ASPHALT, 6-INCH DEPTH</t>
  </si>
  <si>
    <t>60901-2400</t>
  </si>
  <si>
    <t>Curb, asphalt, 175mm depth</t>
  </si>
  <si>
    <t>CURB, ASPHALT, 7-INCH DEPTH</t>
  </si>
  <si>
    <t>60901-2500</t>
  </si>
  <si>
    <t>Curb, asphalt, 200mm depth</t>
  </si>
  <si>
    <t>CURB, ASPHALT, 8-INCH DEPTH</t>
  </si>
  <si>
    <t>60901-2550</t>
  </si>
  <si>
    <t>Curb, asphalt, 250mm depth</t>
  </si>
  <si>
    <t>CURB, ASPHALT, 10-INCH DEPTH</t>
  </si>
  <si>
    <t>60901-2600</t>
  </si>
  <si>
    <t>Curb, stone, type 1,  75mm depth</t>
  </si>
  <si>
    <t>CURB, STONE, TYPE 1,  3-INCH DEPTH</t>
  </si>
  <si>
    <t>60901-2700</t>
  </si>
  <si>
    <t>Curb, stone, type 1, 100mm depth</t>
  </si>
  <si>
    <t>CURB, STONE, TYPE 1, 4-INCH DEPTH</t>
  </si>
  <si>
    <t>60901-2800</t>
  </si>
  <si>
    <t>Curb, stone, type 1, 125mm depth</t>
  </si>
  <si>
    <t>CURB, STONE, TYPE 1, 5-INCH DEPTH</t>
  </si>
  <si>
    <t>60901-2900</t>
  </si>
  <si>
    <t>Curb, stone, type 1, 150mm depth</t>
  </si>
  <si>
    <t>CURB, STONE, TYPE 1, 6-INCH DEPTH</t>
  </si>
  <si>
    <t>60901-3000</t>
  </si>
  <si>
    <t>Curb, stone, type 1, 175mm depth</t>
  </si>
  <si>
    <t>CURB, STONE, TYPE 1, 7-INCH DEPTH</t>
  </si>
  <si>
    <t>60901-3100</t>
  </si>
  <si>
    <t>Curb, stone, type 1, 200mm depth</t>
  </si>
  <si>
    <t>CURB, STONE, TYPE 1, 8-INCH DEPTH</t>
  </si>
  <si>
    <t>60901-3200</t>
  </si>
  <si>
    <t>Curb, stone, type 1, 225mm depth</t>
  </si>
  <si>
    <t>CURB, STONE, TYPE 1, 9-INCH DEPTH</t>
  </si>
  <si>
    <t>60901-3300</t>
  </si>
  <si>
    <t>Curb, stone, type 1, 250mm depth</t>
  </si>
  <si>
    <t>CURB, STONE, TYPE 1, 10-INCH DEPTH</t>
  </si>
  <si>
    <t>60901-3400</t>
  </si>
  <si>
    <t>Curb, stone, type 1, 275mm depth</t>
  </si>
  <si>
    <t>CURB, STONE, TYPE 1, 11-INCH DEPTH</t>
  </si>
  <si>
    <t>60901-3500</t>
  </si>
  <si>
    <t>Curb, stone, type 1, 300mm depth</t>
  </si>
  <si>
    <t>CURB, STONE, TYPE 1, 12-INCH DEPTH</t>
  </si>
  <si>
    <t>60901-3600</t>
  </si>
  <si>
    <t>Curb, stone, type 1, 325mm depth</t>
  </si>
  <si>
    <t>CURB, STONE, TYPE 1, 13-INCH DEPTH</t>
  </si>
  <si>
    <t>60901-3700</t>
  </si>
  <si>
    <t>Curb, stone, type 1, 350mm depth</t>
  </si>
  <si>
    <t>CURB, STONE, TYPE 1, 14-INCH DEPTH</t>
  </si>
  <si>
    <t>60901-3800</t>
  </si>
  <si>
    <t>Curb, stone, type 1, 375mm depth</t>
  </si>
  <si>
    <t>CURB, STONE, TYPE 1, 15-INCH DEPTH</t>
  </si>
  <si>
    <t>60901-4000</t>
  </si>
  <si>
    <t>Curb, stone, type 1, 400mm depth</t>
  </si>
  <si>
    <t>CURB, STONE, TYPE 1, 16-INCH DEPTH</t>
  </si>
  <si>
    <t>60901-4100</t>
  </si>
  <si>
    <t>Curb, stone, type 1, 425mm depth</t>
  </si>
  <si>
    <t>CURB, STONE, TYPE 1, 17-INCH DEPTH</t>
  </si>
  <si>
    <t>60901-4200</t>
  </si>
  <si>
    <t>Curb, stone, type 1, 450mm depth</t>
  </si>
  <si>
    <t>CURB, STONE, TYPE 1, 18-INCH DEPTH</t>
  </si>
  <si>
    <t>60901-4300</t>
  </si>
  <si>
    <t>Curb, stone, type 1, 475mm depth</t>
  </si>
  <si>
    <t>CURB, STONE, TYPE 1, 19-INCH DEPTH</t>
  </si>
  <si>
    <t>60901-4400</t>
  </si>
  <si>
    <t>Curb, stone, type 1, 500mm depth</t>
  </si>
  <si>
    <t>CURB, STONE, TYPE 1, 20-INCH DEPTH</t>
  </si>
  <si>
    <t>60901-4450</t>
  </si>
  <si>
    <t>Curb, stone, type 1, 600mm depth</t>
  </si>
  <si>
    <t>CURB, STONE, TYPE 1, 24-INCH DEPTH</t>
  </si>
  <si>
    <t>60901-4500</t>
  </si>
  <si>
    <t>Curb, stone, type 2,  75mm depth</t>
  </si>
  <si>
    <t>CURB, STONE, TYPE 2,  3-INCH DEPTH</t>
  </si>
  <si>
    <t>60901-4600</t>
  </si>
  <si>
    <t>Curb, stone, type 2, 100mm depth</t>
  </si>
  <si>
    <t>CURB, STONE, TYPE 2, 4-INCH DEPTH</t>
  </si>
  <si>
    <t>60901-4700</t>
  </si>
  <si>
    <t>Curb, stone, type 2, 125mm depth</t>
  </si>
  <si>
    <t>CURB, STONE, TYPE 2, 5-INCH DEPTH</t>
  </si>
  <si>
    <t>60901-4800</t>
  </si>
  <si>
    <t>Curb, stone, type 2, 150mm depth</t>
  </si>
  <si>
    <t>CURB, STONE, TYPE 2, 6-INCH DEPTH</t>
  </si>
  <si>
    <t>60901-4900</t>
  </si>
  <si>
    <t>Curb, stone, type 2, 175mm depth</t>
  </si>
  <si>
    <t>CURB, STONE, TYPE 2, 7-INCH DEPTH</t>
  </si>
  <si>
    <t>60901-5000</t>
  </si>
  <si>
    <t>Curb, stone, type 2, 200mm depth</t>
  </si>
  <si>
    <t>CURB, STONE, TYPE 2, 8-INCH DEPTH</t>
  </si>
  <si>
    <t>60901-5100</t>
  </si>
  <si>
    <t>Curb, stone, type 2, 225mm depth</t>
  </si>
  <si>
    <t>CURB, STONE, TYPE 2, 9-INCH DEPTH</t>
  </si>
  <si>
    <t>60901-5200</t>
  </si>
  <si>
    <t>Curb, stone, type 2, 250mm depth</t>
  </si>
  <si>
    <t>CURB, STONE, TYPE 2, 10-INCH DEPTH</t>
  </si>
  <si>
    <t>60901-5300</t>
  </si>
  <si>
    <t>Curb, stone, type 2, 275mm depth</t>
  </si>
  <si>
    <t>CURB, STONE, TYPE 2, 11-INCH DEPTH</t>
  </si>
  <si>
    <t>60901-5400</t>
  </si>
  <si>
    <t>Curb, stone, type 2, 300mm depth</t>
  </si>
  <si>
    <t>CURB, STONE, TYPE 2, 12-INCH DEPTH</t>
  </si>
  <si>
    <t>60901-5500</t>
  </si>
  <si>
    <t>Curb, stone, type 2, 325mm depth</t>
  </si>
  <si>
    <t>CURB, STONE, TYPE 2, 13-INCH DEPTH</t>
  </si>
  <si>
    <t>60901-5600</t>
  </si>
  <si>
    <t>Curb, stone, type 2, 350mm depth</t>
  </si>
  <si>
    <t>CURB, STONE, TYPE 2, 14-INCH DEPTH</t>
  </si>
  <si>
    <t>60901-5700</t>
  </si>
  <si>
    <t>Curb, stone, type 2, 375mm depth</t>
  </si>
  <si>
    <t>CURB, STONE, TYPE 2, 15-INCH DEPTH</t>
  </si>
  <si>
    <t>60901-5900</t>
  </si>
  <si>
    <t>Curb, stone, type 2, 400mm depth</t>
  </si>
  <si>
    <t>CURB, STONE, TYPE 2, 16-INCH DEPTH</t>
  </si>
  <si>
    <t>60901-6000</t>
  </si>
  <si>
    <t>Curb, stone, type 2, 425mm depth</t>
  </si>
  <si>
    <t>CURB, STONE, TYPE 2, 17-INCH DEPTH</t>
  </si>
  <si>
    <t>60901-6100</t>
  </si>
  <si>
    <t>Curb, stone, type 2, 450mm depth</t>
  </si>
  <si>
    <t>CURB, STONE, TYPE 2, 18-INCH DEPTH</t>
  </si>
  <si>
    <t>60901-6200</t>
  </si>
  <si>
    <t>Curb, stone, type 2, 475mm depth</t>
  </si>
  <si>
    <t>CURB, STONE, TYPE 2, 19-INCH DEPTH</t>
  </si>
  <si>
    <t>60901-6300</t>
  </si>
  <si>
    <t>Curb, stone, type 2, 500mm depth</t>
  </si>
  <si>
    <t>CURB, STONE, TYPE 2, 20-INCH DEPTH</t>
  </si>
  <si>
    <t>60901-6350</t>
  </si>
  <si>
    <t>Curb, stone, type 2, 600mm depth</t>
  </si>
  <si>
    <t>CURB, STONE, TYPE 2, 24-INCH DEPTH</t>
  </si>
  <si>
    <t>60901-7000</t>
  </si>
  <si>
    <t>Curb, log</t>
  </si>
  <si>
    <t>CURB, LOG</t>
  </si>
  <si>
    <t>60901-8000</t>
  </si>
  <si>
    <t>Curb, timber</t>
  </si>
  <si>
    <t>CURB, TIMBER</t>
  </si>
  <si>
    <t>60901-9000</t>
  </si>
  <si>
    <t>Curb, plastic</t>
  </si>
  <si>
    <t>CURB, PLASTIC</t>
  </si>
  <si>
    <t>60902-0600</t>
  </si>
  <si>
    <t>Curb and gutter, concrete, 200mm depth</t>
  </si>
  <si>
    <t>CURB AND GUTTER, CONCRETE, 8-INCH DEPTH</t>
  </si>
  <si>
    <t>60902-0700</t>
  </si>
  <si>
    <t>Curb and gutter, concrete, 225mm depth</t>
  </si>
  <si>
    <t>CURB AND GUTTER, CONCRETE, 9-INCH DEPTH</t>
  </si>
  <si>
    <t>60902-0800</t>
  </si>
  <si>
    <t>Curb and gutter, concrete, 250mm depth</t>
  </si>
  <si>
    <t>CURB AND GUTTER, CONCRETE, 10-INCH DEPTH</t>
  </si>
  <si>
    <t>60902-0900</t>
  </si>
  <si>
    <t>Curb and gutter, concrete, 275mm depth</t>
  </si>
  <si>
    <t>CURB AND GUTTER, CONCRETE, 11-INCH DEPTH</t>
  </si>
  <si>
    <t>60902-1000</t>
  </si>
  <si>
    <t>Curb and gutter, concrete, 300mm depth</t>
  </si>
  <si>
    <t>CURB AND GUTTER, CONCRETE, 12-INCH DEPTH</t>
  </si>
  <si>
    <t>60902-1100</t>
  </si>
  <si>
    <t>Curb and gutter, concrete, 325mm depth</t>
  </si>
  <si>
    <t>CURB AND GUTTER, CONCRETE, 13-INCH DEPTH</t>
  </si>
  <si>
    <t>60902-1200</t>
  </si>
  <si>
    <t>Curb and gutter, concrete, 350mm depth</t>
  </si>
  <si>
    <t>CURB AND GUTTER, CONCRETE, 14-INCH DEPTH</t>
  </si>
  <si>
    <t>60902-1300</t>
  </si>
  <si>
    <t>Curb and gutter, concrete, 375mm depth</t>
  </si>
  <si>
    <t>CURB AND GUTTER, CONCRETE, 15-INCH DEPTH</t>
  </si>
  <si>
    <t>60902-1500</t>
  </si>
  <si>
    <t>Curb and gutter, concrete, 400mm depth</t>
  </si>
  <si>
    <t>CURB AND GUTTER, CONCRETE, 16-INCH DEPTH</t>
  </si>
  <si>
    <t>60902-1600</t>
  </si>
  <si>
    <t>Curb and gutter, concrete, 425mm depth</t>
  </si>
  <si>
    <t>CURB AND GUTTER, CONCRETE, 17-INCH DEPTH</t>
  </si>
  <si>
    <t>60902-1700</t>
  </si>
  <si>
    <t>Curb and gutter, concrete, 450mm depth</t>
  </si>
  <si>
    <t>CURB AND GUTTER, CONCRETE, 18-INCH DEPTH</t>
  </si>
  <si>
    <t>60902-1800</t>
  </si>
  <si>
    <t>Curb and gutter, concrete, 475mm depth</t>
  </si>
  <si>
    <t>CURB AND GUTTER, CONCRETE, 19-INCH DEPTH</t>
  </si>
  <si>
    <t>60902-1900</t>
  </si>
  <si>
    <t>Curb and gutter, concrete, 500mm depth</t>
  </si>
  <si>
    <t>CURB AND GUTTER, CONCRETE, 20-INCH DEPTH</t>
  </si>
  <si>
    <t>Curb and gutter, exposed aggregate, 300mm depth</t>
  </si>
  <si>
    <t>CURB AND GUTTER, EXPOSED AGGREGATE, 12-INCH DEPTH</t>
  </si>
  <si>
    <t>60905-1000</t>
  </si>
  <si>
    <t>Gutter, concrete</t>
  </si>
  <si>
    <t>GUTTER, CONCRETE</t>
  </si>
  <si>
    <t>60905-2000</t>
  </si>
  <si>
    <t>Gutter, brick</t>
  </si>
  <si>
    <t>GUTTER, BRICK</t>
  </si>
  <si>
    <t>60905-3000</t>
  </si>
  <si>
    <t>Gutter, asphalt</t>
  </si>
  <si>
    <t>GUTTER, ASPHALT</t>
  </si>
  <si>
    <t>60906-1000</t>
  </si>
  <si>
    <t>60906-2000</t>
  </si>
  <si>
    <t>Gutter,  brick</t>
  </si>
  <si>
    <t>GUTTER,  BRICK</t>
  </si>
  <si>
    <t>60906-3000</t>
  </si>
  <si>
    <t>60907-1000</t>
  </si>
  <si>
    <t>Paved ditch, asphalt</t>
  </si>
  <si>
    <t>PAVED DITCH, ASPHALT</t>
  </si>
  <si>
    <t>60908-1000</t>
  </si>
  <si>
    <t>60910-0000</t>
  </si>
  <si>
    <t>Reset curb</t>
  </si>
  <si>
    <t>RESET CURB</t>
  </si>
  <si>
    <t>60911-0500</t>
  </si>
  <si>
    <t>Recondition curb</t>
  </si>
  <si>
    <t>RECONDITION CURB</t>
  </si>
  <si>
    <t>60911-1000</t>
  </si>
  <si>
    <t>Recondition gutter</t>
  </si>
  <si>
    <t>RECONDITION GUTTER</t>
  </si>
  <si>
    <t>60915-1000</t>
  </si>
  <si>
    <t>Wheelstop, concrete</t>
  </si>
  <si>
    <t>WHEELSTOP, CONCRETE</t>
  </si>
  <si>
    <t>60915-2000</t>
  </si>
  <si>
    <t>Wheelstop, timber</t>
  </si>
  <si>
    <t>WHEELSTOP, TIMBER</t>
  </si>
  <si>
    <t>60915-3000</t>
  </si>
  <si>
    <t>Wheelstop, recycled plastic</t>
  </si>
  <si>
    <t>WHEELSTOP, RECYCLED PLASTIC</t>
  </si>
  <si>
    <t>60920-0000</t>
  </si>
  <si>
    <t>Reset wheelstop</t>
  </si>
  <si>
    <t>RESET WHEELSTOP</t>
  </si>
  <si>
    <t>60925-0000</t>
  </si>
  <si>
    <t>Bed course material</t>
  </si>
  <si>
    <t>BED COURSE MATERIAL</t>
  </si>
  <si>
    <t>60926-0000</t>
  </si>
  <si>
    <t>61001-0000</t>
  </si>
  <si>
    <t>Horizontal drain pipe</t>
  </si>
  <si>
    <t>HORIZONTAL DRAIN PIPE</t>
  </si>
  <si>
    <t>61002-0000</t>
  </si>
  <si>
    <t>Collector system</t>
  </si>
  <si>
    <t>COLLECTOR SYSTEM</t>
  </si>
  <si>
    <t>61003-0000</t>
  </si>
  <si>
    <t>61101-0000</t>
  </si>
  <si>
    <t>Water system</t>
  </si>
  <si>
    <t>WATER SYSTEM</t>
  </si>
  <si>
    <t>61102-0050</t>
  </si>
  <si>
    <t>13mm waterline, cast iron</t>
  </si>
  <si>
    <t>1/2-INCH WATERLINE, CAST IRON</t>
  </si>
  <si>
    <t>61102-0100</t>
  </si>
  <si>
    <t>13mm waterline, copper</t>
  </si>
  <si>
    <t>1/2-INCH WATERLINE, COPPER</t>
  </si>
  <si>
    <t>61102-0150</t>
  </si>
  <si>
    <t>13mm waterline, galvanized steel</t>
  </si>
  <si>
    <t>1/2-INCH WATERLINE, GALVANIZED STEEL</t>
  </si>
  <si>
    <t>61102-0200</t>
  </si>
  <si>
    <t>13mm waterline, polyvinyl chloride (PVC)</t>
  </si>
  <si>
    <t>1/2-INCH WATERLINE, POLYVINYL CHLORIDE (PVC)</t>
  </si>
  <si>
    <t>61102-0250</t>
  </si>
  <si>
    <t>13mm waterline, ductile iron</t>
  </si>
  <si>
    <t>1/2-INCH WATERLINE, DUCTILE IRON</t>
  </si>
  <si>
    <t>61102-0300</t>
  </si>
  <si>
    <t>20mm waterline, cast iron</t>
  </si>
  <si>
    <t>3/4-INCH WATERLINE, CAST IRON</t>
  </si>
  <si>
    <t>61102-0350</t>
  </si>
  <si>
    <t>20mm waterline, copper</t>
  </si>
  <si>
    <t>3/4-INCH WATERLINE, COPPER</t>
  </si>
  <si>
    <t>61102-0400</t>
  </si>
  <si>
    <t>20mm waterline, galvanized steel</t>
  </si>
  <si>
    <t>3/4-INCH WATERLINE, GALVANIZED STEEL</t>
  </si>
  <si>
    <t>61102-0450</t>
  </si>
  <si>
    <t>20mm waterline, polyvinyl chloride (PVC)</t>
  </si>
  <si>
    <t>3/4-INCH WATERLINE, POLYVINYL CHLORIDE (PVC)</t>
  </si>
  <si>
    <t>61102-0500</t>
  </si>
  <si>
    <t>20mm waterline, ductile iron</t>
  </si>
  <si>
    <t>3/4-INCH WATERLINE, DUCTILE IRON</t>
  </si>
  <si>
    <t>61102-0550</t>
  </si>
  <si>
    <t>25mm waterline, cast iron</t>
  </si>
  <si>
    <t>1-INCH WATERLINE, CAST IRON</t>
  </si>
  <si>
    <t>61102-0600</t>
  </si>
  <si>
    <t>25mm waterline, copper</t>
  </si>
  <si>
    <t>1-INCH WATERLINE, COPPER</t>
  </si>
  <si>
    <t>61102-0650</t>
  </si>
  <si>
    <t>25mm waterline, galvanized steel</t>
  </si>
  <si>
    <t>1-INCH WATERLINE, GALVANIZED STEEL</t>
  </si>
  <si>
    <t>61102-0700</t>
  </si>
  <si>
    <t>25mm waterline, polyvinyl chloride (PVC)</t>
  </si>
  <si>
    <t>1-INCH WATERLINE, POLYVINYL CHLORIDE (PVC)</t>
  </si>
  <si>
    <t>61102-0750</t>
  </si>
  <si>
    <t>25mm waterline, ductile iron</t>
  </si>
  <si>
    <t>1-INCH WATERLINE, DUCTILE IRON</t>
  </si>
  <si>
    <t>61102-0800</t>
  </si>
  <si>
    <t>32mm waterline, cast iron</t>
  </si>
  <si>
    <t>1 1/4-INCH WATERLINE, CAST IRON</t>
  </si>
  <si>
    <t>61102-0850</t>
  </si>
  <si>
    <t>32mm waterline, copper</t>
  </si>
  <si>
    <t>1 1/4-INCH WATERLINE, COPPER</t>
  </si>
  <si>
    <t>61102-0900</t>
  </si>
  <si>
    <t>32mm waterline, galvanized steel</t>
  </si>
  <si>
    <t>1 1/4-INCH WATERLINE, GALVANIZED STEEL</t>
  </si>
  <si>
    <t>61102-0950</t>
  </si>
  <si>
    <t>32mm waterline, polyvinyl chloride (PVC)</t>
  </si>
  <si>
    <t>1 1/4-INCH WATERLINE, POLYVINYL CHLORIDE (PVC)</t>
  </si>
  <si>
    <t>61102-1000</t>
  </si>
  <si>
    <t>32mm waterline, ductile iron</t>
  </si>
  <si>
    <t>1 1/4-INCH WATERLINE, DUCTILE IRON</t>
  </si>
  <si>
    <t>61102-1050</t>
  </si>
  <si>
    <t>40mm waterline, cast iron</t>
  </si>
  <si>
    <t>1 1/2-INCH WATERLINE, CAST IRON</t>
  </si>
  <si>
    <t>61102-1100</t>
  </si>
  <si>
    <t>40mm waterline, copper</t>
  </si>
  <si>
    <t>1 1/2-INCH WATERLINE, COPPER</t>
  </si>
  <si>
    <t>61102-1150</t>
  </si>
  <si>
    <t>40mm waterline, galvanized steel</t>
  </si>
  <si>
    <t>1 1/2-INCH WATERLINE, GALVANIZED STEEL</t>
  </si>
  <si>
    <t>61102-1200</t>
  </si>
  <si>
    <t>40mm waterline, polyvinyl chloride (PVC)</t>
  </si>
  <si>
    <t>1 1/2-INCH WATERLINE, POLYVINYL CHLORIDE (PVC)</t>
  </si>
  <si>
    <t>61102-1250</t>
  </si>
  <si>
    <t>40mm waterline, ductile iron</t>
  </si>
  <si>
    <t>1 1/2-INCH WATERLINE, DUCTILE IRON</t>
  </si>
  <si>
    <t>61102-1300</t>
  </si>
  <si>
    <t>45mm waterline, cast iron</t>
  </si>
  <si>
    <t>1 3/4-INCH WATERLINE, CAST IRON</t>
  </si>
  <si>
    <t>61102-1350</t>
  </si>
  <si>
    <t>45mm waterline, copper</t>
  </si>
  <si>
    <t>1 3/4-INCH WATERLINE, COPPER</t>
  </si>
  <si>
    <t>61102-1400</t>
  </si>
  <si>
    <t>45mm waterline, galvanized steel</t>
  </si>
  <si>
    <t>1 3/4-INCH WATERLINE, GALVANIZED STEEL</t>
  </si>
  <si>
    <t>61102-1450</t>
  </si>
  <si>
    <t>45mm waterline, polyvinyl chloride (PVC)</t>
  </si>
  <si>
    <t>1 3/4-INCH WATERLINE, POLYVINYL CHLORIDE (PVC)</t>
  </si>
  <si>
    <t>61102-1500</t>
  </si>
  <si>
    <t>45mm waterline, ductile iron</t>
  </si>
  <si>
    <t>1 3/4-INCH WATERLINE, DUCTILE IRON</t>
  </si>
  <si>
    <t>61102-1550</t>
  </si>
  <si>
    <t>50mm waterline, cast iron</t>
  </si>
  <si>
    <t>2-INCH WATERLINE, CAST IRON</t>
  </si>
  <si>
    <t>61102-1600</t>
  </si>
  <si>
    <t>50mm waterline, copper</t>
  </si>
  <si>
    <t>2-INCH WATERLINE, COPPER</t>
  </si>
  <si>
    <t>61102-1650</t>
  </si>
  <si>
    <t>50mm waterline, galvanized steel</t>
  </si>
  <si>
    <t>2-INCH WATERLINE, GALVANIZED STEEL</t>
  </si>
  <si>
    <t>61102-1700</t>
  </si>
  <si>
    <t>50mm waterline, polyvinyl chloride (PVC)</t>
  </si>
  <si>
    <t>2-INCH WATERLINE, POLYVINYL CHLORIDE (PVC)</t>
  </si>
  <si>
    <t>61102-1750</t>
  </si>
  <si>
    <t>50mm waterline, ductile iron</t>
  </si>
  <si>
    <t>2-INCH WATERLINE, DUCTILE IRON</t>
  </si>
  <si>
    <t>61102-1800</t>
  </si>
  <si>
    <t>65mm waterline, cast iron</t>
  </si>
  <si>
    <t>2 1/2-INCH WATERLINE, CAST IRON</t>
  </si>
  <si>
    <t>61102-1850</t>
  </si>
  <si>
    <t>65mm waterline, copper</t>
  </si>
  <si>
    <t>2 1/2-INCH WATERLINE, COPPER</t>
  </si>
  <si>
    <t>61102-1900</t>
  </si>
  <si>
    <t>65mm waterline, galvanized steel</t>
  </si>
  <si>
    <t>2 1/2-INCH WATERLINE, GALVANIZED STEEL</t>
  </si>
  <si>
    <t>61102-1950</t>
  </si>
  <si>
    <t>65mm waterline, polyvinyl chloride (PVC)</t>
  </si>
  <si>
    <t>2 1/2-INCH WATERLINE, POLYVINYL CHLORIDE (PVC)</t>
  </si>
  <si>
    <t>61102-2000</t>
  </si>
  <si>
    <t>65mm waterline, ductile iron</t>
  </si>
  <si>
    <t>2 1/2-INCH WATERLINE, DUCTILE IRON</t>
  </si>
  <si>
    <t>61102-2050</t>
  </si>
  <si>
    <t>75mm waterline, cast iron</t>
  </si>
  <si>
    <t>3-INCH WATERLINE, CAST IRON</t>
  </si>
  <si>
    <t>61102-2100</t>
  </si>
  <si>
    <t>75mm waterline, copper</t>
  </si>
  <si>
    <t>3-INCH WATERLINE, COPPER</t>
  </si>
  <si>
    <t>61102-2150</t>
  </si>
  <si>
    <t>75mm waterline, galvanized steel</t>
  </si>
  <si>
    <t>3-INCH WATERLINE, GALVANIZED STEEL</t>
  </si>
  <si>
    <t>61102-2200</t>
  </si>
  <si>
    <t>75mm waterline, polyvinyl chloride (PVC)</t>
  </si>
  <si>
    <t>3-INCH WATERLINE, POLYVINYL CHLORIDE (PVC)</t>
  </si>
  <si>
    <t>61102-2250</t>
  </si>
  <si>
    <t>75mm waterline, ductile iron</t>
  </si>
  <si>
    <t>3-INCH WATERLINE, DUCTILE IRON</t>
  </si>
  <si>
    <t>61102-2300</t>
  </si>
  <si>
    <t>90mm waterline, cast iron</t>
  </si>
  <si>
    <t>3 1/2-INCH WATERLINE, CAST IRON</t>
  </si>
  <si>
    <t>61102-2350</t>
  </si>
  <si>
    <t>90mm waterline, copper</t>
  </si>
  <si>
    <t>3 1/2-INCH WATERLINE, COPPER</t>
  </si>
  <si>
    <t>61102-2400</t>
  </si>
  <si>
    <t>90mm waterline, galvanized steel</t>
  </si>
  <si>
    <t>3 1/2-INCH WATERLINE, GALVANIZED STEEL</t>
  </si>
  <si>
    <t>61102-2450</t>
  </si>
  <si>
    <t>90mm waterline, polyvinyl chloride (PVC)</t>
  </si>
  <si>
    <t>3 1/2-INCH WATERLINE, POLYVINYL CHLORIDE (PVC)</t>
  </si>
  <si>
    <t>61102-2500</t>
  </si>
  <si>
    <t>90mm waterline, ductile iron</t>
  </si>
  <si>
    <t>3 1/2-INCH WATERLINE, DUCTILE IRON</t>
  </si>
  <si>
    <t>61102-2550</t>
  </si>
  <si>
    <t>100mm waterline, cast iron</t>
  </si>
  <si>
    <t>4-INCH WATERLINE, CAST IRON</t>
  </si>
  <si>
    <t>61102-2600</t>
  </si>
  <si>
    <t>100mm waterline, copper</t>
  </si>
  <si>
    <t>4-INCH WATERLINE, COPPER</t>
  </si>
  <si>
    <t>61102-2650</t>
  </si>
  <si>
    <t>100mm waterline, galvanized steel</t>
  </si>
  <si>
    <t>4-INCH WATERLINE, GALVANIZED STEEL</t>
  </si>
  <si>
    <t>61102-2700</t>
  </si>
  <si>
    <t>100mm waterline, polyvinyl chloride (PVC)</t>
  </si>
  <si>
    <t>4-INCH WATERLINE, POLYVINYL CHLORIDE (PVC)</t>
  </si>
  <si>
    <t>61102-2750</t>
  </si>
  <si>
    <t>100mm waterline, ductile iron</t>
  </si>
  <si>
    <t>4-INCH WATERLINE, DUCTILE IRON</t>
  </si>
  <si>
    <t>61102-2800</t>
  </si>
  <si>
    <t>150mm waterline, cast iron</t>
  </si>
  <si>
    <t>6-INCH WATERLINE, CAST IRON</t>
  </si>
  <si>
    <t>61102-2850</t>
  </si>
  <si>
    <t>150mm waterline, copper</t>
  </si>
  <si>
    <t>6-INCH WATERLINE, COPPER</t>
  </si>
  <si>
    <t>61102-2900</t>
  </si>
  <si>
    <t>150mm waterline, galvanized steel</t>
  </si>
  <si>
    <t>6-INCH WATERLINE, GALVANIZED STEEL</t>
  </si>
  <si>
    <t>61102-2950</t>
  </si>
  <si>
    <t>150mm waterline, polyvinyl chloride (PVC)</t>
  </si>
  <si>
    <t>6-INCH WATERLINE, POLYVINYL CHLORIDE (PVC)</t>
  </si>
  <si>
    <t>61102-3000</t>
  </si>
  <si>
    <t>150mm waterline, ductile iron</t>
  </si>
  <si>
    <t>6-INCH WATERLINE, DUCTILE IRON</t>
  </si>
  <si>
    <t>61102-3050</t>
  </si>
  <si>
    <t>200mm waterline, cast iron</t>
  </si>
  <si>
    <t>8-INCH WATERLINE, CAST IRON</t>
  </si>
  <si>
    <t>61102-3100</t>
  </si>
  <si>
    <t>200mm waterline, copper</t>
  </si>
  <si>
    <t>8-INCH WATERLINE, COPPER</t>
  </si>
  <si>
    <t>61102-3150</t>
  </si>
  <si>
    <t>200mm waterline, galvanized steel</t>
  </si>
  <si>
    <t>8-INCH WATERLINE, GALVANIZED STEEL</t>
  </si>
  <si>
    <t>61102-3200</t>
  </si>
  <si>
    <t>200mm waterline, polyvinyl chloride (PVC)</t>
  </si>
  <si>
    <t>8-INCH WATERLINE, POLYVINYL CHLORIDE (PVC)</t>
  </si>
  <si>
    <t>61102-3250</t>
  </si>
  <si>
    <t>200mm waterline, ductile iron</t>
  </si>
  <si>
    <t>8-INCH WATERLINE, DUCTILE IRON</t>
  </si>
  <si>
    <t>61102-3300</t>
  </si>
  <si>
    <t>250mm waterline, cast iron</t>
  </si>
  <si>
    <t>10-INCH WATERLINE, CAST IRON</t>
  </si>
  <si>
    <t>61102-3350</t>
  </si>
  <si>
    <t>250mm waterline, copper</t>
  </si>
  <si>
    <t>10-INCH WATERLINE, COPPER</t>
  </si>
  <si>
    <t>61102-3400</t>
  </si>
  <si>
    <t>250mm waterline, galvanized steel</t>
  </si>
  <si>
    <t>10-INCH WATERLINE, GALVANIZED STEEL</t>
  </si>
  <si>
    <t>61102-3450</t>
  </si>
  <si>
    <t>250mm waterline, polyvinyl chloride (PVC)</t>
  </si>
  <si>
    <t>10-INCH WATERLINE, POLYVINYL CHLORIDE (PVC)</t>
  </si>
  <si>
    <t>61102-3500</t>
  </si>
  <si>
    <t>250mm waterline, ductile iron</t>
  </si>
  <si>
    <t>10-INCH WATERLINE, DUCTILE IRON</t>
  </si>
  <si>
    <t>61102-3550</t>
  </si>
  <si>
    <t>300mm waterline, cast iron</t>
  </si>
  <si>
    <t>12-INCH WATERLINE, CAST IRON</t>
  </si>
  <si>
    <t>61102-3600</t>
  </si>
  <si>
    <t>300mm waterline, copper</t>
  </si>
  <si>
    <t>12-INCH WATERLINE, COPPER</t>
  </si>
  <si>
    <t>61102-3650</t>
  </si>
  <si>
    <t>300mm waterline, galvanized steel</t>
  </si>
  <si>
    <t>12-INCH WATERLINE, GALVANIZED STEEL</t>
  </si>
  <si>
    <t>61102-3700</t>
  </si>
  <si>
    <t>300mm waterline, polyvinyl chloride (PVC)</t>
  </si>
  <si>
    <t>12-INCH WATERLINE, POLYVINYL CHLORIDE (PVC)</t>
  </si>
  <si>
    <t>61102-3750</t>
  </si>
  <si>
    <t>300mm waterline, ductile iron</t>
  </si>
  <si>
    <t>12-INCH WATERLINE, DUCTILE IRON</t>
  </si>
  <si>
    <t>61102-3800</t>
  </si>
  <si>
    <t>350mm waterline, cast iron</t>
  </si>
  <si>
    <t>14-INCH WATERLINE, CAST IRON</t>
  </si>
  <si>
    <t>61102-3850</t>
  </si>
  <si>
    <t>350mm waterline, copper</t>
  </si>
  <si>
    <t>14-INCH WATERLINE, COPPER</t>
  </si>
  <si>
    <t>61102-3900</t>
  </si>
  <si>
    <t>350mm waterline, galvanized steel</t>
  </si>
  <si>
    <t>14-INCH WATERLINE, GALVANIZED STEEL</t>
  </si>
  <si>
    <t>61102-3950</t>
  </si>
  <si>
    <t>350mm waterline, polyvinyl chloride (PVC)</t>
  </si>
  <si>
    <t>14-INCH WATERLINE, POLYVINYL CHLORIDE (PVC)</t>
  </si>
  <si>
    <t>61102-4000</t>
  </si>
  <si>
    <t>350mm waterline, ductile iron</t>
  </si>
  <si>
    <t>14-INCH WATERLINE, DUCTILE IRON</t>
  </si>
  <si>
    <t>61102-4050</t>
  </si>
  <si>
    <t>400mm waterline, cast iron</t>
  </si>
  <si>
    <t>16-INCH WATERLINE, CAST IRON</t>
  </si>
  <si>
    <t>61102-4100</t>
  </si>
  <si>
    <t>400mm waterline, copper</t>
  </si>
  <si>
    <t>16-INCH WATERLINE, COPPER</t>
  </si>
  <si>
    <t>61102-4150</t>
  </si>
  <si>
    <t>400mm waterline, galvanized steel</t>
  </si>
  <si>
    <t>16-INCH WATERLINE, GALVANIZED STEEL</t>
  </si>
  <si>
    <t>61102-4200</t>
  </si>
  <si>
    <t>400mm waterline, polyvinyl chloride (PVC)</t>
  </si>
  <si>
    <t>16-INCH WATERLINE, POLYVINYL CHLORIDE (PVC)</t>
  </si>
  <si>
    <t>61102-4250</t>
  </si>
  <si>
    <t>400mm waterline, ductile iron</t>
  </si>
  <si>
    <t>16-INCH WATERLINE, DUCTILE IRON</t>
  </si>
  <si>
    <t>61102-4300</t>
  </si>
  <si>
    <t>500mm waterline, cast iron</t>
  </si>
  <si>
    <t>20-INCH WATERLINE, CAST IRON</t>
  </si>
  <si>
    <t>61102-4350</t>
  </si>
  <si>
    <t>500mm waterline, copper</t>
  </si>
  <si>
    <t>20-INCH WATERLINE, COPPER</t>
  </si>
  <si>
    <t>61102-4400</t>
  </si>
  <si>
    <t>500mm waterline, galvanized steel</t>
  </si>
  <si>
    <t>20-INCH WATERLINE, GALVANIZED STEEL</t>
  </si>
  <si>
    <t>61102-4450</t>
  </si>
  <si>
    <t>500mm waterline, polyvinyl chloride (PVC)</t>
  </si>
  <si>
    <t>20-INCH WATERLINE, POLYVINYL CHLORIDE (PVC)</t>
  </si>
  <si>
    <t>61102-4500</t>
  </si>
  <si>
    <t>500mm waterline, ductile iron</t>
  </si>
  <si>
    <t>20-INCH WATERLINE, DUCTILE IRON</t>
  </si>
  <si>
    <t>61102-4550</t>
  </si>
  <si>
    <t>600mm waterline, cast iron</t>
  </si>
  <si>
    <t>24-INCH WATERLINE, CAST IRON</t>
  </si>
  <si>
    <t>61102-4600</t>
  </si>
  <si>
    <t>600mm waterline, copper</t>
  </si>
  <si>
    <t>24-INCH WATERLINE, COPPER</t>
  </si>
  <si>
    <t>61102-4650</t>
  </si>
  <si>
    <t>600mm waterline, galvanized steel</t>
  </si>
  <si>
    <t>24-INCH WATERLINE, GALVANIZED STEEL</t>
  </si>
  <si>
    <t>61102-4700</t>
  </si>
  <si>
    <t>600mm waterline, polyvinyl chloride (PVC)</t>
  </si>
  <si>
    <t>24-INCH WATERLINE, POLYVINYL CHLORIDE (PVC)</t>
  </si>
  <si>
    <t>61102-4750</t>
  </si>
  <si>
    <t>600mm waterline, ductile iron</t>
  </si>
  <si>
    <t>24-INCH WATERLINE, DUCTILE IRON</t>
  </si>
  <si>
    <t>61102-4800</t>
  </si>
  <si>
    <t>750mm waterline, cast iron</t>
  </si>
  <si>
    <t>30-INCH WATERLINE, CAST IRON</t>
  </si>
  <si>
    <t>61102-4850</t>
  </si>
  <si>
    <t>750mm waterline, copper</t>
  </si>
  <si>
    <t>30-INCH WATERLINE, COPPER</t>
  </si>
  <si>
    <t>61102-4900</t>
  </si>
  <si>
    <t>750mm waterline, galvanized steel</t>
  </si>
  <si>
    <t>30-INCH WATERLINE, GALVANIZED STEEL</t>
  </si>
  <si>
    <t>61102-4950</t>
  </si>
  <si>
    <t>750mm waterline, polyvinyl chloride (PVC)</t>
  </si>
  <si>
    <t>30-INCH WATERLINE, POLYVINYL CHLORIDE (PVC)</t>
  </si>
  <si>
    <t>61102-5000</t>
  </si>
  <si>
    <t>750mm waterline, ductile iron</t>
  </si>
  <si>
    <t>30-INCH WATERLINE, DUCTILE IRON</t>
  </si>
  <si>
    <t>61102-5050</t>
  </si>
  <si>
    <t>900mm waterline, cast iron</t>
  </si>
  <si>
    <t>36-INCH WATERLINE, CAST IRON</t>
  </si>
  <si>
    <t>61102-5100</t>
  </si>
  <si>
    <t>900mm waterline, copper</t>
  </si>
  <si>
    <t>36-INCH WATERLINE, COPPER</t>
  </si>
  <si>
    <t>61102-5150</t>
  </si>
  <si>
    <t>900mm waterline, galvanized steel</t>
  </si>
  <si>
    <t>36-INCH WATERLINE, GALVANIZED STEEL</t>
  </si>
  <si>
    <t>61102-5200</t>
  </si>
  <si>
    <t>900mm waterline, polyvinyl chloride (PVC)</t>
  </si>
  <si>
    <t>36-INCH WATERLINE, POLYVINYL CHLORIDE (PVC)</t>
  </si>
  <si>
    <t>61102-5250</t>
  </si>
  <si>
    <t>900mm waterline, ductile iron</t>
  </si>
  <si>
    <t>36-INCH WATERLINE, DUCTILE IRON</t>
  </si>
  <si>
    <t>61102-5300</t>
  </si>
  <si>
    <t>1050mm waterline, cast iron</t>
  </si>
  <si>
    <t>42-INCH WATERLINE, CAST IRON</t>
  </si>
  <si>
    <t>61102-5350</t>
  </si>
  <si>
    <t>1050mm waterline, copper</t>
  </si>
  <si>
    <t>42-INCH WATERLINE, COPPER</t>
  </si>
  <si>
    <t>61102-5400</t>
  </si>
  <si>
    <t>1050mm waterline, galvanized steel</t>
  </si>
  <si>
    <t>42-INCH WATERLINE, GALVANIZED STEEL</t>
  </si>
  <si>
    <t>61102-5450</t>
  </si>
  <si>
    <t>1050mm waterline, polyvinyl chloride (PVC)</t>
  </si>
  <si>
    <t>42-INCH WATERLINE, POLYVINYL CHLORIDE (PVC)</t>
  </si>
  <si>
    <t>61102-5500</t>
  </si>
  <si>
    <t>1050mm waterline, ductile iron</t>
  </si>
  <si>
    <t>42-INCH WATERLINE, DUCTILE IRON</t>
  </si>
  <si>
    <t>61103-0100</t>
  </si>
  <si>
    <t xml:space="preserve">100mm encasement pipe, galvanized steel  </t>
  </si>
  <si>
    <t xml:space="preserve">4-INCH ENCASEMENT PIPE, GALVANIZED STEEL  </t>
  </si>
  <si>
    <t>61103-0200</t>
  </si>
  <si>
    <t>100mm encasement pipe, polyvinyl chloride (PVC)</t>
  </si>
  <si>
    <t>4-INCH ENCASEMENT PIPE, POLYVINYL CHLORIDE (PVC)</t>
  </si>
  <si>
    <t>61103-0300</t>
  </si>
  <si>
    <t xml:space="preserve">125mm encasement pipe, galvanized steel  </t>
  </si>
  <si>
    <t xml:space="preserve">5-INCH ENCASEMENT PIPE, GALVANIZED STEEL  </t>
  </si>
  <si>
    <t>61103-0400</t>
  </si>
  <si>
    <t>125mm encasement pipe, polyvinyl chloride (PVC)</t>
  </si>
  <si>
    <t>5-INCH ENCASEMENT PIPE, POLYVINYL CHLORIDE (PVC)</t>
  </si>
  <si>
    <t>61103-0500</t>
  </si>
  <si>
    <t xml:space="preserve">150mm encasement pipe, galvanized steel  </t>
  </si>
  <si>
    <t xml:space="preserve">6-INCH ENCASEMENT PIPE, GALVANIZED STEEL  </t>
  </si>
  <si>
    <t>61103-0600</t>
  </si>
  <si>
    <t>150mm encasement pipe, polyvinyl chloride (PVC)</t>
  </si>
  <si>
    <t>6-INCH ENCASEMENT PIPE, POLYVINYL CHLORIDE (PVC)</t>
  </si>
  <si>
    <t>61103-0700</t>
  </si>
  <si>
    <t xml:space="preserve">200mm encasement pipe, galvanized steel  </t>
  </si>
  <si>
    <t xml:space="preserve">8-INCH ENCASEMENT PIPE, GALVANIZED STEEL  </t>
  </si>
  <si>
    <t>61103-0800</t>
  </si>
  <si>
    <t>200mm encasement pipe, polyvinyl chloride (PVC)</t>
  </si>
  <si>
    <t>8-INCH ENCASEMENT PIPE, POLYVINYL CHLORIDE (PVC)</t>
  </si>
  <si>
    <t>61103-0900</t>
  </si>
  <si>
    <t xml:space="preserve">250mm encasement pipe, galvanized steel  </t>
  </si>
  <si>
    <t xml:space="preserve">10-INCH ENCASEMENT PIPE, GALVANIZED STEEL  </t>
  </si>
  <si>
    <t>61103-1000</t>
  </si>
  <si>
    <t>250mm encasement pipe, polyvinyl chloride (PVC)</t>
  </si>
  <si>
    <t>10-INCH ENCASEMENT PIPE, POLYVINYL CHLORIDE (PVC)</t>
  </si>
  <si>
    <t>61103-1100</t>
  </si>
  <si>
    <t xml:space="preserve">300mm encasement pipe, galvanized steel  </t>
  </si>
  <si>
    <t xml:space="preserve">12-INCH ENCASEMENT PIPE, GALVANIZED STEEL  </t>
  </si>
  <si>
    <t>61103-1200</t>
  </si>
  <si>
    <t>300mm encasement pipe, polyvinyl chloride (PVC)</t>
  </si>
  <si>
    <t>12-INCH ENCASEMENT PIPE, POLYVINYL CHLORIDE (PVC)</t>
  </si>
  <si>
    <t>61103-1300</t>
  </si>
  <si>
    <t xml:space="preserve">350mm encasement pipe, galvanized steel  </t>
  </si>
  <si>
    <t xml:space="preserve">14-INCH ENCASEMENT PIPE, GALVANIZED STEEL  </t>
  </si>
  <si>
    <t>61103-1400</t>
  </si>
  <si>
    <t>350mm encasement pipe, polyvinyl chloride (PVC)</t>
  </si>
  <si>
    <t>14-INCH ENCASEMENT PIPE, POLYVINYL CHLORIDE (PVC)</t>
  </si>
  <si>
    <t>61103-1450</t>
  </si>
  <si>
    <t>400mm encasement pipe, galvanized steel</t>
  </si>
  <si>
    <t>16-INCH ENCASEMENT PIPE, GALVANIZED STEEL</t>
  </si>
  <si>
    <t>61103-1455</t>
  </si>
  <si>
    <t>400mm encasement pipe, steel</t>
  </si>
  <si>
    <t>16-INCH ENCASEMENT PIPE, STEEL</t>
  </si>
  <si>
    <t>61103-1480</t>
  </si>
  <si>
    <t>500mm encasement pipe, steel</t>
  </si>
  <si>
    <t>20-INCH ENCASEMENT PIPE, STEEL</t>
  </si>
  <si>
    <t>61103-1500</t>
  </si>
  <si>
    <t xml:space="preserve">600mm encasement pipe, galvanized steel  </t>
  </si>
  <si>
    <t xml:space="preserve">24-INCH ENCASEMENT PIPE, GALVANIZED STEEL  </t>
  </si>
  <si>
    <t>61103-1600</t>
  </si>
  <si>
    <t>600mm encasement pipe, polyvinyl chloride (PVC)</t>
  </si>
  <si>
    <t>24-INCH ENCASEMENT PIPE, POLYVINYL CHLORIDE (PVC)</t>
  </si>
  <si>
    <t>61103-2200</t>
  </si>
  <si>
    <t xml:space="preserve">1050mm encasement pipe, galvanized steel  </t>
  </si>
  <si>
    <t xml:space="preserve">42-INCH ENCASEMENT PIPE, GALVANIZED STEEL  </t>
  </si>
  <si>
    <t>61104-0100</t>
  </si>
  <si>
    <t>Valve, butterfly</t>
  </si>
  <si>
    <t>VALVE, BUTTERFLY</t>
  </si>
  <si>
    <t>61104-0200</t>
  </si>
  <si>
    <t>Valve, air release</t>
  </si>
  <si>
    <t>VALVE, AIR RELEASE</t>
  </si>
  <si>
    <t>61104-0300</t>
  </si>
  <si>
    <t>Valve, blow-off</t>
  </si>
  <si>
    <t>VALVE, BLOW-OFF</t>
  </si>
  <si>
    <t>61104-0400</t>
  </si>
  <si>
    <t>Valve, gate</t>
  </si>
  <si>
    <t>VALVE, GATE</t>
  </si>
  <si>
    <t>61104-0500</t>
  </si>
  <si>
    <t>Valve, gate, 40mm</t>
  </si>
  <si>
    <t>VALVE, GATE, 1 1/2-INCH</t>
  </si>
  <si>
    <t>61104-0600</t>
  </si>
  <si>
    <t>Valve, gate, 50mm</t>
  </si>
  <si>
    <t>VALVE, GATE, 2-INCH</t>
  </si>
  <si>
    <t>61104-0700</t>
  </si>
  <si>
    <t>Valve, gate, 100mm</t>
  </si>
  <si>
    <t>VALVE, GATE, 4-INCH</t>
  </si>
  <si>
    <t>61104-0800</t>
  </si>
  <si>
    <t>Valve, gate, 150mm</t>
  </si>
  <si>
    <t>VALVE, GATE, 6-INCH</t>
  </si>
  <si>
    <t>61104-0900</t>
  </si>
  <si>
    <t>Valve, gate, 200mm</t>
  </si>
  <si>
    <t>VALVE, GATE, 8-INCH</t>
  </si>
  <si>
    <t>61104-0950</t>
  </si>
  <si>
    <t>Valve, gate, 250mm</t>
  </si>
  <si>
    <t>VALVE, GATE, 10-INCH</t>
  </si>
  <si>
    <t>61104-1000</t>
  </si>
  <si>
    <t>Valve, gate, 300mm</t>
  </si>
  <si>
    <t>VALVE, GATE, 12-INCH</t>
  </si>
  <si>
    <t>61104-1100</t>
  </si>
  <si>
    <t>Valve, gate, 600mm</t>
  </si>
  <si>
    <t>VALVE, GATE, 24-INCH</t>
  </si>
  <si>
    <t>61104-1200</t>
  </si>
  <si>
    <t>Valve, backflow prevention</t>
  </si>
  <si>
    <t>VALVE, BACKFLOW PREVENTION</t>
  </si>
  <si>
    <t>61105-0000</t>
  </si>
  <si>
    <t>Valve box</t>
  </si>
  <si>
    <t>VALVE BOX</t>
  </si>
  <si>
    <t>61106-0000</t>
  </si>
  <si>
    <t>Fire hydrant</t>
  </si>
  <si>
    <t>FIRE HYDRANT</t>
  </si>
  <si>
    <t>61106-1000</t>
  </si>
  <si>
    <t>Fire hydrant, dry</t>
  </si>
  <si>
    <t>FIRE HYDRANT, DRY</t>
  </si>
  <si>
    <t>61107-0000</t>
  </si>
  <si>
    <t>Water meter</t>
  </si>
  <si>
    <t>WATER METER</t>
  </si>
  <si>
    <t>61108-1000</t>
  </si>
  <si>
    <t>Adjust water valve</t>
  </si>
  <si>
    <t>ADJUST WATER VALVE</t>
  </si>
  <si>
    <t>61108-2000</t>
  </si>
  <si>
    <t>Adjust fire hydrant</t>
  </si>
  <si>
    <t>ADJUST FIRE HYDRANT</t>
  </si>
  <si>
    <t>61108-3000</t>
  </si>
  <si>
    <t>Adjust water meter</t>
  </si>
  <si>
    <t>ADJUST WATER METER</t>
  </si>
  <si>
    <t>61108-4000</t>
  </si>
  <si>
    <t>Adjust valve box</t>
  </si>
  <si>
    <t>ADJUST VALVE BOX</t>
  </si>
  <si>
    <t>61109-1000</t>
  </si>
  <si>
    <t>Relocate manhole</t>
  </si>
  <si>
    <t>RELOCATE MANHOLE</t>
  </si>
  <si>
    <t>61109-2000</t>
  </si>
  <si>
    <t>Relocate water valve</t>
  </si>
  <si>
    <t>RELOCATE WATER VALVE</t>
  </si>
  <si>
    <t>61109-3000</t>
  </si>
  <si>
    <t>Relocate water fountain</t>
  </si>
  <si>
    <t>RELOCATE WATER FOUNTAIN</t>
  </si>
  <si>
    <t>61109-4000</t>
  </si>
  <si>
    <t>Relocate fire hydrant</t>
  </si>
  <si>
    <t>RELOCATE FIRE HYDRANT</t>
  </si>
  <si>
    <t>61109-5000</t>
  </si>
  <si>
    <t>Relocate water meter</t>
  </si>
  <si>
    <t>RELOCATE WATER METER</t>
  </si>
  <si>
    <t>61110-0000</t>
  </si>
  <si>
    <t>Cathodic protection system</t>
  </si>
  <si>
    <t>CATHODIC PROTECTION SYSTEM</t>
  </si>
  <si>
    <t>61110-1000</t>
  </si>
  <si>
    <t>Irrigation system</t>
  </si>
  <si>
    <t>IRRIGATION SYSTEM</t>
  </si>
  <si>
    <t>61111-0000</t>
  </si>
  <si>
    <t>Flexible water tower</t>
  </si>
  <si>
    <t>FLEXIBLE WATER TOWER</t>
  </si>
  <si>
    <t>61112-0000</t>
  </si>
  <si>
    <t>Water fountain</t>
  </si>
  <si>
    <t>WATER FOUNTAIN</t>
  </si>
  <si>
    <t>61113-0100</t>
  </si>
  <si>
    <t>Water system, utility company compensation</t>
  </si>
  <si>
    <t>CTSM</t>
  </si>
  <si>
    <t>WATER SYSTEM, UTILITY COMPANY COMPENSATION</t>
  </si>
  <si>
    <t>61114-0500</t>
  </si>
  <si>
    <t>Water system accessory, branch</t>
  </si>
  <si>
    <t>WATER SYSTEM ACCESSORY, BRANCH</t>
  </si>
  <si>
    <t>61114-1000</t>
  </si>
  <si>
    <t>Water system accessory, bend</t>
  </si>
  <si>
    <t>WATER SYSTEM ACCESSORY, BEND</t>
  </si>
  <si>
    <t>61114-1500</t>
  </si>
  <si>
    <t>Water system accessory, tie-in</t>
  </si>
  <si>
    <t>WATER SYSTEM ACCESSORY, TIE-IN</t>
  </si>
  <si>
    <t>61114-4000</t>
  </si>
  <si>
    <t>Water system accessory, blow-off assembly</t>
  </si>
  <si>
    <t>WATER SYSTEM ACCESSORY, BLOW-OFF ASSEMBLY</t>
  </si>
  <si>
    <t>61114-5000</t>
  </si>
  <si>
    <t>Water system accessory, curb stop, 25mm</t>
  </si>
  <si>
    <t>WATER SYSTEM ACCESSORY, CURB STOP, 1-INCH</t>
  </si>
  <si>
    <t>61114-6000</t>
  </si>
  <si>
    <t>Water system accessory, concrete thrust collar</t>
  </si>
  <si>
    <t>WATER SYSTEM ACCESSORY, CONCRETE THRUST COLLAR</t>
  </si>
  <si>
    <t>61201-0000</t>
  </si>
  <si>
    <t>Sewer system</t>
  </si>
  <si>
    <t>SEWER SYSTEM</t>
  </si>
  <si>
    <t>61202-0100</t>
  </si>
  <si>
    <t>100mm sewer line, plastic</t>
  </si>
  <si>
    <t>4-INCH SEWER LINE, PLASTIC</t>
  </si>
  <si>
    <t>61202-0200</t>
  </si>
  <si>
    <t>100mm sewer line, ductile iron</t>
  </si>
  <si>
    <t>4-INCH SEWER LINE, DUCTILE IRON</t>
  </si>
  <si>
    <t>61202-0300</t>
  </si>
  <si>
    <t>100mm sewer line, cast iron</t>
  </si>
  <si>
    <t>4-INCH SEWER LINE, CAST IRON</t>
  </si>
  <si>
    <t>61202-0400</t>
  </si>
  <si>
    <t>150mm sewer line, plastic</t>
  </si>
  <si>
    <t>6-INCH SEWER LINE, PLASTIC</t>
  </si>
  <si>
    <t>61202-0500</t>
  </si>
  <si>
    <t>150mm sewer line, ductile iron</t>
  </si>
  <si>
    <t>6-INCH SEWER LINE, DUCTILE IRON</t>
  </si>
  <si>
    <t>61202-0600</t>
  </si>
  <si>
    <t>150mm sewer line, cast iron</t>
  </si>
  <si>
    <t>6-INCH SEWER LINE, CAST IRON</t>
  </si>
  <si>
    <t>61202-0700</t>
  </si>
  <si>
    <t>200mm sewer line, plastic</t>
  </si>
  <si>
    <t>8-INCH SEWER LINE, PLASTIC</t>
  </si>
  <si>
    <t>61202-0800</t>
  </si>
  <si>
    <t>200mm sewer line, ductile iron</t>
  </si>
  <si>
    <t>8-INCH SEWER LINE, DUCTILE IRON</t>
  </si>
  <si>
    <t>61202-0900</t>
  </si>
  <si>
    <t>200mm sewer line, cast iron</t>
  </si>
  <si>
    <t>8-INCH SEWER LINE, CAST IRON</t>
  </si>
  <si>
    <t>61202-4000</t>
  </si>
  <si>
    <t>525mm sewer line, plastic</t>
  </si>
  <si>
    <t>21-INCH SEWER LINE, PLASTIC</t>
  </si>
  <si>
    <t>61203-0000</t>
  </si>
  <si>
    <t>Manhole, sanitary sewer</t>
  </si>
  <si>
    <t>MANHOLE, SANITARY SEWER</t>
  </si>
  <si>
    <t>61204-0000</t>
  </si>
  <si>
    <t>Sanitary hatch cover</t>
  </si>
  <si>
    <t>SANITARY HATCH COVER</t>
  </si>
  <si>
    <t>61210-0000</t>
  </si>
  <si>
    <t>Sanitary sewer system, utility company compensation</t>
  </si>
  <si>
    <t>SANITARY SEWER SYSTEM, UTILITY COMPANY COMPENSATION</t>
  </si>
  <si>
    <t>61205-1000</t>
  </si>
  <si>
    <t>300mm sewer encasement pipe, galvanized steel</t>
  </si>
  <si>
    <t>12-INCH SEWER ENCASEMENT PIPE, GALVANIZED STEEL</t>
  </si>
  <si>
    <t>61301-0000</t>
  </si>
  <si>
    <t>Simulated stone masonry surface treatment</t>
  </si>
  <si>
    <t>SIMULATED STONE MASONRY SURFACE TREATMENT</t>
  </si>
  <si>
    <t>61302-0000</t>
  </si>
  <si>
    <t>Simulated stone masonry test wall</t>
  </si>
  <si>
    <t>SIMULATED STONE MASONRY TEST WALL</t>
  </si>
  <si>
    <t>61303-0000</t>
  </si>
  <si>
    <t>Simulated stone masonry surface staining</t>
  </si>
  <si>
    <t>SIMULATED STONE MASONRY SURFACE STAINING</t>
  </si>
  <si>
    <t>61401-0000</t>
  </si>
  <si>
    <t>Lean concrete backfill</t>
  </si>
  <si>
    <t>LEAN CONCRETE BACKFILL</t>
  </si>
  <si>
    <t>61501-0100</t>
  </si>
  <si>
    <t>Sidewalk, concrete</t>
  </si>
  <si>
    <t>SIDEWALK, CONCRETE</t>
  </si>
  <si>
    <t>61501-0200</t>
  </si>
  <si>
    <t>Sidewalk, colored concrete</t>
  </si>
  <si>
    <t>SIDEWALK, COLORED CONCRETE</t>
  </si>
  <si>
    <t>61501-0300</t>
  </si>
  <si>
    <t>Sidewalk, fiber reinforced colored concrete</t>
  </si>
  <si>
    <t>SIDEWALK, FIBER REINFORCED COLORED CONCRETE</t>
  </si>
  <si>
    <t>61501-0400</t>
  </si>
  <si>
    <t>Sidewalk, precast concrete pavers</t>
  </si>
  <si>
    <t>SIDEWALK, PRECAST CONCRETE PAVERS</t>
  </si>
  <si>
    <t>61501-0500</t>
  </si>
  <si>
    <t>Sidewalk, exposed aggregate concrete</t>
  </si>
  <si>
    <t>SIDEWALK, EXPOSED AGGREGATE CONCRETE</t>
  </si>
  <si>
    <t>61501-0600</t>
  </si>
  <si>
    <t>Sidewalk, exposed aggregate colored concrete</t>
  </si>
  <si>
    <t>SIDEWALK, EXPOSED AGGREGATE COLORED CONCRETE</t>
  </si>
  <si>
    <t>61501-0700</t>
  </si>
  <si>
    <t>Sidewalk, decomposed granite</t>
  </si>
  <si>
    <t>SIDEWALK, DECOMPOSED GRANITE</t>
  </si>
  <si>
    <t>61501-0800</t>
  </si>
  <si>
    <t>Sidewalk, aggregate</t>
  </si>
  <si>
    <t>SIDEWALK, AGGREGATE</t>
  </si>
  <si>
    <t>61501-0900</t>
  </si>
  <si>
    <t>Sidewalk, stone</t>
  </si>
  <si>
    <t>SIDEWALK, STONE</t>
  </si>
  <si>
    <t>61501-1000</t>
  </si>
  <si>
    <t>Sidewalk, brick</t>
  </si>
  <si>
    <t>SIDEWALK, BRICK</t>
  </si>
  <si>
    <t>61501-1100</t>
  </si>
  <si>
    <t>Sidewalk, asphalt</t>
  </si>
  <si>
    <t>SIDEWALK, ASPHALT</t>
  </si>
  <si>
    <t>61502-1000</t>
  </si>
  <si>
    <t>Drive pad, concrete</t>
  </si>
  <si>
    <t>DRIVE PAD, CONCRETE</t>
  </si>
  <si>
    <t>61502-2000</t>
  </si>
  <si>
    <t>Drive pad, asphalt concrete</t>
  </si>
  <si>
    <t>DRIVE PAD, ASPHALT CONCRETE</t>
  </si>
  <si>
    <t>61502-3000</t>
  </si>
  <si>
    <t>Drive pad, stone</t>
  </si>
  <si>
    <t>DRIVE PAD, STONE</t>
  </si>
  <si>
    <t>61502-4000</t>
  </si>
  <si>
    <t>Drive pad, brick</t>
  </si>
  <si>
    <t>DRIVE PAD, BRICK</t>
  </si>
  <si>
    <t>61503-1000</t>
  </si>
  <si>
    <t>Median, concrete</t>
  </si>
  <si>
    <t>MEDIAN, CONCRETE</t>
  </si>
  <si>
    <t>61503-2000</t>
  </si>
  <si>
    <t>Median, exposed aggregate concrete</t>
  </si>
  <si>
    <t>MEDIAN, EXPOSED AGGREGATE CONCRETE</t>
  </si>
  <si>
    <t>61503-3000</t>
  </si>
  <si>
    <t>Median, asphalt</t>
  </si>
  <si>
    <t>MEDIAN, ASPHALT</t>
  </si>
  <si>
    <t>61503-4000</t>
  </si>
  <si>
    <t>61503-5000</t>
  </si>
  <si>
    <t>Median, stone</t>
  </si>
  <si>
    <t>MEDIAN, STONE</t>
  </si>
  <si>
    <t>61503-6000</t>
  </si>
  <si>
    <t>Median, brick</t>
  </si>
  <si>
    <t>MEDIAN, BRICK</t>
  </si>
  <si>
    <t>61504-1000</t>
  </si>
  <si>
    <t>Accessibility ramp, concrete</t>
  </si>
  <si>
    <t>ACCESSIBILITY RAMP, CONCRETE</t>
  </si>
  <si>
    <t>61504-2000</t>
  </si>
  <si>
    <t>Accessibility ramp, exposed aggregate concrete</t>
  </si>
  <si>
    <t>ACCESSIBILITY RAMP, EXPOSED AGGREGATE CONCRETE</t>
  </si>
  <si>
    <t>61504-3000</t>
  </si>
  <si>
    <t>Accessibility ramp, asphalt</t>
  </si>
  <si>
    <t>ACCESSIBILITY RAMP, ASPHALT</t>
  </si>
  <si>
    <t>61504-4000</t>
  </si>
  <si>
    <t>Accessibility ramp, stone</t>
  </si>
  <si>
    <t>ACCESSIBILITY RAMP, STONE</t>
  </si>
  <si>
    <t>61504-5000</t>
  </si>
  <si>
    <t>Accessibility ramp, brick</t>
  </si>
  <si>
    <t>ACCESSIBILITY RAMP, BRICK</t>
  </si>
  <si>
    <t>61505-1000</t>
  </si>
  <si>
    <t>61505-2000</t>
  </si>
  <si>
    <t>Accessibility ramp, timber</t>
  </si>
  <si>
    <t>ACCESSIBILITY RAMP, TIMBER</t>
  </si>
  <si>
    <t>61506-1000</t>
  </si>
  <si>
    <t>Paving, Brick</t>
  </si>
  <si>
    <t>PAVING, BRICK</t>
  </si>
  <si>
    <t>61506-2000</t>
  </si>
  <si>
    <t>Paving, cobblestone</t>
  </si>
  <si>
    <t>PAVING, COBBLESTONE</t>
  </si>
  <si>
    <t>61507-1000</t>
  </si>
  <si>
    <t>Feature strip, granite</t>
  </si>
  <si>
    <t>FEATURE STRIP, GRANITE</t>
  </si>
  <si>
    <t>61507-1010</t>
  </si>
  <si>
    <t>Feature strip, stone masonry</t>
  </si>
  <si>
    <t>FEATURE STRIP, STONE MASONRY</t>
  </si>
  <si>
    <t>61508-0100</t>
  </si>
  <si>
    <t>Reset cobblestone pavers</t>
  </si>
  <si>
    <t>RESET COBBLESTONE PAVERS</t>
  </si>
  <si>
    <t>61509-0000</t>
  </si>
  <si>
    <t>Detectable warning panels</t>
  </si>
  <si>
    <t>DETECTABLE WARNING PANELS</t>
  </si>
  <si>
    <t>61601-1000</t>
  </si>
  <si>
    <t>Slope paving, concrete</t>
  </si>
  <si>
    <t>SLOPE PAVING, CONCRETE</t>
  </si>
  <si>
    <t>61601-2000</t>
  </si>
  <si>
    <t>Slope paving, cellular concrete</t>
  </si>
  <si>
    <t>SLOPE PAVING, CELLULAR CONCRETE</t>
  </si>
  <si>
    <t>61601-3000</t>
  </si>
  <si>
    <t>Slope paving, stone</t>
  </si>
  <si>
    <t>SLOPE PAVING, STONE</t>
  </si>
  <si>
    <t>61601-4000</t>
  </si>
  <si>
    <t>Slope paving, brick</t>
  </si>
  <si>
    <t>SLOPE PAVING, BRICK</t>
  </si>
  <si>
    <t>61601-5000</t>
  </si>
  <si>
    <t>Slope paving, masonry block</t>
  </si>
  <si>
    <t>SLOPE PAVING, MASONRY BLOCK</t>
  </si>
  <si>
    <t>61601-6000</t>
  </si>
  <si>
    <t>Slope paving, rubble</t>
  </si>
  <si>
    <t>SLOPE PAVING, RUBBLE</t>
  </si>
  <si>
    <t>61701-0050</t>
  </si>
  <si>
    <t xml:space="preserve">Guardrail system G1, type 1, class A, steel posts  </t>
  </si>
  <si>
    <t xml:space="preserve">GUARDRAIL SYSTEM G1, TYPE 1, CLASS A, STEEL POSTS  </t>
  </si>
  <si>
    <t>61701-0100</t>
  </si>
  <si>
    <t xml:space="preserve">Guardrail system G1, type 1, class A, wood posts  </t>
  </si>
  <si>
    <t xml:space="preserve">GUARDRAIL SYSTEM G1, TYPE 1, CLASS A, WOOD POSTS  </t>
  </si>
  <si>
    <t>61701-0150</t>
  </si>
  <si>
    <t xml:space="preserve">Guardrail system G2, type 1, class A  steel posts  </t>
  </si>
  <si>
    <t xml:space="preserve">GUARDRAIL SYSTEM G2, TYPE 1, CLASS A  STEEL POSTS  </t>
  </si>
  <si>
    <t>61701-0200</t>
  </si>
  <si>
    <t xml:space="preserve">Guardrail system G2, type 1, class A  wood posts  </t>
  </si>
  <si>
    <t xml:space="preserve">GUARDRAIL SYSTEM G2, TYPE 1, CLASS A  WOOD POSTS  </t>
  </si>
  <si>
    <t>61701-0250</t>
  </si>
  <si>
    <t xml:space="preserve">Guardrail system G2, type 2, class A  steel posts  </t>
  </si>
  <si>
    <t xml:space="preserve">GUARDRAIL SYSTEM G2, TYPE 2, CLASS A  STEEL POSTS  </t>
  </si>
  <si>
    <t>61701-0300</t>
  </si>
  <si>
    <t xml:space="preserve">Guardrail system G2, type 2, class A  wood posts  </t>
  </si>
  <si>
    <t xml:space="preserve">GUARDRAIL SYSTEM G2, TYPE 2, CLASS A  WOOD POSTS  </t>
  </si>
  <si>
    <t>61701-0350</t>
  </si>
  <si>
    <t xml:space="preserve">Guardrail system G2, type 2, class A  steel or wood posts  </t>
  </si>
  <si>
    <t xml:space="preserve">GUARDRAIL SYSTEM G2, TYPE 2, CLASS A  STEEL OR WOOD POSTS  </t>
  </si>
  <si>
    <t>61701-0400</t>
  </si>
  <si>
    <t xml:space="preserve">Guardrail system G2, type 2, class B  steel posts  </t>
  </si>
  <si>
    <t xml:space="preserve">GUARDRAIL SYSTEM G2, TYPE 2, CLASS B  STEEL POSTS  </t>
  </si>
  <si>
    <t>61701-0450</t>
  </si>
  <si>
    <t xml:space="preserve">Guardrail system G2, type 2, class B  wood posts  </t>
  </si>
  <si>
    <t xml:space="preserve">GUARDRAIL SYSTEM G2, TYPE 2, CLASS B  WOOD POSTS  </t>
  </si>
  <si>
    <t>61701-0500</t>
  </si>
  <si>
    <t xml:space="preserve">Guardrail system G2, type 2, class B  steel or wood posts  </t>
  </si>
  <si>
    <t xml:space="preserve">GUARDRAIL SYSTEM G2, TYPE 2, CLASS B  STEEL OR WOOD POSTS  </t>
  </si>
  <si>
    <t>61701-0550</t>
  </si>
  <si>
    <t xml:space="preserve">Guardrail system G2, type 3, class A  steel posts  </t>
  </si>
  <si>
    <t xml:space="preserve">GUARDRAIL SYSTEM G2, TYPE 3, CLASS A  STEEL POSTS  </t>
  </si>
  <si>
    <t>61701-0600</t>
  </si>
  <si>
    <t xml:space="preserve">Guardrail system G2, type 3, class A  wood posts  </t>
  </si>
  <si>
    <t xml:space="preserve">GUARDRAIL SYSTEM G2, TYPE 3, CLASS A  WOOD POSTS  </t>
  </si>
  <si>
    <t>61701-0650</t>
  </si>
  <si>
    <t xml:space="preserve">Guardrail system G2, type 3, class A  steel or wood posts  </t>
  </si>
  <si>
    <t xml:space="preserve">GUARDRAIL SYSTEM G2, TYPE 3, CLASS A  STEEL OR WOOD POSTS  </t>
  </si>
  <si>
    <t>61701-0700</t>
  </si>
  <si>
    <t xml:space="preserve">Guardrail system G2, type 3, class B  steel posts  </t>
  </si>
  <si>
    <t xml:space="preserve">GUARDRAIL SYSTEM G2, TYPE 3, CLASS B  STEEL POSTS  </t>
  </si>
  <si>
    <t>61701-0750</t>
  </si>
  <si>
    <t xml:space="preserve">Guardrail system G2, type 3, class B  wood posts  </t>
  </si>
  <si>
    <t xml:space="preserve">GUARDRAIL SYSTEM G2, TYPE 3, CLASS B  WOOD POSTS  </t>
  </si>
  <si>
    <t>61701-0800</t>
  </si>
  <si>
    <t xml:space="preserve">Guardrail system G2, type 3, class B  steel or wood posts  </t>
  </si>
  <si>
    <t xml:space="preserve">GUARDRAIL SYSTEM G2, TYPE 3, CLASS B  STEEL OR WOOD POSTS  </t>
  </si>
  <si>
    <t>61701-0850</t>
  </si>
  <si>
    <t xml:space="preserve">Guardrail system G2, type 4, class A  steel posts  </t>
  </si>
  <si>
    <t xml:space="preserve">GUARDRAIL SYSTEM G2, TYPE 4, CLASS A  STEEL POSTS  </t>
  </si>
  <si>
    <t>61701-0900</t>
  </si>
  <si>
    <t xml:space="preserve">Guardrail system G2, type 4, class A  wood posts  </t>
  </si>
  <si>
    <t xml:space="preserve">GUARDRAIL SYSTEM G2, TYPE 4, CLASS A  WOOD POSTS  </t>
  </si>
  <si>
    <t>61701-0950</t>
  </si>
  <si>
    <t xml:space="preserve">Guardrail system G2, type 4, class A  steel or wood posts  </t>
  </si>
  <si>
    <t xml:space="preserve">GUARDRAIL SYSTEM G2, TYPE 4, CLASS A  STEEL OR WOOD POSTS  </t>
  </si>
  <si>
    <t>61701-1000</t>
  </si>
  <si>
    <t xml:space="preserve">Guardrail system G2, type 4, class B  steel posts  </t>
  </si>
  <si>
    <t xml:space="preserve">GUARDRAIL SYSTEM G2, TYPE 4, CLASS B  STEEL POSTS  </t>
  </si>
  <si>
    <t>61701-1050</t>
  </si>
  <si>
    <t xml:space="preserve">Guardrail system G2, type 4, class B  wood posts  </t>
  </si>
  <si>
    <t xml:space="preserve">GUARDRAIL SYSTEM G2, TYPE 4, CLASS B  WOOD POSTS  </t>
  </si>
  <si>
    <t>61701-1100</t>
  </si>
  <si>
    <t xml:space="preserve">Guardrail system G2, type 4, class B  steel or wood posts  </t>
  </si>
  <si>
    <t xml:space="preserve">GUARDRAIL SYSTEM G2, TYPE 4, CLASS B  STEEL OR WOOD POSTS  </t>
  </si>
  <si>
    <t>61701-1150</t>
  </si>
  <si>
    <t>Guardrail system G3</t>
  </si>
  <si>
    <t>GUARDRAIL SYSTEM G3</t>
  </si>
  <si>
    <t>61701-1200</t>
  </si>
  <si>
    <t xml:space="preserve">Guardrail system G4, type 2, class A  steel posts  </t>
  </si>
  <si>
    <t xml:space="preserve">GUARDRAIL SYSTEM G4, TYPE 2, CLASS A  STEEL POSTS  </t>
  </si>
  <si>
    <t>61701-1250</t>
  </si>
  <si>
    <t xml:space="preserve">Guardrail system G4, type 2, class A  wood posts  </t>
  </si>
  <si>
    <t xml:space="preserve">GUARDRAIL SYSTEM G4, TYPE 2, CLASS A  WOOD POSTS  </t>
  </si>
  <si>
    <t>61701-1300</t>
  </si>
  <si>
    <t xml:space="preserve">Guardrail system G4, type 2, class A  steel or wood posts  </t>
  </si>
  <si>
    <t xml:space="preserve">GUARDRAIL SYSTEM G4, TYPE 2, CLASS A  STEEL OR WOOD POSTS  </t>
  </si>
  <si>
    <t>61701-1350</t>
  </si>
  <si>
    <t xml:space="preserve">Guardrail system G4, type 2, class B  steel posts  </t>
  </si>
  <si>
    <t xml:space="preserve">GUARDRAIL SYSTEM G4, TYPE 2, CLASS B  STEEL POSTS  </t>
  </si>
  <si>
    <t>61701-1400</t>
  </si>
  <si>
    <t xml:space="preserve">Guardrail system G4, type 2, class B  wood posts  </t>
  </si>
  <si>
    <t xml:space="preserve">GUARDRAIL SYSTEM G4, TYPE 2, CLASS B  WOOD POSTS  </t>
  </si>
  <si>
    <t>61701-1450</t>
  </si>
  <si>
    <t xml:space="preserve">Guardrail system G4, type 2, class B  steel or wood posts  </t>
  </si>
  <si>
    <t xml:space="preserve">GUARDRAIL SYSTEM G4, TYPE 2, CLASS B  STEEL OR WOOD POSTS  </t>
  </si>
  <si>
    <t>61701-1500</t>
  </si>
  <si>
    <t xml:space="preserve">Guardrail system G4, type 3, class A  steel posts  </t>
  </si>
  <si>
    <t xml:space="preserve">GUARDRAIL SYSTEM G4, TYPE 3, CLASS A  STEEL POSTS  </t>
  </si>
  <si>
    <t>61701-1550</t>
  </si>
  <si>
    <t xml:space="preserve">Guardrail system G4, type 3, class A  wood posts  </t>
  </si>
  <si>
    <t xml:space="preserve">GUARDRAIL SYSTEM G4, TYPE 3, CLASS A  WOOD POSTS  </t>
  </si>
  <si>
    <t>61701-1600</t>
  </si>
  <si>
    <t xml:space="preserve">Guardrail system G4, type 3, class A  steel or wood posts  </t>
  </si>
  <si>
    <t xml:space="preserve">GUARDRAIL SYSTEM G4, TYPE 3, CLASS A  STEEL OR WOOD POSTS  </t>
  </si>
  <si>
    <t>61701-1650</t>
  </si>
  <si>
    <t xml:space="preserve">Guardrail system G4, type 3, class B  steel posts  </t>
  </si>
  <si>
    <t xml:space="preserve">GUARDRAIL SYSTEM G4, TYPE 3, CLASS B  STEEL POSTS  </t>
  </si>
  <si>
    <t>61701-1700</t>
  </si>
  <si>
    <t xml:space="preserve">Guardrail system G4, type 3, class B  wood posts  </t>
  </si>
  <si>
    <t xml:space="preserve">GUARDRAIL SYSTEM G4, TYPE 3, CLASS B  WOOD POSTS  </t>
  </si>
  <si>
    <t>61701-1750</t>
  </si>
  <si>
    <t xml:space="preserve">Guardrail system G4, type 3, class B  steel or wood posts  </t>
  </si>
  <si>
    <t xml:space="preserve">GUARDRAIL SYSTEM G4, TYPE 3, CLASS B  STEEL OR WOOD POSTS  </t>
  </si>
  <si>
    <t>61701-1800</t>
  </si>
  <si>
    <t xml:space="preserve">Guardrail system G4, type 4, class A  steel posts  </t>
  </si>
  <si>
    <t xml:space="preserve">GUARDRAIL SYSTEM G4, TYPE 4, CLASS A  STEEL POSTS  </t>
  </si>
  <si>
    <t>61701-1850</t>
  </si>
  <si>
    <t xml:space="preserve">Guardrail system G4, type 4, class A  wood posts  </t>
  </si>
  <si>
    <t xml:space="preserve">GUARDRAIL SYSTEM G4, TYPE 4, CLASS A  WOOD POSTS  </t>
  </si>
  <si>
    <t>61701-1900</t>
  </si>
  <si>
    <t xml:space="preserve">Guardrail system G4, type 4, class A  steel or wood posts  </t>
  </si>
  <si>
    <t xml:space="preserve">GUARDRAIL SYSTEM G4, TYPE 4, CLASS A  STEEL OR WOOD POSTS  </t>
  </si>
  <si>
    <t>61701-1950</t>
  </si>
  <si>
    <t xml:space="preserve">Guardrail system G4, type 4, class B  steel posts  </t>
  </si>
  <si>
    <t xml:space="preserve">GUARDRAIL SYSTEM G4, TYPE 4, CLASS B  STEEL POSTS  </t>
  </si>
  <si>
    <t>61701-2000</t>
  </si>
  <si>
    <t xml:space="preserve">Guardrail system G4, type 4, class B  wood posts  </t>
  </si>
  <si>
    <t xml:space="preserve">GUARDRAIL SYSTEM G4, TYPE 4, CLASS B  WOOD POSTS  </t>
  </si>
  <si>
    <t>61701-2050</t>
  </si>
  <si>
    <t xml:space="preserve">Guardrail system G4, type 4, class B  steel or wood posts  </t>
  </si>
  <si>
    <t xml:space="preserve">GUARDRAIL SYSTEM G4, TYPE 4, CLASS B  STEEL OR WOOD POSTS  </t>
  </si>
  <si>
    <t>61701-2100</t>
  </si>
  <si>
    <t xml:space="preserve">Guardrail system G9, type 2, class A  steel posts  </t>
  </si>
  <si>
    <t xml:space="preserve">GUARDRAIL SYSTEM G9, TYPE 2, CLASS A  STEEL POSTS  </t>
  </si>
  <si>
    <t>61701-2150</t>
  </si>
  <si>
    <t xml:space="preserve">Guardrail system G9, type 2, class A  wood posts  </t>
  </si>
  <si>
    <t xml:space="preserve">GUARDRAIL SYSTEM G9, TYPE 2, CLASS A  WOOD POSTS  </t>
  </si>
  <si>
    <t>61701-2200</t>
  </si>
  <si>
    <t xml:space="preserve">Guardrail system G9, type 2, class A  steel or wood posts  </t>
  </si>
  <si>
    <t xml:space="preserve">GUARDRAIL SYSTEM G9, TYPE 2, CLASS A  STEEL OR WOOD POSTS  </t>
  </si>
  <si>
    <t>61701-2250</t>
  </si>
  <si>
    <t xml:space="preserve">Guardrail system G9, type 2, class B  steel posts  </t>
  </si>
  <si>
    <t xml:space="preserve">GUARDRAIL SYSTEM G9, TYPE 2, CLASS B  STEEL POSTS  </t>
  </si>
  <si>
    <t>61701-2300</t>
  </si>
  <si>
    <t xml:space="preserve">Guardrail system G9, type 2, class B  wood posts  </t>
  </si>
  <si>
    <t xml:space="preserve">GUARDRAIL SYSTEM G9, TYPE 2, CLASS B  WOOD POSTS  </t>
  </si>
  <si>
    <t>61701-2350</t>
  </si>
  <si>
    <t xml:space="preserve">Guardrail system G9, type 2, class B  steel or wood posts  </t>
  </si>
  <si>
    <t xml:space="preserve">GUARDRAIL SYSTEM G9, TYPE 2, CLASS B  STEEL OR WOOD POSTS  </t>
  </si>
  <si>
    <t>61701-2400</t>
  </si>
  <si>
    <t xml:space="preserve">Guardrail system G9, type 3, class A  steel posts  </t>
  </si>
  <si>
    <t xml:space="preserve">GUARDRAIL SYSTEM G9, TYPE 3, CLASS A  STEEL POSTS  </t>
  </si>
  <si>
    <t>61701-2450</t>
  </si>
  <si>
    <t xml:space="preserve">Guardrail system G9, type 3, class A  wood posts  </t>
  </si>
  <si>
    <t xml:space="preserve">GUARDRAIL SYSTEM G9, TYPE 3, CLASS A  WOOD POSTS  </t>
  </si>
  <si>
    <t>61701-2500</t>
  </si>
  <si>
    <t xml:space="preserve">Guardrail system G9, type 3, class A  steel or wood posts  </t>
  </si>
  <si>
    <t xml:space="preserve">GUARDRAIL SYSTEM G9, TYPE 3, CLASS A  STEEL OR WOOD POSTS  </t>
  </si>
  <si>
    <t>61701-2550</t>
  </si>
  <si>
    <t xml:space="preserve">Guardrail system G9, type 3, class B  steel posts  </t>
  </si>
  <si>
    <t xml:space="preserve">GUARDRAIL SYSTEM G9, TYPE 3, CLASS B  STEEL POSTS  </t>
  </si>
  <si>
    <t>61701-2600</t>
  </si>
  <si>
    <t xml:space="preserve">Guardrail system G9, type 3, class B  wood posts  </t>
  </si>
  <si>
    <t xml:space="preserve">GUARDRAIL SYSTEM G9, TYPE 3, CLASS B  WOOD POSTS  </t>
  </si>
  <si>
    <t>61701-2650</t>
  </si>
  <si>
    <t xml:space="preserve">Guardrail system G9, type 3, class B  steel or wood posts  </t>
  </si>
  <si>
    <t xml:space="preserve">GUARDRAIL SYSTEM G9, TYPE 3, CLASS B  STEEL OR WOOD POSTS  </t>
  </si>
  <si>
    <t>61701-2700</t>
  </si>
  <si>
    <t xml:space="preserve">Guardrail system G9, type 4, class A  steel posts  </t>
  </si>
  <si>
    <t xml:space="preserve">GUARDRAIL SYSTEM G9, TYPE 4, CLASS A  STEEL POSTS  </t>
  </si>
  <si>
    <t>61701-2750</t>
  </si>
  <si>
    <t xml:space="preserve">Guardrail system G9, type 4, class A  wood posts  </t>
  </si>
  <si>
    <t xml:space="preserve">GUARDRAIL SYSTEM G9, TYPE 4, CLASS A  WOOD POSTS  </t>
  </si>
  <si>
    <t>61701-2800</t>
  </si>
  <si>
    <t xml:space="preserve">Guardrail system G9, type 4, class A  steel or wood posts  </t>
  </si>
  <si>
    <t xml:space="preserve">GUARDRAIL SYSTEM G9, TYPE 4, CLASS A  STEEL OR WOOD POSTS  </t>
  </si>
  <si>
    <t>61701-2850</t>
  </si>
  <si>
    <t xml:space="preserve">Guardrail system G9, type 4, class B  steel posts  </t>
  </si>
  <si>
    <t xml:space="preserve">GUARDRAIL SYSTEM G9, TYPE 4, CLASS B  STEEL POSTS  </t>
  </si>
  <si>
    <t>61701-2900</t>
  </si>
  <si>
    <t xml:space="preserve">Guardrail system G9, type 4, class B  wood posts  </t>
  </si>
  <si>
    <t xml:space="preserve">GUARDRAIL SYSTEM G9, TYPE 4, CLASS B  WOOD POSTS  </t>
  </si>
  <si>
    <t>61701-2950</t>
  </si>
  <si>
    <t xml:space="preserve">Guardrail system G9, type 4, class B  steel or wood posts  </t>
  </si>
  <si>
    <t xml:space="preserve">GUARDRAIL SYSTEM G9, TYPE 4, CLASS B  STEEL OR WOOD POSTS  </t>
  </si>
  <si>
    <t>61701-3000</t>
  </si>
  <si>
    <t xml:space="preserve">Guardrail system MB4, type 2, class A  steel posts  </t>
  </si>
  <si>
    <t xml:space="preserve">GUARDRAIL SYSTEM MB4, TYPE 2, CLASS A  STEEL POSTS  </t>
  </si>
  <si>
    <t>61701-3050</t>
  </si>
  <si>
    <t xml:space="preserve">Guardrail system MB4, type 2, class A  wood posts  </t>
  </si>
  <si>
    <t xml:space="preserve">GUARDRAIL SYSTEM MB4, TYPE 2, CLASS A  WOOD POSTS  </t>
  </si>
  <si>
    <t>61701-3100</t>
  </si>
  <si>
    <t xml:space="preserve">Guardrail system MB4, type 2, class A  steel or wood posts  </t>
  </si>
  <si>
    <t xml:space="preserve">GUARDRAIL SYSTEM MB4, TYPE 2, CLASS A  STEEL OR WOOD POSTS  </t>
  </si>
  <si>
    <t>61701-3150</t>
  </si>
  <si>
    <t xml:space="preserve">Guardrail system MB4, type 2, class B  steel posts  </t>
  </si>
  <si>
    <t xml:space="preserve">GUARDRAIL SYSTEM MB4, TYPE 2, CLASS B  STEEL POSTS  </t>
  </si>
  <si>
    <t>61701-3200</t>
  </si>
  <si>
    <t xml:space="preserve">Guardrail system MB4, type 2, class B  wood posts  </t>
  </si>
  <si>
    <t xml:space="preserve">GUARDRAIL SYSTEM MB4, TYPE 2, CLASS B  WOOD POSTS  </t>
  </si>
  <si>
    <t>61701-3250</t>
  </si>
  <si>
    <t xml:space="preserve">Guardrail system MB4, type 2, class B  steel or wood posts  </t>
  </si>
  <si>
    <t xml:space="preserve">GUARDRAIL SYSTEM MB4, TYPE 2, CLASS B  STEEL OR WOOD POSTS  </t>
  </si>
  <si>
    <t>61701-3300</t>
  </si>
  <si>
    <t xml:space="preserve">Guardrail system MB4, type 3, class A  steel posts  </t>
  </si>
  <si>
    <t xml:space="preserve">GUARDRAIL SYSTEM MB4, TYPE 3, CLASS A  STEEL POSTS  </t>
  </si>
  <si>
    <t>61701-3350</t>
  </si>
  <si>
    <t xml:space="preserve">Guardrail system MB4, type 3, class A  wood posts  </t>
  </si>
  <si>
    <t xml:space="preserve">GUARDRAIL SYSTEM MB4, TYPE 3, CLASS A  WOOD POSTS  </t>
  </si>
  <si>
    <t>61701-3400</t>
  </si>
  <si>
    <t xml:space="preserve">Guardrail system MB4, type 3, class A  steel or wood posts  </t>
  </si>
  <si>
    <t xml:space="preserve">GUARDRAIL SYSTEM MB4, TYPE 3, CLASS A  STEEL OR WOOD POSTS  </t>
  </si>
  <si>
    <t>61701-3450</t>
  </si>
  <si>
    <t xml:space="preserve">Guardrail system MB4, type 3, class B  steel posts  </t>
  </si>
  <si>
    <t xml:space="preserve">GUARDRAIL SYSTEM MB4, TYPE 3, CLASS B  STEEL POSTS  </t>
  </si>
  <si>
    <t>61701-3500</t>
  </si>
  <si>
    <t xml:space="preserve">Guardrail system MB4, type 3, class B  wood posts  </t>
  </si>
  <si>
    <t xml:space="preserve">GUARDRAIL SYSTEM MB4, TYPE 3, CLASS B  WOOD POSTS  </t>
  </si>
  <si>
    <t>61701-3550</t>
  </si>
  <si>
    <t xml:space="preserve">Guardrail system MB4, type 3, class B  steel or wood posts  </t>
  </si>
  <si>
    <t xml:space="preserve">GUARDRAIL SYSTEM MB4, TYPE 3, CLASS B  STEEL OR WOOD POSTS  </t>
  </si>
  <si>
    <t>61701-3600</t>
  </si>
  <si>
    <t xml:space="preserve">Guardrail system MB4, type 4, class A  steel posts  </t>
  </si>
  <si>
    <t xml:space="preserve">GUARDRAIL SYSTEM MB4, TYPE 4, CLASS A  STEEL POSTS  </t>
  </si>
  <si>
    <t>61701-3650</t>
  </si>
  <si>
    <t xml:space="preserve">Guardrail system MB4, type 4, class A  wood posts  </t>
  </si>
  <si>
    <t xml:space="preserve">GUARDRAIL SYSTEM MB4, TYPE 4, CLASS A  WOOD POSTS  </t>
  </si>
  <si>
    <t>61701-3700</t>
  </si>
  <si>
    <t xml:space="preserve">Guardrail system MB4, type 4, class A  steel or wood posts  </t>
  </si>
  <si>
    <t xml:space="preserve">GUARDRAIL SYSTEM MB4, TYPE 4, CLASS A  STEEL OR WOOD POSTS  </t>
  </si>
  <si>
    <t>61701-3750</t>
  </si>
  <si>
    <t xml:space="preserve">Guardrail system MB4, type 4, class B  steel posts  </t>
  </si>
  <si>
    <t xml:space="preserve">GUARDRAIL SYSTEM MB4, TYPE 4, CLASS B  STEEL POSTS  </t>
  </si>
  <si>
    <t>61701-3800</t>
  </si>
  <si>
    <t xml:space="preserve">Guardrail system MB4, type 4, class B  wood posts  </t>
  </si>
  <si>
    <t xml:space="preserve">GUARDRAIL SYSTEM MB4, TYPE 4, CLASS B  WOOD POSTS  </t>
  </si>
  <si>
    <t>61701-3850</t>
  </si>
  <si>
    <t xml:space="preserve">Guardrail system MB4, type 4, class B  steel or wood posts  </t>
  </si>
  <si>
    <t xml:space="preserve">GUARDRAIL SYSTEM MB4, TYPE 4, CLASS B  STEEL OR WOOD POSTS  </t>
  </si>
  <si>
    <t>61701-3900</t>
  </si>
  <si>
    <t>Guardrail system SBTA</t>
  </si>
  <si>
    <t>GUARDRAIL SYSTEM SBTA</t>
  </si>
  <si>
    <t>61701-3950</t>
  </si>
  <si>
    <t>61701-4000</t>
  </si>
  <si>
    <t>Guardrail system SBTB</t>
  </si>
  <si>
    <t>GUARDRAIL SYSTEM SBTB</t>
  </si>
  <si>
    <t>61701-4020</t>
  </si>
  <si>
    <t>Guardrail system SBTC</t>
  </si>
  <si>
    <t>GUARDRAIL SYSTEM SBTC</t>
  </si>
  <si>
    <t>61701-4050</t>
  </si>
  <si>
    <t>Guardrail system MBSBTB</t>
  </si>
  <si>
    <t>GUARDRAIL SYSTEM MBSBTB</t>
  </si>
  <si>
    <t>61701-4100</t>
  </si>
  <si>
    <t>Guardrail system CRG, type 2, class A</t>
  </si>
  <si>
    <t>GUARDRAIL SYSTEM CRG, TYPE 2, CLASS A</t>
  </si>
  <si>
    <t>61701-4150</t>
  </si>
  <si>
    <t>Guardrail system CRG, type 2, class B</t>
  </si>
  <si>
    <t>GUARDRAIL SYSTEM CRG, TYPE 2, CLASS B</t>
  </si>
  <si>
    <t>61701-4200</t>
  </si>
  <si>
    <t>Guardrail system CRG, type 3, class A</t>
  </si>
  <si>
    <t>GUARDRAIL SYSTEM CRG, TYPE 3, CLASS A</t>
  </si>
  <si>
    <t>61701-4250</t>
  </si>
  <si>
    <t>Guardrail system CRG, type 3, class B</t>
  </si>
  <si>
    <t>GUARDRAIL SYSTEM CRG, TYPE 3, CLASS B</t>
  </si>
  <si>
    <t>61701-4300</t>
  </si>
  <si>
    <t>Guardrail system CRG, type 4, class A</t>
  </si>
  <si>
    <t>GUARDRAIL SYSTEM CRG, TYPE 4, CLASS A</t>
  </si>
  <si>
    <t>61701-4350</t>
  </si>
  <si>
    <t>Guardrail system CRG, type 4, class B</t>
  </si>
  <si>
    <t>GUARDRAIL SYSTEM CRG, TYPE 4, CLASS B</t>
  </si>
  <si>
    <t>61701-4400</t>
  </si>
  <si>
    <t>Guardrail system SBLG</t>
  </si>
  <si>
    <t>GUARDRAIL SYSTEM SBLG</t>
  </si>
  <si>
    <t>61701-4450</t>
  </si>
  <si>
    <t>Guardrail system SBLG, removable rail</t>
  </si>
  <si>
    <t>GUARDRAIL SYSTEM SBLG, REMOVABLE RAIL</t>
  </si>
  <si>
    <t>61702-0000</t>
  </si>
  <si>
    <t>Terminal section</t>
  </si>
  <si>
    <t>TERMINAL SECTION</t>
  </si>
  <si>
    <t>61702-0100</t>
  </si>
  <si>
    <t xml:space="preserve">Terminal section, type SBT-BAT </t>
  </si>
  <si>
    <t xml:space="preserve">TERMINAL SECTION, TYPE SBT-BAT </t>
  </si>
  <si>
    <t>61702-0200</t>
  </si>
  <si>
    <t xml:space="preserve">Terminal section, type BET </t>
  </si>
  <si>
    <t xml:space="preserve">TERMINAL SECTION, TYPE BET </t>
  </si>
  <si>
    <t>61702-0300</t>
  </si>
  <si>
    <t xml:space="preserve">Terminal section, type G4-BAT </t>
  </si>
  <si>
    <t xml:space="preserve">TERMINAL SECTION, TYPE G4-BAT </t>
  </si>
  <si>
    <t>61702-0400</t>
  </si>
  <si>
    <t xml:space="preserve">Terminal section, type G4-CRT </t>
  </si>
  <si>
    <t xml:space="preserve">TERMINAL SECTION, TYPE G4-CRT </t>
  </si>
  <si>
    <t>61702-0510</t>
  </si>
  <si>
    <t>Terminal section, type SBT-FAT</t>
  </si>
  <si>
    <t>TERMINAL SECTION, TYPE SBT-FAT</t>
  </si>
  <si>
    <t>61702-0520</t>
  </si>
  <si>
    <t>Terminal section, type SBL-FAT</t>
  </si>
  <si>
    <t>TERMINAL SECTION, TYPE SBL-FAT</t>
  </si>
  <si>
    <t>61702-0600</t>
  </si>
  <si>
    <t xml:space="preserve">Terminal section, type flared </t>
  </si>
  <si>
    <t xml:space="preserve">TERMINAL SECTION, TYPE FLARED </t>
  </si>
  <si>
    <t>61702-0700</t>
  </si>
  <si>
    <t>Terminal section, type flared turned down</t>
  </si>
  <si>
    <t>TERMINAL SECTION, TYPE FLARED TURNED DOWN</t>
  </si>
  <si>
    <t>61702-0800</t>
  </si>
  <si>
    <t xml:space="preserve">Terminal section type tangent </t>
  </si>
  <si>
    <t xml:space="preserve">TERMINAL SECTION TYPE TANGENT </t>
  </si>
  <si>
    <t>61702-0900</t>
  </si>
  <si>
    <t>Terminal section, type BAT-Merritt Parkway Guiderail</t>
  </si>
  <si>
    <t>TERMINAL SECTION, TYPE BAT-MERRITT PARKWAY GUIDERAIL</t>
  </si>
  <si>
    <t>61702-1000</t>
  </si>
  <si>
    <t>Terminal section, type FAT-Merritt Parkway Guiderail</t>
  </si>
  <si>
    <t>TERMINAL SECTION, TYPE FAT-MERRITT PARKWAY GUIDERAIL</t>
  </si>
  <si>
    <t>61702-1100</t>
  </si>
  <si>
    <t>Terminal section, type FAT-G3</t>
  </si>
  <si>
    <t>TERMINAL SECTION, TYPE FAT-G3</t>
  </si>
  <si>
    <t>61702-1200</t>
  </si>
  <si>
    <t>Terminal section, type LST</t>
  </si>
  <si>
    <t>TERMINAL SECTION, TYPE LST</t>
  </si>
  <si>
    <t>61702-1300</t>
  </si>
  <si>
    <t>Terminal section, type MELT</t>
  </si>
  <si>
    <t>TERMINAL SECTION, TYPE MELT</t>
  </si>
  <si>
    <t>61702-1400</t>
  </si>
  <si>
    <t>Terminal section, type SBT TANGENT</t>
  </si>
  <si>
    <t>TERMINAL SECTION, TYPE SBT TANGENT</t>
  </si>
  <si>
    <t>61703-0000</t>
  </si>
  <si>
    <t>Terminal end</t>
  </si>
  <si>
    <t>TERMINAL END</t>
  </si>
  <si>
    <t>61703-1000</t>
  </si>
  <si>
    <t>Terminal end, type flared end section</t>
  </si>
  <si>
    <t>TERMINAL END, TYPE FLARED END SECTION</t>
  </si>
  <si>
    <t>61703-2000</t>
  </si>
  <si>
    <t>Terminal end, type round end section</t>
  </si>
  <si>
    <t>TERMINAL END, TYPE ROUND END SECTION</t>
  </si>
  <si>
    <t>61704-1000</t>
  </si>
  <si>
    <t xml:space="preserve">Replacement post, steel   </t>
  </si>
  <si>
    <t xml:space="preserve">REPLACEMENT POST, STEEL   </t>
  </si>
  <si>
    <t>61704-2000</t>
  </si>
  <si>
    <t xml:space="preserve">Replacement post, wood   </t>
  </si>
  <si>
    <t xml:space="preserve">REPLACEMENT POST, WOOD   </t>
  </si>
  <si>
    <t>61704-3000</t>
  </si>
  <si>
    <t>Replacement post, concrete</t>
  </si>
  <si>
    <t>REPLACEMENT POST, CONCRETE</t>
  </si>
  <si>
    <t>61704-4000</t>
  </si>
  <si>
    <t>Replacement blockout</t>
  </si>
  <si>
    <t>REPLACEMENT BLOCKOUT</t>
  </si>
  <si>
    <t>61705-0100</t>
  </si>
  <si>
    <t>Replacement guardrail W-beam rail element, type 2, class A</t>
  </si>
  <si>
    <t>REPLACEMENT GUARDRAIL W-BEAM RAIL ELEMENT, TYPE 2, CLASS A</t>
  </si>
  <si>
    <t>61705-0200</t>
  </si>
  <si>
    <t>Replacement guardrail W-beam rail element, type 2, class B</t>
  </si>
  <si>
    <t>REPLACEMENT GUARDRAIL W-BEAM RAIL ELEMENT, TYPE 2, CLASS B</t>
  </si>
  <si>
    <t>61705-0300</t>
  </si>
  <si>
    <t>Replacement guardrail W-beam rail element, type 3, class A</t>
  </si>
  <si>
    <t>REPLACEMENT GUARDRAIL W-BEAM RAIL ELEMENT, TYPE 3, CLASS A</t>
  </si>
  <si>
    <t>61705-0400</t>
  </si>
  <si>
    <t>Replacement guardrail W-beam rail element, type 3, class B</t>
  </si>
  <si>
    <t>REPLACEMENT GUARDRAIL W-BEAM RAIL ELEMENT, TYPE 3, CLASS B</t>
  </si>
  <si>
    <t>61705-0500</t>
  </si>
  <si>
    <t>Replacement guardrail W-beam rail element, type 4, class A</t>
  </si>
  <si>
    <t>REPLACEMENT GUARDRAIL W-BEAM RAIL ELEMENT, TYPE 4, CLASS A</t>
  </si>
  <si>
    <t>61705-0600</t>
  </si>
  <si>
    <t>Replacement guardrail W-beam rail element, type 4, class B</t>
  </si>
  <si>
    <t>REPLACEMENT GUARDRAIL W-BEAM RAIL ELEMENT, TYPE 4, CLASS B</t>
  </si>
  <si>
    <t>61705-0700</t>
  </si>
  <si>
    <t>Replacement guardrail thrie-beam rail element, type 2, class A</t>
  </si>
  <si>
    <t>REPLACEMENT GUARDRAIL THRIE-BEAM RAIL ELEMENT, TYPE 2, CLASS A</t>
  </si>
  <si>
    <t>61705-0800</t>
  </si>
  <si>
    <t>Replacement guardrail thrie-beam rail element, type 2, class B</t>
  </si>
  <si>
    <t>REPLACEMENT GUARDRAIL THRIE-BEAM RAIL ELEMENT, TYPE 2, CLASS B</t>
  </si>
  <si>
    <t>61705-0900</t>
  </si>
  <si>
    <t>Replacement guardrail thrie-beam rail element, type 3, class A</t>
  </si>
  <si>
    <t>REPLACEMENT GUARDRAIL THRIE-BEAM RAIL ELEMENT, TYPE 3, CLASS A</t>
  </si>
  <si>
    <t>61705-1000</t>
  </si>
  <si>
    <t>Replacement guardrail thrie-beam rail element, type 3, class B</t>
  </si>
  <si>
    <t>REPLACEMENT GUARDRAIL THRIE-BEAM RAIL ELEMENT, TYPE 3, CLASS B</t>
  </si>
  <si>
    <t>61705-1100</t>
  </si>
  <si>
    <t>Replacement guardrail thrie-beam rail element, type 4, class A</t>
  </si>
  <si>
    <t>REPLACEMENT GUARDRAIL THRIE-BEAM RAIL ELEMENT, TYPE 4, CLASS A</t>
  </si>
  <si>
    <t>61705-1200</t>
  </si>
  <si>
    <t>Replacement guardrail thrie-beam rail element, type 4, class B</t>
  </si>
  <si>
    <t>REPLACEMENT GUARDRAIL THRIE-BEAM RAIL ELEMENT, TYPE 4, CLASS B</t>
  </si>
  <si>
    <t>61706-0000</t>
  </si>
  <si>
    <t>Reinforced concrete transition</t>
  </si>
  <si>
    <t>REINFORCED CONCRETE TRANSITION</t>
  </si>
  <si>
    <t>61707-0000</t>
  </si>
  <si>
    <t>Structure transition railing</t>
  </si>
  <si>
    <t>STRUCTURE TRANSITION RAILING</t>
  </si>
  <si>
    <t>61707-1000</t>
  </si>
  <si>
    <t>Structure transition railing, G4 system</t>
  </si>
  <si>
    <t>STRUCTURE TRANSITION RAILING, G4 SYSTEM</t>
  </si>
  <si>
    <t>61707-2000</t>
  </si>
  <si>
    <t>Structure transition railing, SBT system</t>
  </si>
  <si>
    <t>STRUCTURE TRANSITION RAILING, SBT SYSTEM</t>
  </si>
  <si>
    <t>61707-3000</t>
  </si>
  <si>
    <t>Structure transition railing, abutting steel backed timber</t>
  </si>
  <si>
    <t>STRUCTURE TRANSITION RAILING, ABUTTING STEEL BACKED TIMBER</t>
  </si>
  <si>
    <t>61708-1000</t>
  </si>
  <si>
    <t>Remove and reset, guardrail</t>
  </si>
  <si>
    <t>REMOVE AND RESET, GUARDRAIL</t>
  </si>
  <si>
    <t>61709-1000</t>
  </si>
  <si>
    <t>Remove and reset, post</t>
  </si>
  <si>
    <t>REMOVE AND RESET, POST</t>
  </si>
  <si>
    <t>61709-2000</t>
  </si>
  <si>
    <t>Remove and reset, rail section</t>
  </si>
  <si>
    <t>REMOVE AND RESET, RAIL SECTION</t>
  </si>
  <si>
    <t>61709-3000</t>
  </si>
  <si>
    <t>Remove and reset, impact attenuator</t>
  </si>
  <si>
    <t>REMOVE AND RESET, IMPACT ATTENUATOR</t>
  </si>
  <si>
    <t>61709-4000</t>
  </si>
  <si>
    <t>Remove and reset, terminal section</t>
  </si>
  <si>
    <t>REMOVE AND RESET, TERMINAL SECTION</t>
  </si>
  <si>
    <t>61710-0000</t>
  </si>
  <si>
    <t>Raising guardrail</t>
  </si>
  <si>
    <t>RAISING GUARDRAIL</t>
  </si>
  <si>
    <t>61711-0000</t>
  </si>
  <si>
    <t>Impact attenuator</t>
  </si>
  <si>
    <t>IMPACT ATTENUATOR</t>
  </si>
  <si>
    <t>61711-1000</t>
  </si>
  <si>
    <t>Impact attenuator, inertial barrel system</t>
  </si>
  <si>
    <t>IMPACT ATTENUATOR, INERTIAL BARREL SYSTEM</t>
  </si>
  <si>
    <t>61711-2000</t>
  </si>
  <si>
    <t>Impact attenuator, TRACC</t>
  </si>
  <si>
    <t>IMPACT ATTENUATOR, TRACC</t>
  </si>
  <si>
    <t>61711-3000</t>
  </si>
  <si>
    <t>Impact attenuator, TAU 2</t>
  </si>
  <si>
    <t>IMPACT ATTENUATOR, TAU 2</t>
  </si>
  <si>
    <t>61711-4000</t>
  </si>
  <si>
    <t>Impact attenuator, REACT</t>
  </si>
  <si>
    <t>IMPACT ATTENUATOR, REACT</t>
  </si>
  <si>
    <t>61711-5000</t>
  </si>
  <si>
    <t>Impact attenuator, QUADGUARD</t>
  </si>
  <si>
    <t>IMPACT ATTENUATOR, QUADGUARD</t>
  </si>
  <si>
    <t>61801-0000</t>
  </si>
  <si>
    <t>Concrete barrier</t>
  </si>
  <si>
    <t>CONCRETE BARRIER</t>
  </si>
  <si>
    <t>61802-0000</t>
  </si>
  <si>
    <t>Concrete guardwall</t>
  </si>
  <si>
    <t>CONCRETE GUARDWALL</t>
  </si>
  <si>
    <t>61803-1000</t>
  </si>
  <si>
    <t>Precast concrete guardwall, type 1</t>
  </si>
  <si>
    <t>PRECAST CONCRETE GUARDWALL, TYPE 1</t>
  </si>
  <si>
    <t>61803-2000</t>
  </si>
  <si>
    <t>Precast concrete guardwall, type 2</t>
  </si>
  <si>
    <t>PRECAST CONCRETE GUARDWALL, TYPE 2</t>
  </si>
  <si>
    <t>61803-3000</t>
  </si>
  <si>
    <t>Precast concrete guardwall, type 3</t>
  </si>
  <si>
    <t>PRECAST CONCRETE GUARDWALL, TYPE 3</t>
  </si>
  <si>
    <t>61803-4000</t>
  </si>
  <si>
    <t>Precast concrete guardwall, type 4</t>
  </si>
  <si>
    <t>PRECAST CONCRETE GUARDWALL, TYPE 4</t>
  </si>
  <si>
    <t>61804-1000</t>
  </si>
  <si>
    <t>Terminal section, type 1</t>
  </si>
  <si>
    <t>TERMINAL SECTION, TYPE 1</t>
  </si>
  <si>
    <t>61804-2000</t>
  </si>
  <si>
    <t>Terminal section, type 2</t>
  </si>
  <si>
    <t>TERMINAL SECTION, TYPE 2</t>
  </si>
  <si>
    <t>61804-3000</t>
  </si>
  <si>
    <t>Terminal section, type 3</t>
  </si>
  <si>
    <t>TERMINAL SECTION, TYPE 3</t>
  </si>
  <si>
    <t>61804-4000</t>
  </si>
  <si>
    <t>Terminal section, type 4</t>
  </si>
  <si>
    <t>TERMINAL SECTION, TYPE 4</t>
  </si>
  <si>
    <t>61804-5000</t>
  </si>
  <si>
    <t>Terminal section, type A</t>
  </si>
  <si>
    <t>TERMINAL SECTION, TYPE A</t>
  </si>
  <si>
    <t>61804-6000</t>
  </si>
  <si>
    <t>Terminal section, type B</t>
  </si>
  <si>
    <t>TERMINAL SECTION, TYPE B</t>
  </si>
  <si>
    <t>61805-0000</t>
  </si>
  <si>
    <t>Reset barrier</t>
  </si>
  <si>
    <t>RESET BARRIER</t>
  </si>
  <si>
    <t>61806-0000</t>
  </si>
  <si>
    <t>Reset terminal section</t>
  </si>
  <si>
    <t>RESET TERMINAL SECTION</t>
  </si>
  <si>
    <t>61807-0000</t>
  </si>
  <si>
    <t>Concrete parapet</t>
  </si>
  <si>
    <t>CONCRETE PARAPET</t>
  </si>
  <si>
    <t>61901-0000</t>
  </si>
  <si>
    <t>Fence</t>
  </si>
  <si>
    <t>FENCE</t>
  </si>
  <si>
    <t>61901-0100</t>
  </si>
  <si>
    <t>Fence, woven wire</t>
  </si>
  <si>
    <t>FENCE, WOVEN WIRE</t>
  </si>
  <si>
    <t>61901-0200</t>
  </si>
  <si>
    <t>Fence, woven wire, 1200mm height</t>
  </si>
  <si>
    <t>FENCE, WOVEN WIRE, 48-INCH HEIGHT</t>
  </si>
  <si>
    <t>61901-0300</t>
  </si>
  <si>
    <t>Fence, woven wire, 1350mm height</t>
  </si>
  <si>
    <t>FENCE, WOVEN WIRE, 54-INCH HEIGHT</t>
  </si>
  <si>
    <t>61901-0400</t>
  </si>
  <si>
    <t>Fence, woven wire, 1800mm height</t>
  </si>
  <si>
    <t>FENCE, WOVEN WIRE, 72-INCH HEIGHT</t>
  </si>
  <si>
    <t>61901-0500</t>
  </si>
  <si>
    <t>Fence, woven wire, 2400mm height</t>
  </si>
  <si>
    <t>FENCE, WOVEN WIRE, 96-INCH HEIGHT</t>
  </si>
  <si>
    <t>61901-0550</t>
  </si>
  <si>
    <t>Fence, barb-less wire</t>
  </si>
  <si>
    <t>FENCE, BARB-LESS WIRE</t>
  </si>
  <si>
    <t>61901-0553</t>
  </si>
  <si>
    <t>Fence, barb-less wire, 4 strand</t>
  </si>
  <si>
    <t>FENCE, BARB-LESS WIRE, 4 STRAND</t>
  </si>
  <si>
    <t>61901-0600</t>
  </si>
  <si>
    <t>Fence, barbed wire</t>
  </si>
  <si>
    <t>FENCE, BARBED WIRE</t>
  </si>
  <si>
    <t>61901-0700</t>
  </si>
  <si>
    <t>Fence, barbed wire, 2 strand</t>
  </si>
  <si>
    <t>FENCE, BARBED WIRE, 2 STRAND</t>
  </si>
  <si>
    <t>61901-0800</t>
  </si>
  <si>
    <t xml:space="preserve">Fence, barbed wire, 3 strand </t>
  </si>
  <si>
    <t xml:space="preserve">FENCE, BARBED WIRE, 3 STRAND </t>
  </si>
  <si>
    <t>61901-0900</t>
  </si>
  <si>
    <t xml:space="preserve">Fence, barbed wire, 4 strand </t>
  </si>
  <si>
    <t xml:space="preserve">FENCE, BARBED WIRE, 4 STRAND </t>
  </si>
  <si>
    <t>61901-1000</t>
  </si>
  <si>
    <t xml:space="preserve">Fence, barbed wire, 5 strand </t>
  </si>
  <si>
    <t xml:space="preserve">FENCE, BARBED WIRE, 5 STRAND </t>
  </si>
  <si>
    <t>61901-1100</t>
  </si>
  <si>
    <t>Fence, barbed wire, 5 strand, laydown</t>
  </si>
  <si>
    <t>FENCE, BARBED WIRE, 5 STRAND, LAYDOWN</t>
  </si>
  <si>
    <t>61901-1200</t>
  </si>
  <si>
    <t>Fence, barbed wire, 6 strand</t>
  </si>
  <si>
    <t>FENCE, BARBED WIRE, 6 STRAND</t>
  </si>
  <si>
    <t>61901-1300</t>
  </si>
  <si>
    <t>Fence, chain link</t>
  </si>
  <si>
    <t>FENCE, CHAIN LINK</t>
  </si>
  <si>
    <t>61901-1400</t>
  </si>
  <si>
    <t>Fence, chain link, 900mm height</t>
  </si>
  <si>
    <t>FENCE, CHAIN LINK, 36-INCH HEIGHT</t>
  </si>
  <si>
    <t>61901-1500</t>
  </si>
  <si>
    <t>Fence, chain link, 1050mm height</t>
  </si>
  <si>
    <t>FENCE, CHAIN LINK, 42-INCH HEIGHT</t>
  </si>
  <si>
    <t>61901-1600</t>
  </si>
  <si>
    <t>Fence, chain link, 1200mm height</t>
  </si>
  <si>
    <t>FENCE, CHAIN LINK, 48-INCH HEIGHT</t>
  </si>
  <si>
    <t>61901-1700</t>
  </si>
  <si>
    <t>Fence, chain link, 1350mm height</t>
  </si>
  <si>
    <t>FENCE, CHAIN LINK, 54-INCH HEIGHT</t>
  </si>
  <si>
    <t>61901-1800</t>
  </si>
  <si>
    <t>Fence, chain link, 1500mm height</t>
  </si>
  <si>
    <t>FENCE, CHAIN LINK, 60-INCH HEIGHT</t>
  </si>
  <si>
    <t>61901-1900</t>
  </si>
  <si>
    <t>Fence, chain link, 1650mm height</t>
  </si>
  <si>
    <t>FENCE, CHAIN LINK, 66-INCH HEIGHT</t>
  </si>
  <si>
    <t>61901-2000</t>
  </si>
  <si>
    <t>Fence, chain link, 1800mm height</t>
  </si>
  <si>
    <t>FENCE, CHAIN LINK, 72-INCH HEIGHT</t>
  </si>
  <si>
    <t>61901-2100</t>
  </si>
  <si>
    <t>Fence, chain link, 2400mm height</t>
  </si>
  <si>
    <t>FENCE, CHAIN LINK, 96-INCH HEIGHT</t>
  </si>
  <si>
    <t>61901-2200</t>
  </si>
  <si>
    <t>Fence, chain link, 3000mm height</t>
  </si>
  <si>
    <t>FENCE, CHAIN LINK, 120-INCH HEIGHT</t>
  </si>
  <si>
    <t>61901-2250</t>
  </si>
  <si>
    <t>Fence, rail</t>
  </si>
  <si>
    <t>FENCE, RAIL</t>
  </si>
  <si>
    <t>61901-2253</t>
  </si>
  <si>
    <t>Fence, rail, 4 rail</t>
  </si>
  <si>
    <t>FENCE, RAIL, 4 RAIL</t>
  </si>
  <si>
    <t>61901-2300</t>
  </si>
  <si>
    <t>Fence, split rail</t>
  </si>
  <si>
    <t>FENCE, SPLIT RAIL</t>
  </si>
  <si>
    <t>61901-2400</t>
  </si>
  <si>
    <t xml:space="preserve">Fence, split rail, 2 rail </t>
  </si>
  <si>
    <t xml:space="preserve">FENCE, SPLIT RAIL, 2 RAIL </t>
  </si>
  <si>
    <t>61901-2500</t>
  </si>
  <si>
    <t xml:space="preserve">Fence, split rail, 3 rail </t>
  </si>
  <si>
    <t xml:space="preserve">FENCE, SPLIT RAIL, 3 RAIL </t>
  </si>
  <si>
    <t>61901-2600</t>
  </si>
  <si>
    <t xml:space="preserve">Fence, split rail, 4 rail </t>
  </si>
  <si>
    <t xml:space="preserve">FENCE, SPLIT RAIL, 4 RAIL </t>
  </si>
  <si>
    <t>61901-2700</t>
  </si>
  <si>
    <t xml:space="preserve">Fence, split rail, 5 rail </t>
  </si>
  <si>
    <t xml:space="preserve">FENCE, SPLIT RAIL, 5 RAIL </t>
  </si>
  <si>
    <t>61901-2800</t>
  </si>
  <si>
    <t xml:space="preserve">Fence, split rail, 6 rail </t>
  </si>
  <si>
    <t xml:space="preserve">FENCE, SPLIT RAIL, 6 RAIL </t>
  </si>
  <si>
    <t>61901-2900</t>
  </si>
  <si>
    <t xml:space="preserve">Fence, split rail, 7 rail </t>
  </si>
  <si>
    <t xml:space="preserve">FENCE, SPLIT RAIL, 7 RAIL </t>
  </si>
  <si>
    <t>61901-3000</t>
  </si>
  <si>
    <t>Fence, wood stockade</t>
  </si>
  <si>
    <t>FENCE, WOOD STOCKADE</t>
  </si>
  <si>
    <t>61901-3100</t>
  </si>
  <si>
    <t>Fence, wood stockade, 1800mm height</t>
  </si>
  <si>
    <t>FENCE, WOOD STOCKADE, 72-INCH HEIGHT</t>
  </si>
  <si>
    <t>61901-3200</t>
  </si>
  <si>
    <t>Fence, wood stockade, 2400mm height</t>
  </si>
  <si>
    <t>FENCE, WOOD STOCKADE, 96-INCH HEIGHT</t>
  </si>
  <si>
    <t>61901-3300</t>
  </si>
  <si>
    <t>Fence, tortoise barrier</t>
  </si>
  <si>
    <t>FENCE, TORTOISE BARRIER</t>
  </si>
  <si>
    <t>61901-3400</t>
  </si>
  <si>
    <t>Fence, combination wire</t>
  </si>
  <si>
    <t>FENCE, COMBINATION WIRE</t>
  </si>
  <si>
    <t>61902-0000</t>
  </si>
  <si>
    <t>Gate</t>
  </si>
  <si>
    <t>GATE</t>
  </si>
  <si>
    <t>61902-0100</t>
  </si>
  <si>
    <t>Gate, wood</t>
  </si>
  <si>
    <t>GATE, WOOD</t>
  </si>
  <si>
    <t>61902-0200</t>
  </si>
  <si>
    <t xml:space="preserve">Gate, wood, 900mm width </t>
  </si>
  <si>
    <t xml:space="preserve">GATE, WOOD, 3 FEET WIDTH </t>
  </si>
  <si>
    <t>61902-0300</t>
  </si>
  <si>
    <t xml:space="preserve">Gate, wood, 3000mm width </t>
  </si>
  <si>
    <t xml:space="preserve">GATE, WOOD, 10 FEET WIDTH </t>
  </si>
  <si>
    <t>61902-0400</t>
  </si>
  <si>
    <t xml:space="preserve">Gate, wood, 4200mm width </t>
  </si>
  <si>
    <t xml:space="preserve">GATE, WOOD, 12 FEET WIDTH </t>
  </si>
  <si>
    <t>61902-0500</t>
  </si>
  <si>
    <t xml:space="preserve">Gate, wood, 4800mm width </t>
  </si>
  <si>
    <t xml:space="preserve">GATE, WOOD, 16 FEET WIDTH </t>
  </si>
  <si>
    <t>61902-0600</t>
  </si>
  <si>
    <t xml:space="preserve">Gate, wood, 6000mm width </t>
  </si>
  <si>
    <t xml:space="preserve">GATE, WOOD, 20 FEET WIDTH </t>
  </si>
  <si>
    <t>61902-0700</t>
  </si>
  <si>
    <t xml:space="preserve">Gate, wood, 6600mm width </t>
  </si>
  <si>
    <t xml:space="preserve">GATE, WOOD, 22 FEET WIDTH </t>
  </si>
  <si>
    <t>61902-0800</t>
  </si>
  <si>
    <t xml:space="preserve">Gate, wood, 8400mm width </t>
  </si>
  <si>
    <t xml:space="preserve">GATE, WOOD, 28 FEET WIDTH </t>
  </si>
  <si>
    <t>61902-0900</t>
  </si>
  <si>
    <t>Gate, metal</t>
  </si>
  <si>
    <t>GATE, METAL</t>
  </si>
  <si>
    <t>61902-1000</t>
  </si>
  <si>
    <t xml:space="preserve">Gate, metal, 900mm width </t>
  </si>
  <si>
    <t xml:space="preserve">GATE, METAL, 3 FEET WIDTH </t>
  </si>
  <si>
    <t>61902-1100</t>
  </si>
  <si>
    <t xml:space="preserve">Gate, metal, 3000mm width </t>
  </si>
  <si>
    <t xml:space="preserve">GATE, METAL, 10 FEET WIDTH </t>
  </si>
  <si>
    <t>61902-1200</t>
  </si>
  <si>
    <t xml:space="preserve">Gate, metal, 3600mm width </t>
  </si>
  <si>
    <t xml:space="preserve">GATE, METAL, 12 FEET WIDTH </t>
  </si>
  <si>
    <t>61902-1300</t>
  </si>
  <si>
    <t xml:space="preserve">Gate, metal, 4200mm width </t>
  </si>
  <si>
    <t xml:space="preserve">GATE, METAL, 14 FEET WIDTH </t>
  </si>
  <si>
    <t>61902-1400</t>
  </si>
  <si>
    <t xml:space="preserve">Gate, metal, 4800mm width </t>
  </si>
  <si>
    <t xml:space="preserve">GATE, METAL, 16 FEET WIDTH </t>
  </si>
  <si>
    <t>61902-1500</t>
  </si>
  <si>
    <t xml:space="preserve">Gate, metal, 5400mm width </t>
  </si>
  <si>
    <t xml:space="preserve">GATE, METAL, 18 FEET WIDTH </t>
  </si>
  <si>
    <t>61902-1600</t>
  </si>
  <si>
    <t xml:space="preserve">Gate, metal, 6000mm width </t>
  </si>
  <si>
    <t xml:space="preserve">GATE, METAL, 20 FEET WIDTH </t>
  </si>
  <si>
    <t>61902-1700</t>
  </si>
  <si>
    <t xml:space="preserve">Gate, metal, 6600mm width </t>
  </si>
  <si>
    <t xml:space="preserve">GATE, METAL, 22 FEET WIDTH </t>
  </si>
  <si>
    <t>61902-1800</t>
  </si>
  <si>
    <t xml:space="preserve">Gate, metal, 7200mm width </t>
  </si>
  <si>
    <t xml:space="preserve">GATE, METAL, 24 FEET WIDTH </t>
  </si>
  <si>
    <t>61902-1900</t>
  </si>
  <si>
    <t xml:space="preserve">Gate, metal, 7800mm width </t>
  </si>
  <si>
    <t xml:space="preserve">GATE, METAL, 26 FEET WIDTH </t>
  </si>
  <si>
    <t>61902-2000</t>
  </si>
  <si>
    <t xml:space="preserve">Gate, metal, 8400mm width </t>
  </si>
  <si>
    <t xml:space="preserve">GATE, METAL, 28 FEET WIDTH </t>
  </si>
  <si>
    <t>61902-2100</t>
  </si>
  <si>
    <t xml:space="preserve">Gate, metal, 9000mm width </t>
  </si>
  <si>
    <t xml:space="preserve">GATE, METAL, 30 FEET WIDTH </t>
  </si>
  <si>
    <t>61902-2200</t>
  </si>
  <si>
    <t>Gate, metal, 10200mm width</t>
  </si>
  <si>
    <t>GATE, METAL, 34 FEET WIDTH</t>
  </si>
  <si>
    <t>61902-2300</t>
  </si>
  <si>
    <t>Gate, barbed wire</t>
  </si>
  <si>
    <t>GATE, BARBED WIRE</t>
  </si>
  <si>
    <t>61902-2400</t>
  </si>
  <si>
    <t xml:space="preserve">Gate, barbed wire, 3-strand </t>
  </si>
  <si>
    <t xml:space="preserve">GATE, BARBED WIRE, 3-STRAND </t>
  </si>
  <si>
    <t>61902-2500</t>
  </si>
  <si>
    <t xml:space="preserve">Gate, barbed wire, 4-strand </t>
  </si>
  <si>
    <t xml:space="preserve">GATE, BARBED WIRE, 4-STRAND </t>
  </si>
  <si>
    <t>61902-2600</t>
  </si>
  <si>
    <t xml:space="preserve">Gate, barbed wire, 5-strand </t>
  </si>
  <si>
    <t xml:space="preserve">GATE, BARBED WIRE, 5-STRAND </t>
  </si>
  <si>
    <t>61902-2700</t>
  </si>
  <si>
    <t>Gate, chain link</t>
  </si>
  <si>
    <t>GATE, CHAIN LINK</t>
  </si>
  <si>
    <t>61902-2800</t>
  </si>
  <si>
    <t>Gate, chain link, 900mm width</t>
  </si>
  <si>
    <t>GATE, CHAIN LINK, 3 FEET WIDTH</t>
  </si>
  <si>
    <t>61902-2900</t>
  </si>
  <si>
    <t>Gate, chain link, 1200mm width</t>
  </si>
  <si>
    <t>GATE, CHAIN LINK, 4 FEET WIDTH</t>
  </si>
  <si>
    <t>61902-3000</t>
  </si>
  <si>
    <t>Gate, chain link, 1800mm width</t>
  </si>
  <si>
    <t>GATE, CHAIN LINK, 6 FEET WIDTH</t>
  </si>
  <si>
    <t>61902-3100</t>
  </si>
  <si>
    <t>Gate, chain link, 2400mm width</t>
  </si>
  <si>
    <t>GATE, CHAIN LINK, 8 FEET WIDTH</t>
  </si>
  <si>
    <t>61902-3200</t>
  </si>
  <si>
    <t>Gate, chain link, 3000mm width</t>
  </si>
  <si>
    <t>GATE, CHAIN LINK, 10 FEET WIDTH</t>
  </si>
  <si>
    <t>61902-3300</t>
  </si>
  <si>
    <t>Gate, chain link, 3600mm width</t>
  </si>
  <si>
    <t>GATE, CHAIN LINK, 12 FEET WIDTH</t>
  </si>
  <si>
    <t>61902-3400</t>
  </si>
  <si>
    <t>Gate, chain link, 4200mm width</t>
  </si>
  <si>
    <t>GATE, CHAIN LINK, 14 FEET WIDTH</t>
  </si>
  <si>
    <t>61902-3500</t>
  </si>
  <si>
    <t>Gate, chain link, 4800mm width</t>
  </si>
  <si>
    <t>GATE, CHAIN LINK, 16 FEET WIDTH</t>
  </si>
  <si>
    <t>61902-3600</t>
  </si>
  <si>
    <t>Gate, chain link, 5400mm width</t>
  </si>
  <si>
    <t>GATE, CHAIN LINK, 18 FEET WIDTH</t>
  </si>
  <si>
    <t>61902-3700</t>
  </si>
  <si>
    <t>Gate, chain link, 6000mm width</t>
  </si>
  <si>
    <t>GATE, CHAIN LINK, 20 FEET WIDTH</t>
  </si>
  <si>
    <t>61902-3800</t>
  </si>
  <si>
    <t>Gate, chain link, 6600mm width</t>
  </si>
  <si>
    <t>GATE, CHAIN LINK, 22 FEET WIDTH</t>
  </si>
  <si>
    <t>61902-3900</t>
  </si>
  <si>
    <t>Gate, chain link, 7200mm width</t>
  </si>
  <si>
    <t>GATE, CHAIN LINK, 24 FEET WIDTH</t>
  </si>
  <si>
    <t>61902-4000</t>
  </si>
  <si>
    <t>Gate, chain link, 7800mm width</t>
  </si>
  <si>
    <t>GATE, CHAIN LINK, 26 FEET WIDTH</t>
  </si>
  <si>
    <t>61902-4100</t>
  </si>
  <si>
    <t>Gate, chain link, 8400mm width</t>
  </si>
  <si>
    <t>GATE, CHAIN LINK, 28 FEET WIDTH</t>
  </si>
  <si>
    <t>61902-4200</t>
  </si>
  <si>
    <t>Gate, chain link, 9000mm width</t>
  </si>
  <si>
    <t>GATE, CHAIN LINK, 30 FEET WIDTH</t>
  </si>
  <si>
    <t>61902-4300</t>
  </si>
  <si>
    <t>Gate, woven wire</t>
  </si>
  <si>
    <t>GATE, WOVEN WIRE</t>
  </si>
  <si>
    <t>61902-4400</t>
  </si>
  <si>
    <t>Gate, woven wire, 900mm width</t>
  </si>
  <si>
    <t>GATE, WOVEN WIRE, 3 FEET WIDTH</t>
  </si>
  <si>
    <t>61902-4500</t>
  </si>
  <si>
    <t>Gate, woven wire, 1200mm width</t>
  </si>
  <si>
    <t>GATE, WOVEN WIRE, 4 FEET WIDTH</t>
  </si>
  <si>
    <t>61902-4600</t>
  </si>
  <si>
    <t>Gate, woven wire, 1800mm width</t>
  </si>
  <si>
    <t>GATE, WOVEN WIRE, 6 FEET WIDTH</t>
  </si>
  <si>
    <t>61902-4700</t>
  </si>
  <si>
    <t>Gate, woven wire, 2400mm width</t>
  </si>
  <si>
    <t>GATE, WOVEN WIRE, 8 FEET WIDTH</t>
  </si>
  <si>
    <t>61902-4800</t>
  </si>
  <si>
    <t>Gate, woven wire, 3000mm width</t>
  </si>
  <si>
    <t>GATE, WOVEN WIRE, 10 FEET WIDTH</t>
  </si>
  <si>
    <t>61902-4900</t>
  </si>
  <si>
    <t>Gate, woven wire, 3600mm width</t>
  </si>
  <si>
    <t>GATE, WOVEN WIRE, 12 FEET WIDTH</t>
  </si>
  <si>
    <t>61902-5000</t>
  </si>
  <si>
    <t>Gate, woven wire, 4200mm width</t>
  </si>
  <si>
    <t>GATE, WOVEN WIRE, 14 FEET WIDTH</t>
  </si>
  <si>
    <t>61902-5100</t>
  </si>
  <si>
    <t>Gate, woven wire, 4800mm width</t>
  </si>
  <si>
    <t>GATE, WOVEN WIRE, 16 FEET WIDTH</t>
  </si>
  <si>
    <t>61902-5200</t>
  </si>
  <si>
    <t>Gate, woven wire, 5400mm width</t>
  </si>
  <si>
    <t>GATE, WOVEN WIRE, 18 FEET WIDTH</t>
  </si>
  <si>
    <t>61902-5300</t>
  </si>
  <si>
    <t>Gate, combination wire</t>
  </si>
  <si>
    <t>GATE, COMBINATION WIRE</t>
  </si>
  <si>
    <t>61903-0100</t>
  </si>
  <si>
    <t>Cattle guard, 3600mm</t>
  </si>
  <si>
    <t>CATTLE GUARD, 12 FEET</t>
  </si>
  <si>
    <t>61903-0200</t>
  </si>
  <si>
    <t>Cattle guard, 4200mm</t>
  </si>
  <si>
    <t>CATTLE GUARD, 14 FEET</t>
  </si>
  <si>
    <t>61903-0300</t>
  </si>
  <si>
    <t>Cattle guard, 4800mm</t>
  </si>
  <si>
    <t>CATTLE GUARD, 16 FEET</t>
  </si>
  <si>
    <t>61903-0400</t>
  </si>
  <si>
    <t>Cattle guard, 5400mm</t>
  </si>
  <si>
    <t>CATTLE GUARD, 18 FEET</t>
  </si>
  <si>
    <t>61903-0500</t>
  </si>
  <si>
    <t>Cattle guard, 6000mm</t>
  </si>
  <si>
    <t>CATTLE GUARD, 20 FEET</t>
  </si>
  <si>
    <t>61903-0600</t>
  </si>
  <si>
    <t>Cattle guard, 6600mm</t>
  </si>
  <si>
    <t>CATTLE GUARD, 22 FEET</t>
  </si>
  <si>
    <t>61903-0700</t>
  </si>
  <si>
    <t>Cattle guard, 7200mm</t>
  </si>
  <si>
    <t>CATTLE GUARD, 24 FEET</t>
  </si>
  <si>
    <t>61903-0800</t>
  </si>
  <si>
    <t>Cattle guard, 7800mm</t>
  </si>
  <si>
    <t>CATTLE GUARD, 26 FEET</t>
  </si>
  <si>
    <t>61903-0900</t>
  </si>
  <si>
    <t>Cattle guard, 8400mm</t>
  </si>
  <si>
    <t>CATTLE GUARD, 28 FEET</t>
  </si>
  <si>
    <t>61903-1000</t>
  </si>
  <si>
    <t>Cattle guard, 9000mm</t>
  </si>
  <si>
    <t>CATTLE GUARD, 30 FEET</t>
  </si>
  <si>
    <t>61903-1100</t>
  </si>
  <si>
    <t>Cattle guard, 9600mm</t>
  </si>
  <si>
    <t>CATTLE GUARD, 32 FEET</t>
  </si>
  <si>
    <t>61903-1300</t>
  </si>
  <si>
    <t>Cattle guard, 10800mm</t>
  </si>
  <si>
    <t>CATTLE GUARD, 36 FEET</t>
  </si>
  <si>
    <t>61903-1500</t>
  </si>
  <si>
    <t>Cattle guard, 12000mm</t>
  </si>
  <si>
    <t>CATTLE GUARD, 40 FEET</t>
  </si>
  <si>
    <t>61904-0000</t>
  </si>
  <si>
    <t>Bollard post</t>
  </si>
  <si>
    <t>BOLLARD POST</t>
  </si>
  <si>
    <t>61905-0000</t>
  </si>
  <si>
    <t>Tree planking</t>
  </si>
  <si>
    <t>TREE PLANKING</t>
  </si>
  <si>
    <t>61906-0000</t>
  </si>
  <si>
    <t>Stile</t>
  </si>
  <si>
    <t>STILE</t>
  </si>
  <si>
    <t>61907-0000</t>
  </si>
  <si>
    <t>Fence post</t>
  </si>
  <si>
    <t>FENCE POST</t>
  </si>
  <si>
    <t>61907-1000</t>
  </si>
  <si>
    <t>Fence post, concrete</t>
  </si>
  <si>
    <t>FENCE POST, CONCRETE</t>
  </si>
  <si>
    <t>61920-1000</t>
  </si>
  <si>
    <t>Remove and reset bollard post</t>
  </si>
  <si>
    <t>REMOVE AND RESET BOLLARD POST</t>
  </si>
  <si>
    <t>61920-2000</t>
  </si>
  <si>
    <t>Remove and reset gate</t>
  </si>
  <si>
    <t>REMOVE AND RESET GATE</t>
  </si>
  <si>
    <t>61920-3000</t>
  </si>
  <si>
    <t>Remove and reset cattle guard</t>
  </si>
  <si>
    <t>REMOVE AND RESET CATTLE GUARD</t>
  </si>
  <si>
    <t>61920-4000</t>
  </si>
  <si>
    <t>Remove and reset stile</t>
  </si>
  <si>
    <t>REMOVE AND RESET STILE</t>
  </si>
  <si>
    <t>61921-1000</t>
  </si>
  <si>
    <t>Remove and reset fence</t>
  </si>
  <si>
    <t>REMOVE AND RESET FENCE</t>
  </si>
  <si>
    <t>62001-0000</t>
  </si>
  <si>
    <t>Stone masonry</t>
  </si>
  <si>
    <t>STONE MASONRY</t>
  </si>
  <si>
    <t>62001-0100</t>
  </si>
  <si>
    <t>Class A masonry, fine pointed finish</t>
  </si>
  <si>
    <t>CLASS A MASONRY, FINE POINTED FINISH</t>
  </si>
  <si>
    <t>62001-0200</t>
  </si>
  <si>
    <t>Class A masonry, medium pointed finish</t>
  </si>
  <si>
    <t>CLASS A MASONRY, MEDIUM POINTED FINISH</t>
  </si>
  <si>
    <t>62001-0300</t>
  </si>
  <si>
    <t>Class A masonry, course pointed finish</t>
  </si>
  <si>
    <t>CLASS A MASONRY, COURSE POINTED FINISH</t>
  </si>
  <si>
    <t>62001-0400</t>
  </si>
  <si>
    <t>Class A masonry, split face finish</t>
  </si>
  <si>
    <t>CLASS A MASONRY, SPLIT FACE FINISH</t>
  </si>
  <si>
    <t>62001-0500</t>
  </si>
  <si>
    <t>Class A masonry, rock face finish</t>
  </si>
  <si>
    <t>CLASS A MASONRY, ROCK FACE FINISH</t>
  </si>
  <si>
    <t>62001-0600</t>
  </si>
  <si>
    <t>Class B masonry, fine pointed finish</t>
  </si>
  <si>
    <t>CLASS B MASONRY, FINE POINTED FINISH</t>
  </si>
  <si>
    <t>62001-0700</t>
  </si>
  <si>
    <t>Class B masonry, medium pointed finish</t>
  </si>
  <si>
    <t>CLASS B MASONRY, MEDIUM POINTED FINISH</t>
  </si>
  <si>
    <t>62001-0800</t>
  </si>
  <si>
    <t>Class B masonry, course pointed finish</t>
  </si>
  <si>
    <t>CLASS B MASONRY, COURSE POINTED FINISH</t>
  </si>
  <si>
    <t>62001-0900</t>
  </si>
  <si>
    <t>Class B masonry, split face finish</t>
  </si>
  <si>
    <t>CLASS B MASONRY, SPLIT FACE FINISH</t>
  </si>
  <si>
    <t>62001-1000</t>
  </si>
  <si>
    <t>Class B masonry, rock face finish</t>
  </si>
  <si>
    <t>CLASS B MASONRY, ROCK FACE FINISH</t>
  </si>
  <si>
    <t>62001-1100</t>
  </si>
  <si>
    <t>Rubble masonry, fine pointed finish</t>
  </si>
  <si>
    <t>RUBBLE MASONRY, FINE POINTED FINISH</t>
  </si>
  <si>
    <t>62001-1200</t>
  </si>
  <si>
    <t>Rubble masonry, medium pointed finish</t>
  </si>
  <si>
    <t>RUBBLE MASONRY, MEDIUM POINTED FINISH</t>
  </si>
  <si>
    <t>62001-1300</t>
  </si>
  <si>
    <t>Rubble masonry, course pointed finish</t>
  </si>
  <si>
    <t>RUBBLE MASONRY, COURSE POINTED FINISH</t>
  </si>
  <si>
    <t>62001-1400</t>
  </si>
  <si>
    <t>Rubble masonry, split face finish</t>
  </si>
  <si>
    <t>RUBBLE MASONRY, SPLIT FACE FINISH</t>
  </si>
  <si>
    <t>62001-1500</t>
  </si>
  <si>
    <t>Rubble masonry, rock face finish</t>
  </si>
  <si>
    <t>RUBBLE MASONRY, ROCK FACE FINISH</t>
  </si>
  <si>
    <t>62001-1600</t>
  </si>
  <si>
    <t>Dimensioned masonry, fine pointed finish</t>
  </si>
  <si>
    <t>DIMENSIONED MASONRY, FINE POINTED FINISH</t>
  </si>
  <si>
    <t>62001-1700</t>
  </si>
  <si>
    <t>Dimensioned masonry, medium pointed finish</t>
  </si>
  <si>
    <t>DIMENSIONED MASONRY, MEDIUM POINTED FINISH</t>
  </si>
  <si>
    <t>62001-1800</t>
  </si>
  <si>
    <t>Dimensioned masonry, course pointed finish</t>
  </si>
  <si>
    <t>DIMENSIONED MASONRY, COURSE POINTED FINISH</t>
  </si>
  <si>
    <t>62001-1900</t>
  </si>
  <si>
    <t>Dimensioned masonry, split face finish</t>
  </si>
  <si>
    <t>DIMENSIONED MASONRY, SPLIT FACE FINISH</t>
  </si>
  <si>
    <t>62001-2000</t>
  </si>
  <si>
    <t>Dimensioned masonry, rock face finish</t>
  </si>
  <si>
    <t>DIMENSIONED MASONRY, ROCK FACE FINISH</t>
  </si>
  <si>
    <t>62002-0000</t>
  </si>
  <si>
    <t>62002-0100</t>
  </si>
  <si>
    <t>62002-0200</t>
  </si>
  <si>
    <t>62002-0300</t>
  </si>
  <si>
    <t>62002-0400</t>
  </si>
  <si>
    <t>62002-0500</t>
  </si>
  <si>
    <t>62002-0600</t>
  </si>
  <si>
    <t>62002-0700</t>
  </si>
  <si>
    <t>62002-0800</t>
  </si>
  <si>
    <t>62002-0900</t>
  </si>
  <si>
    <t>62002-1000</t>
  </si>
  <si>
    <t>62003-0000</t>
  </si>
  <si>
    <t>62005-0000</t>
  </si>
  <si>
    <t>Concrete masonry units</t>
  </si>
  <si>
    <t>CONCRETE MASONRY UNITS</t>
  </si>
  <si>
    <t>62006-0000</t>
  </si>
  <si>
    <t>62010-0000</t>
  </si>
  <si>
    <t>62010-1000</t>
  </si>
  <si>
    <t xml:space="preserve">Stone masonry guardwall </t>
  </si>
  <si>
    <t xml:space="preserve">m </t>
  </si>
  <si>
    <t xml:space="preserve">STONE MASONRY GUARDWALL </t>
  </si>
  <si>
    <t>62010-2000</t>
  </si>
  <si>
    <t>Stone masonry anchor slab guardwall</t>
  </si>
  <si>
    <t>STONE MASONRY ANCHOR SLAB GUARDWALL</t>
  </si>
  <si>
    <t>62010-3000</t>
  </si>
  <si>
    <t xml:space="preserve">Stone masonry guardwall type 1 </t>
  </si>
  <si>
    <t xml:space="preserve">STONE MASONRY GUARDWALL TYPE 1 </t>
  </si>
  <si>
    <t>62010-4000</t>
  </si>
  <si>
    <t xml:space="preserve">Stone masonry guardwall type 2 </t>
  </si>
  <si>
    <t xml:space="preserve">STONE MASONRY GUARDWALL TYPE 2 </t>
  </si>
  <si>
    <t>62010-5000</t>
  </si>
  <si>
    <t xml:space="preserve">Stone masonry guardwall type 3 </t>
  </si>
  <si>
    <t xml:space="preserve">STONE MASONRY GUARDWALL TYPE 3 </t>
  </si>
  <si>
    <t>62010-6000</t>
  </si>
  <si>
    <t xml:space="preserve">Stone masonry guardwall type 4 </t>
  </si>
  <si>
    <t xml:space="preserve">STONE MASONRY GUARDWALL TYPE 4 </t>
  </si>
  <si>
    <t>62010-7000</t>
  </si>
  <si>
    <t>Stone masonry parapet</t>
  </si>
  <si>
    <t>STONE MASONRY PARAPET</t>
  </si>
  <si>
    <t>62011-0100</t>
  </si>
  <si>
    <t>Stone masonry headwall for 300mm pipe culvert</t>
  </si>
  <si>
    <t>STONE MASONRY HEADWALL FOR 12-INCH PIPE CULVERT</t>
  </si>
  <si>
    <t>62011-0200</t>
  </si>
  <si>
    <t>Stone masonry headwall for 375mm pipe culvert</t>
  </si>
  <si>
    <t>STONE MASONRY HEADWALL FOR 15-INCH PIPE CULVERT</t>
  </si>
  <si>
    <t>62011-0300</t>
  </si>
  <si>
    <t>Stone masonry headwall for 450mm pipe culvert</t>
  </si>
  <si>
    <t>STONE MASONRY HEADWALL FOR 18-INCH PIPE CULVERT</t>
  </si>
  <si>
    <t>62011-0400</t>
  </si>
  <si>
    <t>Stone masonry headwall for 525mm pipe culvert</t>
  </si>
  <si>
    <t>STONE MASONRY HEADWALL FOR 21-INCH PIPE CULVERT</t>
  </si>
  <si>
    <t>62011-0500</t>
  </si>
  <si>
    <t>Stone masonry headwall for 600mm pipe culvert</t>
  </si>
  <si>
    <t>STONE MASONRY HEADWALL FOR 24-INCH PIPE CULVERT</t>
  </si>
  <si>
    <t>62011-0600</t>
  </si>
  <si>
    <t>Stone masonry headwall for 750mm pipe culvert</t>
  </si>
  <si>
    <t>STONE MASONRY HEADWALL FOR 30-INCH PIPE CULVERT</t>
  </si>
  <si>
    <t>62011-0700</t>
  </si>
  <si>
    <t>Stone masonry headwall for 900mm pipe culvert</t>
  </si>
  <si>
    <t>STONE MASONRY HEADWALL FOR 36-INCH PIPE CULVERT</t>
  </si>
  <si>
    <t>62011-0800</t>
  </si>
  <si>
    <t>Stone masonry headwall for 1050mm pipe culvert</t>
  </si>
  <si>
    <t>STONE MASONRY HEADWALL FOR 42-INCH PIPE CULVERT</t>
  </si>
  <si>
    <t>62011-0900</t>
  </si>
  <si>
    <t>Stone masonry headwall for 1200mm pipe culvert</t>
  </si>
  <si>
    <t>STONE MASONRY HEADWALL FOR 48-INCH PIPE CULVERT</t>
  </si>
  <si>
    <t>62011-1000</t>
  </si>
  <si>
    <t>Stone masonry headwall for 1350mm pipe culvert</t>
  </si>
  <si>
    <t>STONE MASONRY HEADWALL FOR 54-INCH PIPE CULVERT</t>
  </si>
  <si>
    <t>62011-1100</t>
  </si>
  <si>
    <t>Stone masonry headwall for 1500mm pipe culvert</t>
  </si>
  <si>
    <t>STONE MASONRY HEADWALL FOR 60-INCH PIPE CULVERT</t>
  </si>
  <si>
    <t>62011-1200</t>
  </si>
  <si>
    <t>Stone masonry headwall for 1650mm pipe culvert</t>
  </si>
  <si>
    <t>STONE MASONRY HEADWALL FOR 66-INCH PIPE CULVERT</t>
  </si>
  <si>
    <t>62011-1300</t>
  </si>
  <si>
    <t>Stone masonry headwall for 1800mm pipe culvert</t>
  </si>
  <si>
    <t>STONE MASONRY HEADWALL FOR 72-INCH PIPE CULVERT</t>
  </si>
  <si>
    <t>62011-1400</t>
  </si>
  <si>
    <t>Stone masonry headwall for double 300mm pipe culvert</t>
  </si>
  <si>
    <t>STONE MASONRY HEADWALL FOR DOUBLE 12-INCH PIPE CULVERT</t>
  </si>
  <si>
    <t>62011-1500</t>
  </si>
  <si>
    <t>Stone masonry headwall for double 375mm pipe culvert</t>
  </si>
  <si>
    <t>STONE MASONRY HEADWALL FOR DOUBLE 15-INCH PIPE CULVERT</t>
  </si>
  <si>
    <t>62011-1600</t>
  </si>
  <si>
    <t>Stone masonry headwall for double 450mm pipe culvert</t>
  </si>
  <si>
    <t>STONE MASONRY HEADWALL FOR DOUBLE 18-INCH PIPE CULVERT</t>
  </si>
  <si>
    <t>62011-1700</t>
  </si>
  <si>
    <t>Stone masonry headwall for double 525mm pipe culvert</t>
  </si>
  <si>
    <t>STONE MASONRY HEADWALL FOR DOUBLE 21-INCH PIPE CULVERT</t>
  </si>
  <si>
    <t>62011-1800</t>
  </si>
  <si>
    <t>Stone masonry headwall for double 600mm pipe culvert</t>
  </si>
  <si>
    <t>STONE MASONRY HEADWALL FOR DOUBLE 24-INCH PIPE CULVERT</t>
  </si>
  <si>
    <t>62011-1900</t>
  </si>
  <si>
    <t>Stone masonry headwall for double 750mm pipe culvert</t>
  </si>
  <si>
    <t>STONE MASONRY HEADWALL FOR DOUBLE 30-INCH PIPE CULVERT</t>
  </si>
  <si>
    <t>62011-2000</t>
  </si>
  <si>
    <t>Stone masonry headwall for double 900mm pipe culvert</t>
  </si>
  <si>
    <t>STONE MASONRY HEADWALL FOR DOUBLE 36-INCH PIPE CULVERT</t>
  </si>
  <si>
    <t>62011-2100</t>
  </si>
  <si>
    <t>Stone masonry headwall for double 1050mm pipe culvert</t>
  </si>
  <si>
    <t>STONE MASONRY HEADWALL FOR DOUBLE 42-INCH PIPE CULVERT</t>
  </si>
  <si>
    <t>62011-2200</t>
  </si>
  <si>
    <t>Stone masonry headwall for double 1200mm pipe culvert</t>
  </si>
  <si>
    <t>STONE MASONRY HEADWALL FOR DOUBLE 48-INCH PIPE CULVERT</t>
  </si>
  <si>
    <t>62011-2300</t>
  </si>
  <si>
    <t>Stone masonry headwall for double 1350mm pipe culvert</t>
  </si>
  <si>
    <t>STONE MASONRY HEADWALL FOR DOUBLE 54-INCH PIPE CULVERT</t>
  </si>
  <si>
    <t>62011-2400</t>
  </si>
  <si>
    <t>Stone masonry headwall for double 1500mm pipe culvert</t>
  </si>
  <si>
    <t>STONE MASONRY HEADWALL FOR DOUBLE 60-INCH PIPE CULVERT</t>
  </si>
  <si>
    <t>62011-2500</t>
  </si>
  <si>
    <t>Stone masonry headwall for double 1650mm pipe culvert</t>
  </si>
  <si>
    <t>STONE MASONRY HEADWALL FOR DOUBLE 66-INCH PIPE CULVERT</t>
  </si>
  <si>
    <t>62011-2600</t>
  </si>
  <si>
    <t>Stone masonry headwall for double 1800mm pipe culvert</t>
  </si>
  <si>
    <t>STONE MASONRY HEADWALL FOR DOUBLE 72-INCH PIPE CULVERT</t>
  </si>
  <si>
    <t>62011-2710</t>
  </si>
  <si>
    <t>Stone masonry headwall for triple 600mm pipe culvert</t>
  </si>
  <si>
    <t>STONE MASONRY HEADWALL FOR TRIPLE 24-INCH PIPE CULVERT</t>
  </si>
  <si>
    <t>62011-2720</t>
  </si>
  <si>
    <t>Stone masonry headwall for triple 750mm pipe culvert</t>
  </si>
  <si>
    <t>STONE MASONRY HEADWALL FOR TRIPLE 30-INCH PIPE CULVERT</t>
  </si>
  <si>
    <t>62011-2730</t>
  </si>
  <si>
    <t>Stone masonry headwall for triple 900mm pipe culvert</t>
  </si>
  <si>
    <t>STONE MASONRY HEADWALL FOR TRIPLE 36-INCH PIPE CULVERT</t>
  </si>
  <si>
    <t>62011-2740</t>
  </si>
  <si>
    <t>Stone masonry headwall for triple 1050mm pipe culvert</t>
  </si>
  <si>
    <t>STONE MASONRY HEADWALL FOR TRIPLE 42-INCH PIPE CULVERT</t>
  </si>
  <si>
    <t>62011-2750</t>
  </si>
  <si>
    <t>Stone masonry headwall for triple 1200mm pipe culvert</t>
  </si>
  <si>
    <t>STONE MASONRY HEADWALL FOR TRIPLE 48-INCH PIPE CULVERT</t>
  </si>
  <si>
    <t>62012-1000</t>
  </si>
  <si>
    <t>Stone masonry wall</t>
  </si>
  <si>
    <t>STONE MASONRY WALL</t>
  </si>
  <si>
    <t>62012-2000</t>
  </si>
  <si>
    <t>Stone masonry sign base</t>
  </si>
  <si>
    <t>STONE MASONRY SIGN BASE</t>
  </si>
  <si>
    <t>62012-3000</t>
  </si>
  <si>
    <t>Stone masonry headwall for box culvert</t>
  </si>
  <si>
    <t>STONE MASONRY HEADWALL FOR BOX CULVERT</t>
  </si>
  <si>
    <t>62013-1000</t>
  </si>
  <si>
    <t>Stone masonry apron</t>
  </si>
  <si>
    <t>STONE MASONRY APRON</t>
  </si>
  <si>
    <t>62013-2000</t>
  </si>
  <si>
    <t>62014-0000</t>
  </si>
  <si>
    <t>Sample wall</t>
  </si>
  <si>
    <t>SAMPLE WALL</t>
  </si>
  <si>
    <t>62015-1000</t>
  </si>
  <si>
    <t>Masonry, brick, wall</t>
  </si>
  <si>
    <t>MASONRY, BRICK, WALL</t>
  </si>
  <si>
    <t>62016-1000</t>
  </si>
  <si>
    <t>62025-1000</t>
  </si>
  <si>
    <t>Remove and reset stone masonry</t>
  </si>
  <si>
    <t>REMOVE AND RESET STONE MASONRY</t>
  </si>
  <si>
    <t>62026-1000</t>
  </si>
  <si>
    <t>62027-0000</t>
  </si>
  <si>
    <t>62027-1000</t>
  </si>
  <si>
    <t>Remove and reset stone masonry guardwall</t>
  </si>
  <si>
    <t>REMOVE AND RESET STONE MASONRY GUARDWALL</t>
  </si>
  <si>
    <t>62027-2000</t>
  </si>
  <si>
    <t>Remove and reset dry laid wall</t>
  </si>
  <si>
    <t>REMOVE AND RESET DRY LAID WALL</t>
  </si>
  <si>
    <t>62028-1000</t>
  </si>
  <si>
    <t>Remove and reset stone masonry headwall</t>
  </si>
  <si>
    <t>REMOVE AND RESET STONE MASONRY HEADWALL</t>
  </si>
  <si>
    <t>62030-0000</t>
  </si>
  <si>
    <t>Repoint stone masonry</t>
  </si>
  <si>
    <t>REPOINT STONE MASONRY</t>
  </si>
  <si>
    <t>62031-0000</t>
  </si>
  <si>
    <t>62035-0000</t>
  </si>
  <si>
    <t>Clean stone masonry surfaces</t>
  </si>
  <si>
    <t>CLEAN STONE MASONRY SURFACES</t>
  </si>
  <si>
    <t>62036-0000</t>
  </si>
  <si>
    <t>62038-0000</t>
  </si>
  <si>
    <t>Rock for masonry structures</t>
  </si>
  <si>
    <t>ROCK FOR MASONRY STRUCTURES</t>
  </si>
  <si>
    <t>62101-0000</t>
  </si>
  <si>
    <t>Monument</t>
  </si>
  <si>
    <t>MONUMENT</t>
  </si>
  <si>
    <t>62102-0000</t>
  </si>
  <si>
    <t>Marker</t>
  </si>
  <si>
    <t>MARKER</t>
  </si>
  <si>
    <t>62201-0000</t>
  </si>
  <si>
    <t>Equipment</t>
  </si>
  <si>
    <t>EQUIPMENT</t>
  </si>
  <si>
    <t>62201-0050</t>
  </si>
  <si>
    <t xml:space="preserve">Dump truck, 5 cubic meter minimum capacity   </t>
  </si>
  <si>
    <t xml:space="preserve">DUMP TRUCK, 5 CUBIC YARD MINIMUM CAPACITY   </t>
  </si>
  <si>
    <t>62201-0100</t>
  </si>
  <si>
    <t xml:space="preserve">Dump truck, 6 cubic meter minimum capacity   </t>
  </si>
  <si>
    <t xml:space="preserve">DUMP TRUCK, 6 CUBIC YARD MINIMUM CAPACITY   </t>
  </si>
  <si>
    <t>62201-0150</t>
  </si>
  <si>
    <t xml:space="preserve">Dump truck, 7 cubic meter minimum capacity   </t>
  </si>
  <si>
    <t xml:space="preserve">DUMP TRUCK, 7 CUBIC YARD MINIMUM CAPACITY   </t>
  </si>
  <si>
    <t>62201-0200</t>
  </si>
  <si>
    <t xml:space="preserve">Dump truck, 8 cubic meter minimum capacity   </t>
  </si>
  <si>
    <t xml:space="preserve">DUMP TRUCK, 8 CUBIC YARD MINIMUM CAPACITY   </t>
  </si>
  <si>
    <t>62201-0250</t>
  </si>
  <si>
    <t xml:space="preserve">Dump truck, 10 cubic meter minimum capacity   </t>
  </si>
  <si>
    <t xml:space="preserve">DUMP TRUCK, 10 CUBIC YARD MINIMUM CAPACITY   </t>
  </si>
  <si>
    <t>62201-0300</t>
  </si>
  <si>
    <t xml:space="preserve">Dump truck, 12 cubic meter minimum capacity   </t>
  </si>
  <si>
    <t xml:space="preserve">DUMP TRUCK, 12 CUBIC YARD MINIMUM CAPACITY   </t>
  </si>
  <si>
    <t>62201-0310</t>
  </si>
  <si>
    <t xml:space="preserve">Dump truck, 17 cubic meter minimum capacity   </t>
  </si>
  <si>
    <t xml:space="preserve">DUMP TRUCK, 17 CUBIC YARD MINIMUM CAPACITY   </t>
  </si>
  <si>
    <t>62201-0350</t>
  </si>
  <si>
    <t xml:space="preserve">Backhoe    </t>
  </si>
  <si>
    <t xml:space="preserve">BACKHOE    </t>
  </si>
  <si>
    <t>62201-0400</t>
  </si>
  <si>
    <t>Backhoe loader, 60 liter minimum rated capacity bucket, 300mm width</t>
  </si>
  <si>
    <t>BACKHOE LOADER, 2 CUBIC F00T MINIMUM RATED CAPACITY BUCKET, 12-INCH WIDTH</t>
  </si>
  <si>
    <t>62201-0450</t>
  </si>
  <si>
    <t>Backhoe loader, 120 liter minimum rated capacity bucket, 450mm width</t>
  </si>
  <si>
    <t>BACKHOE LOADER, 4 CUBIC FOOT MINIMUM RATED CAPACITY BUCKET, 18-INCH WIDTH</t>
  </si>
  <si>
    <t>62201-0500</t>
  </si>
  <si>
    <t>Backhoe loader, 120 liter minimum rated capacity bucket, 4-wheel drive</t>
  </si>
  <si>
    <t>BACKHOE LOADER, 4 CUBIC FOOT MINIMUM RATED CAPACITY BUCKET, 4-WHEEL DRIVE</t>
  </si>
  <si>
    <t>62201-0550</t>
  </si>
  <si>
    <t>Backhoe loader, 180 liter minimum rated capacity bucket, 600mm width</t>
  </si>
  <si>
    <t>BACKHOE LOADER, 6 CUBIC FOOT MINIMUM RATED CAPACITY BUCKET, 24-INCH WIDTH</t>
  </si>
  <si>
    <t>62201-0600</t>
  </si>
  <si>
    <t>Backhoe loader, 240 liter minimum rated capacity bucket, 750mm width</t>
  </si>
  <si>
    <t>BACKHOE LOADER, 8 CUBIC FOOT MINIMUM RATED CAPACITY BUCKET, 30-INCH WIDTH</t>
  </si>
  <si>
    <t>62201-0650</t>
  </si>
  <si>
    <t>Backhoe loader, 300 liter minimum rated capacity bucket, 900mm width</t>
  </si>
  <si>
    <t>BACKHOE LOADER, 10 CUBIC FOOT MINIMUM RATED CAPACITY BUCKET, 36-INCH WIDTH</t>
  </si>
  <si>
    <t>62201-0700</t>
  </si>
  <si>
    <t>Backhoe loader, 1 cubic meter minimum capacity frontend bucket, 0.3 cubic meter minimum capacity backhoe bucket, 65 kW minimum flywheel</t>
  </si>
  <si>
    <t>BACKHOE LOADER, 1 CUBIC YARD MINIMUM CAPACITY FRONTEND BUCKET, 10 CUBIC FOOT MINIMUM CAPACITY BACKHOE BUCKET, 90 HP MINIMUM FLYWHEEL</t>
  </si>
  <si>
    <t>62201-0750</t>
  </si>
  <si>
    <t xml:space="preserve">Wheel loader, 0.4 cubic meter minimum rated capacity   </t>
  </si>
  <si>
    <t xml:space="preserve">WHEEL LOADER, 0.4 CUBIC YARD MINIMUM RATED CAPACITY   </t>
  </si>
  <si>
    <t>62201-0800</t>
  </si>
  <si>
    <t xml:space="preserve">Wheel Loader, 0.7 cubic meter minimum rated capacity   </t>
  </si>
  <si>
    <t xml:space="preserve">WHEEL LOADER, 0.7 CUBIC YARD MINIMUM RATED CAPACITY   </t>
  </si>
  <si>
    <t>62201-0850</t>
  </si>
  <si>
    <t xml:space="preserve">Wheel loader, 1 cubic meter minimum rated capacity   </t>
  </si>
  <si>
    <t xml:space="preserve">WHEEL LOADER, 1 CUBIC YARD MINIMUM RATED CAPACITY   </t>
  </si>
  <si>
    <t>62201-0900</t>
  </si>
  <si>
    <t xml:space="preserve">Wheel loader, 2 cubic meter minimum rated capacity   </t>
  </si>
  <si>
    <t xml:space="preserve">WHEEL LOADER, 2 CUBIC YARD MINIMUM RATED CAPACITY   </t>
  </si>
  <si>
    <t>62201-0950</t>
  </si>
  <si>
    <t xml:space="preserve">Wheel loader, 3 cubic meter minimum rated capacity   </t>
  </si>
  <si>
    <t xml:space="preserve">WHEEL LOADER, 3 CUBIC YARD MINIMUM RATED CAPACITY   </t>
  </si>
  <si>
    <t>62201-1000</t>
  </si>
  <si>
    <t xml:space="preserve">Wheel loader, 4 cubic meter minimum rated capacity   </t>
  </si>
  <si>
    <t xml:space="preserve">WHEEL LOADER, 4 CUBIC YARD MINIMUM RATED CAPACITY   </t>
  </si>
  <si>
    <t>62201-1050</t>
  </si>
  <si>
    <t xml:space="preserve">Wheel loader, 5 cubic meter minimum rated capacity   </t>
  </si>
  <si>
    <t xml:space="preserve">WHEEL LOADER, 5 CUBIC YARD MINIMUM RATED CAPACITY   </t>
  </si>
  <si>
    <t>62201-1100</t>
  </si>
  <si>
    <t xml:space="preserve">Wheel loader, 6 cubic meter minimum rated capacity   </t>
  </si>
  <si>
    <t xml:space="preserve">WHEEL LOADER, 6 CUBIC YARD MINIMUM RATED CAPACITY   </t>
  </si>
  <si>
    <t>62201-1150</t>
  </si>
  <si>
    <t xml:space="preserve">Bulldozer, 50kW minimum flywheel power   </t>
  </si>
  <si>
    <t xml:space="preserve">BULLDOZER, 70HP MINIMUM FLYWHEEL POWER   </t>
  </si>
  <si>
    <t>62201-1200</t>
  </si>
  <si>
    <t xml:space="preserve">Bulldozer, 60kW minimum flywheel power   </t>
  </si>
  <si>
    <t xml:space="preserve">BULLDOZER, 80HP MINIMUM FLYWHEEL POWER   </t>
  </si>
  <si>
    <t>62201-1250</t>
  </si>
  <si>
    <t xml:space="preserve">Bulldozer, 90kW minimum flywheel power   </t>
  </si>
  <si>
    <t xml:space="preserve">BULLDOZER, 120HP MINIMUM FLYWHEEL POWER   </t>
  </si>
  <si>
    <t>62201-1300</t>
  </si>
  <si>
    <t xml:space="preserve">Bulldozer, 120kW minimum flywheel power   </t>
  </si>
  <si>
    <t xml:space="preserve">BULLDOZER, 160HP MINIMUM FLYWHEEL POWER   </t>
  </si>
  <si>
    <t>62201-1350</t>
  </si>
  <si>
    <t xml:space="preserve">Bulldozer, 150kW minimum flywheel power   </t>
  </si>
  <si>
    <t xml:space="preserve">BULLDOZER, 200HP MINIMUM FLYWHEEL POWER   </t>
  </si>
  <si>
    <t>62201-1400</t>
  </si>
  <si>
    <t xml:space="preserve">Bulldozer, 200kW minimum flywheel power   </t>
  </si>
  <si>
    <t xml:space="preserve">BULLDOZER, 250HP MINIMUM FLYWHEEL POWER   </t>
  </si>
  <si>
    <t>62201-1450</t>
  </si>
  <si>
    <t xml:space="preserve">Bulldozer, 250kW minimum flywheel power   </t>
  </si>
  <si>
    <t xml:space="preserve">BULLDOZER, 350HP MINIMUM FLYWHEEL POWER   </t>
  </si>
  <si>
    <t>62201-1500</t>
  </si>
  <si>
    <t xml:space="preserve">Bulldozer, 300kW minimum flywheel power   </t>
  </si>
  <si>
    <t xml:space="preserve">BULLDOZER, 400HP MINIMUM FLYWHEEL POWER   </t>
  </si>
  <si>
    <t>62201-1550</t>
  </si>
  <si>
    <t xml:space="preserve">Bulldozer, power angle and power tilt blade, 45kW minimum  </t>
  </si>
  <si>
    <t xml:space="preserve">BULLDOZER, POWER ANGLE AND POWER TILT BLADE, 60HP MINIMUM  </t>
  </si>
  <si>
    <t>62201-1600</t>
  </si>
  <si>
    <t xml:space="preserve">Bulldozer, universal blade, 80kW minimum   </t>
  </si>
  <si>
    <t xml:space="preserve">BULLDOZER, UNIVERSAL BLADE, 100HP MINIMUM   </t>
  </si>
  <si>
    <t>62201-1650</t>
  </si>
  <si>
    <t xml:space="preserve">Bulldozer, universal blade, 125kW minimum  </t>
  </si>
  <si>
    <t xml:space="preserve">BULLDOZER, UNIVERSAL BLADE, 170HP MINIMUM  </t>
  </si>
  <si>
    <t>62201-1700</t>
  </si>
  <si>
    <t xml:space="preserve">Bulldozer, straight blade, 125kW   </t>
  </si>
  <si>
    <t xml:space="preserve">BULLDOZER, STRAIGHT BLADE, 170HP   </t>
  </si>
  <si>
    <t>62201-1750</t>
  </si>
  <si>
    <t xml:space="preserve">Bulldozer, 150kW minimum   </t>
  </si>
  <si>
    <t xml:space="preserve">BULLDOZER, 200HP MINIMUM   </t>
  </si>
  <si>
    <t>62201-1800</t>
  </si>
  <si>
    <t xml:space="preserve">Bulldozer, universal blade, 150kW minimum  </t>
  </si>
  <si>
    <t xml:space="preserve">BULLDOZER, UNIVERSAL BLADE, 200HP MINIMUM  </t>
  </si>
  <si>
    <t>62201-1850</t>
  </si>
  <si>
    <t xml:space="preserve">Bulldozer, universal blade, 210kW minimum, with winch and cable  </t>
  </si>
  <si>
    <t xml:space="preserve">BULLDOZER, UNIVERSAL BLADE, 250HP MINIMUM, WITH WINCH AND CABLE  </t>
  </si>
  <si>
    <t>62201-1900</t>
  </si>
  <si>
    <t xml:space="preserve">Bulldozer, ripper, 225kW minimum   </t>
  </si>
  <si>
    <t xml:space="preserve">BULLDOZER, RIPPER, 300HP MINIMUM   </t>
  </si>
  <si>
    <t>62201-1950</t>
  </si>
  <si>
    <t xml:space="preserve">Bulldozer, universal blade, 225kW minimum  </t>
  </si>
  <si>
    <t xml:space="preserve">BULLDOZER, UNIVERSAL BLADE, 300HP MINIMUM  </t>
  </si>
  <si>
    <t>62201-2000</t>
  </si>
  <si>
    <t xml:space="preserve">Bulldozer, universal blade and ripper, 225kW minimum  </t>
  </si>
  <si>
    <t xml:space="preserve">BULLDOZER, UNIVERSAL BLADE AND RIPPER, 300HP MINIMUM  </t>
  </si>
  <si>
    <t>62201-2050</t>
  </si>
  <si>
    <t xml:space="preserve">Roller    </t>
  </si>
  <si>
    <t xml:space="preserve">ROLLER    </t>
  </si>
  <si>
    <t>62201-2100</t>
  </si>
  <si>
    <t xml:space="preserve">Compactor    </t>
  </si>
  <si>
    <t xml:space="preserve">COMPACTOR    </t>
  </si>
  <si>
    <t>62201-2150</t>
  </si>
  <si>
    <t xml:space="preserve">Tractor, with 1500mm bar mower   </t>
  </si>
  <si>
    <t xml:space="preserve">TRACTOR, WITH 60-INCH BAR MOWER   </t>
  </si>
  <si>
    <t>62201-2200</t>
  </si>
  <si>
    <t xml:space="preserve">Tractor, with 1800mm bar mower   </t>
  </si>
  <si>
    <t xml:space="preserve">TRACTOR, WITH 72-INCH BAR MOWER   </t>
  </si>
  <si>
    <t>62201-2250</t>
  </si>
  <si>
    <t xml:space="preserve">Tractor, with 1800mm diameter rotary mower, 12HP   </t>
  </si>
  <si>
    <t xml:space="preserve">TRACTOR, WITH 72-INCH DIAMETER ROTARY MOWER, 12HP   </t>
  </si>
  <si>
    <t>62201-2300</t>
  </si>
  <si>
    <t xml:space="preserve">Brush mower, with 1800mm diameter rotary mower, 50HP   </t>
  </si>
  <si>
    <t xml:space="preserve">BRUSH MOWER, WITH 72-INCH DIAMETER ROTARY MOWER, 50HP   </t>
  </si>
  <si>
    <t>62201-2350</t>
  </si>
  <si>
    <t xml:space="preserve">Power broom    </t>
  </si>
  <si>
    <t xml:space="preserve">POWER BROOM    </t>
  </si>
  <si>
    <t>62201-2360</t>
  </si>
  <si>
    <t>Vacuum sweeper</t>
  </si>
  <si>
    <t>VACUUM SWEEPER</t>
  </si>
  <si>
    <t>62201-2400</t>
  </si>
  <si>
    <t xml:space="preserve">Crane    </t>
  </si>
  <si>
    <t xml:space="preserve">CRANE    </t>
  </si>
  <si>
    <t>62201-2450</t>
  </si>
  <si>
    <t xml:space="preserve">Crane, truck mounted, 40 metric ton minimum capacity, 33 meter minimum boom with clam bucket </t>
  </si>
  <si>
    <t xml:space="preserve">CRANE, TRUCK MOUNTED, 40 TON MINIMUM CAPACITY, 100 FOOT MINIMUM BOOM WITH CLAM BUCKET </t>
  </si>
  <si>
    <t>62201-2500</t>
  </si>
  <si>
    <t xml:space="preserve">Crane, truck mounted, 45 metric ton minimum capacity, 27 meter minimum boom, with dragline bucket </t>
  </si>
  <si>
    <t xml:space="preserve">CRANE, TRUCK MOUNTED, 45 TON MINIMUM CAPACITY, 90 FOOT MINIMUM BOOM, WITH DRAGLINE BUCKET </t>
  </si>
  <si>
    <t>62201-2550</t>
  </si>
  <si>
    <t xml:space="preserve">Crane, truck mounted, 45 metric ton minimum capacity, 30 meter minimum boom, with dragline bucket </t>
  </si>
  <si>
    <t xml:space="preserve">CRANE, TRUCK MOUNTED, 45 TON MINIMUM CAPACITY, 100 FOOT MINIMUM BOOM, WITH DRAGLINE BUCKET </t>
  </si>
  <si>
    <t>62201-2600</t>
  </si>
  <si>
    <t>Crane, truck mounted or self-propelled, 90 metric tons minimum capacity, 55m min. boom, with dragline bucket, wrecking ball, 6m dozer track</t>
  </si>
  <si>
    <t>CRANE, TRUCK MOUNTED OR SELF-PROPELLED, 90 TONS MINIMUM CAPACITY, 180 FOOT MIN. BOOM, WITH DRAGLINE BUCKET, WRECKING BALL, 20 FOOT DOZER TRACK</t>
  </si>
  <si>
    <t>62201-2650</t>
  </si>
  <si>
    <t>Crane, truck mounted, 65 metric ton minimum capacity, 55m minimum boom, with dragline bucket and 6m dozer track drag</t>
  </si>
  <si>
    <t>CRANE, TRUCK MOUNTED, 65 TON MINIMUM CAPACITY, 180 FOOT MINIMUM BOOM, WITH DRAGLINE BUCKET AND 20 FOOT DOZER TRACK DRAG</t>
  </si>
  <si>
    <t>62201-2700</t>
  </si>
  <si>
    <t>Crane, truck mounted, 90 metric ton minimum capacity, 55m minimum boom, with dragline bucket and 3m dozer track drag</t>
  </si>
  <si>
    <t>CRANE, TRUCK MOUNTED, 90 TON MINIMUM CAPACITY, 180 FOOT MINIMUM BOOM, WITH DRAGLINE BUCKET AND 10 FOOT DOZER TRACK DRAG</t>
  </si>
  <si>
    <t>62201-2750</t>
  </si>
  <si>
    <t xml:space="preserve">Motor grader    </t>
  </si>
  <si>
    <t xml:space="preserve">MOTOR GRADER    </t>
  </si>
  <si>
    <t>62201-2800</t>
  </si>
  <si>
    <t xml:space="preserve">Motor grader, 2.4 meter minimum blade   </t>
  </si>
  <si>
    <t xml:space="preserve">MOTOR GRADER, 8 FOOT MINIMUM BLADE   </t>
  </si>
  <si>
    <t>62201-2850</t>
  </si>
  <si>
    <t xml:space="preserve">Motor grader, 3.6 meter minimum blade   </t>
  </si>
  <si>
    <t xml:space="preserve">MOTOR GRADER, 12 FOOT MINIMUM BLADE   </t>
  </si>
  <si>
    <t>62201-2950</t>
  </si>
  <si>
    <t xml:space="preserve">Motor grader, 4.2 meter minimum blade   </t>
  </si>
  <si>
    <t xml:space="preserve">MOTOR GRADER, 14 FOOT MINIMUM BLADE   </t>
  </si>
  <si>
    <t>62201-3000</t>
  </si>
  <si>
    <t xml:space="preserve">Hydraulic excavator    </t>
  </si>
  <si>
    <t xml:space="preserve">HYDRAULIC EXCAVATOR    </t>
  </si>
  <si>
    <t>62201-3050</t>
  </si>
  <si>
    <t xml:space="preserve">Hydraulic excavator, rubber tired, 140-150HP, 0.75-0.96 cubic meter bucket  </t>
  </si>
  <si>
    <t>HYDRAULIC EXCAVATOR, RUBBER TIRED, 1.0 to 1.25 CUBIC YARD CAPACITY, 140-150HP MINIMUM</t>
  </si>
  <si>
    <t>62201-3100</t>
  </si>
  <si>
    <t xml:space="preserve">Hydraulic excavator, 2.2 cubic meter minimum capacity bucket, 125kW minimum flywheel power  </t>
  </si>
  <si>
    <t xml:space="preserve">HYDRAULIC EXCAVATOR, 3.0 CUBIC YARD MINIMUM CAPACITY, 165HP MINIMUM FLYWHEEL POWER  </t>
  </si>
  <si>
    <t>62201-3150</t>
  </si>
  <si>
    <t xml:space="preserve">Hydraulic excavator, crawler mounted, 0.7m3 minimum capacity with thumb attachment  </t>
  </si>
  <si>
    <t xml:space="preserve">HYDRAULIC EXCAVATOR, CRAWLER MOUNTED, 1.0 CUBIC YARD MINIMUM CAPACITY WITH THUMB ATTACHMENT  </t>
  </si>
  <si>
    <t>62201-3200</t>
  </si>
  <si>
    <t xml:space="preserve">Hydraulic excavator, crawler mounted, 1.1m3 minimum capacity  </t>
  </si>
  <si>
    <t xml:space="preserve">HYDRAULIC EXCAVATOR, CRAWLER MOUNTED, 1.5 CUBIC YARD MINIMUM CAPACITY  </t>
  </si>
  <si>
    <t>62201-3250</t>
  </si>
  <si>
    <t xml:space="preserve">Hydraulic excavator, crawler mounted, 1.1m3 minimum, 185kW minimum  </t>
  </si>
  <si>
    <t xml:space="preserve">HYDRAULIC EXCAVATOR, CRAWLER MOUNTED, 1.5 CUBIC YARD MINIMUM CAPACITY, 245HP MINIMUM  </t>
  </si>
  <si>
    <t>62201-3300</t>
  </si>
  <si>
    <t xml:space="preserve">Hydraulic excavator, 0.7 cubic meter minimum capacity   </t>
  </si>
  <si>
    <t xml:space="preserve">HYDRAULIC EXCAVATOR, 3/4 CUBIC YARD MINIMUM CAPACITY   </t>
  </si>
  <si>
    <t>62201-3350</t>
  </si>
  <si>
    <t xml:space="preserve">Hydraulic excavator, 1.1 cubic meter minimum capacity   </t>
  </si>
  <si>
    <t xml:space="preserve">HYDRAULIC EXCAVATOR, 1 CUBIC YARD MINIMUM CAPACITY   </t>
  </si>
  <si>
    <t>62201-3400</t>
  </si>
  <si>
    <t xml:space="preserve">Hydraulic excavator, 1.1 cubic meter minimum capacity with thumb attachment  </t>
  </si>
  <si>
    <t xml:space="preserve">HYDRAULIC EXCAVATOR, 1 CUBIC YARD MINIMUM CAPACITY WITH THUMB ATTACHMENT  </t>
  </si>
  <si>
    <t>62201-3450</t>
  </si>
  <si>
    <t xml:space="preserve">Loader, track type, 2 cubic meter minimum capacity   </t>
  </si>
  <si>
    <t xml:space="preserve">LOADER, TRACK TYPE, 2 CUBIC YARD MINIMUM CAPACITY   </t>
  </si>
  <si>
    <t>62201-3500</t>
  </si>
  <si>
    <t xml:space="preserve">Loader, wheel, skid steer, 30kW minimum   </t>
  </si>
  <si>
    <t xml:space="preserve">LOADER, WHEEL, SKID STEER, 40HP MINIMUM   </t>
  </si>
  <si>
    <t>62201-3550</t>
  </si>
  <si>
    <t xml:space="preserve">Four wheel all terrain vehicle    </t>
  </si>
  <si>
    <t xml:space="preserve">FOUR WHEEL ALL TERRAIN VEHICLE    </t>
  </si>
  <si>
    <t>62201-3600</t>
  </si>
  <si>
    <t xml:space="preserve">Manlift    </t>
  </si>
  <si>
    <t xml:space="preserve">MANLIFT    </t>
  </si>
  <si>
    <t>62201-3650</t>
  </si>
  <si>
    <t xml:space="preserve">Chipper    </t>
  </si>
  <si>
    <t xml:space="preserve">CHIPPER    </t>
  </si>
  <si>
    <t>62201-3700</t>
  </si>
  <si>
    <t xml:space="preserve">Stump Cutter    </t>
  </si>
  <si>
    <t xml:space="preserve">STUMP CUTTER    </t>
  </si>
  <si>
    <t>62201-3750</t>
  </si>
  <si>
    <t xml:space="preserve">Chain Saw    </t>
  </si>
  <si>
    <t xml:space="preserve">CHAIN SAW    </t>
  </si>
  <si>
    <t>62201-3800</t>
  </si>
  <si>
    <t xml:space="preserve">Pickup Truck, 1 Ton    </t>
  </si>
  <si>
    <t xml:space="preserve">PICKUP TRUCK, 1 TON    </t>
  </si>
  <si>
    <t>62201-3850</t>
  </si>
  <si>
    <t xml:space="preserve">Water truck    </t>
  </si>
  <si>
    <t xml:space="preserve">WATER TRUCK    </t>
  </si>
  <si>
    <t>62201-3900</t>
  </si>
  <si>
    <t xml:space="preserve">Snow plow    </t>
  </si>
  <si>
    <t xml:space="preserve">SNOW PLOW    </t>
  </si>
  <si>
    <t>62201-3950</t>
  </si>
  <si>
    <t xml:space="preserve">Scraper, 15 cubic meter minimum capacity   </t>
  </si>
  <si>
    <t xml:space="preserve">SCRAPER, 15 CUBIC YARD MINIMUM CAPACITY   </t>
  </si>
  <si>
    <t>62201-4000</t>
  </si>
  <si>
    <t xml:space="preserve">Truck, highway 0.7 metric tons pickup (without operator)   </t>
  </si>
  <si>
    <t xml:space="preserve">TRUCK, HIGHWAY 3/4 TON PICKUP (WITHOUT OPERATOR)   </t>
  </si>
  <si>
    <t>62201-4050</t>
  </si>
  <si>
    <t xml:space="preserve">Air equipment, bushhammer, including bits and fittings (without operator)  </t>
  </si>
  <si>
    <t xml:space="preserve">AIR EQUIPMENT, BUSHHAMMER, INCLUDING BITS AND FITTINGS (WITHOUT OPERATOR)  </t>
  </si>
  <si>
    <t>62201-4100</t>
  </si>
  <si>
    <t xml:space="preserve">Air equipment, paving breaker, 20 kg minimum (without operator)  </t>
  </si>
  <si>
    <t xml:space="preserve">AIR EQUIPMENT, PAVING BREAKER, 50 POUND MINIMUM (WITHOUT OPERATOR)  </t>
  </si>
  <si>
    <t>62201-4150</t>
  </si>
  <si>
    <t xml:space="preserve">Power tool, saw, chain, gasoline powered, 600 mm bar length (without operator)  </t>
  </si>
  <si>
    <t xml:space="preserve">POWER TOOL, SAW, CHAIN, GASOLINE POWERED, 2 FOOT BAR LENGTH (WITHOUT OPERATOR)  </t>
  </si>
  <si>
    <t>62201-4200</t>
  </si>
  <si>
    <t xml:space="preserve">Cutting torch, oxygen-acetylene, portable, including hose and tips (without operator) </t>
  </si>
  <si>
    <t xml:space="preserve">CUTTING TORCH, OXYGEN-ACETYLENE, PORTABLE, INCLUDING HOSE AND TIPS (WITHOUT OPERATOR) </t>
  </si>
  <si>
    <t>62201-4250</t>
  </si>
  <si>
    <t xml:space="preserve">HYDRAULIC EXCAVATOR, 0.7 CUBIC METER MINIMUM CAPACITY   </t>
  </si>
  <si>
    <t>62201-4300</t>
  </si>
  <si>
    <t xml:space="preserve">Pump, water, trash, 150mm    </t>
  </si>
  <si>
    <t xml:space="preserve">PUMP, WATER, TRASH, 6-INCH    </t>
  </si>
  <si>
    <t>62202-1000</t>
  </si>
  <si>
    <t>Materials transfer vehicle</t>
  </si>
  <si>
    <t>MATERIALS TRANSFER VEHICLE</t>
  </si>
  <si>
    <t>62301-0000</t>
  </si>
  <si>
    <t>General labor</t>
  </si>
  <si>
    <t>GENERAL LABOR</t>
  </si>
  <si>
    <t>62302-0000</t>
  </si>
  <si>
    <t>Special labor</t>
  </si>
  <si>
    <t>SPECIAL LABOR</t>
  </si>
  <si>
    <t>62302-0100</t>
  </si>
  <si>
    <t>Special labor, slope scaling</t>
  </si>
  <si>
    <t>SPECIAL LABOR, SLOPE SCALING</t>
  </si>
  <si>
    <t>62302-1000</t>
  </si>
  <si>
    <t>Special labor, hired technical services</t>
  </si>
  <si>
    <t>SPECIAL LABOR, HIRED TECHNICAL SERVICES</t>
  </si>
  <si>
    <t>62302-1100</t>
  </si>
  <si>
    <t>Special labor, hired survey services</t>
  </si>
  <si>
    <t>SPECIAL LABOR, HIRED SURVEY SERVICES</t>
  </si>
  <si>
    <t>62303-1000</t>
  </si>
  <si>
    <t>62401-0100</t>
  </si>
  <si>
    <t>Furnishing and placing topsoil, 50mm depth</t>
  </si>
  <si>
    <t>FURNISHING AND PLACING TOPSOIL, 2-INCH DEPTH</t>
  </si>
  <si>
    <t>62401-0200</t>
  </si>
  <si>
    <t>Furnishing and placing topsoil, 75mm depth</t>
  </si>
  <si>
    <t>FURNISHING AND PLACING TOPSOIL, 3-INCH DEPTH</t>
  </si>
  <si>
    <t>62401-0300</t>
  </si>
  <si>
    <t>Furnishing and placing topsoil, 100mm depth</t>
  </si>
  <si>
    <t>FURNISHING AND PLACING TOPSOIL, 4-INCH DEPTH</t>
  </si>
  <si>
    <t>62401-0400</t>
  </si>
  <si>
    <t>Furnishing and placing topsoil, 150mm depth</t>
  </si>
  <si>
    <t>FURNISHING AND PLACING TOPSOIL, 6-INCH DEPTH</t>
  </si>
  <si>
    <t>62401-0500</t>
  </si>
  <si>
    <t>Furnishing and placing topsoil, 200mm depth</t>
  </si>
  <si>
    <t>FURNISHING AND PLACING TOPSOIL, 8-INCH DEPTH</t>
  </si>
  <si>
    <t>62401-0600</t>
  </si>
  <si>
    <t>Furnishing and placing topsoil, 250mm depth</t>
  </si>
  <si>
    <t>FURNISHING AND PLACING TOPSOIL, 10-INCH DEPTH</t>
  </si>
  <si>
    <t>62401-0700</t>
  </si>
  <si>
    <t>Furnishing and placing topsoil, 300mm depth</t>
  </si>
  <si>
    <t>FURNISHING AND PLACING TOPSOIL, 12-INCH DEPTH</t>
  </si>
  <si>
    <t>62402-0100</t>
  </si>
  <si>
    <t>62402-0200</t>
  </si>
  <si>
    <t>62402-0300</t>
  </si>
  <si>
    <t>62402-0400</t>
  </si>
  <si>
    <t>62402-0500</t>
  </si>
  <si>
    <t>62402-0600</t>
  </si>
  <si>
    <t>62402-0700</t>
  </si>
  <si>
    <t>62403-0000</t>
  </si>
  <si>
    <t xml:space="preserve">Furnishing and placing topsoil </t>
  </si>
  <si>
    <t xml:space="preserve">FURNISHING AND PLACING TOPSOIL </t>
  </si>
  <si>
    <t>62404-0000</t>
  </si>
  <si>
    <t>62405-0100</t>
  </si>
  <si>
    <t>Placing conserved topsoil, 50mm depth</t>
  </si>
  <si>
    <t>PLACING CONSERVED TOPSOIL, 2-INCH DEPTH</t>
  </si>
  <si>
    <t>62405-0200</t>
  </si>
  <si>
    <t>Placing conserved topsoil, 75mm depth</t>
  </si>
  <si>
    <t>PLACING CONSERVED TOPSOIL, 3-INCH DEPTH</t>
  </si>
  <si>
    <t>62405-0300</t>
  </si>
  <si>
    <t>Placing conserved topsoil, 100mm depth</t>
  </si>
  <si>
    <t>PLACING CONSERVED TOPSOIL, 4-INCH DEPTH</t>
  </si>
  <si>
    <t>62405-0400</t>
  </si>
  <si>
    <t>Placing conserved topsoil, 150mm depth</t>
  </si>
  <si>
    <t>PLACING CONSERVED TOPSOIL, 6-INCH DEPTH</t>
  </si>
  <si>
    <t>62405-0500</t>
  </si>
  <si>
    <t>Placing conserved topsoil, 200mm depth</t>
  </si>
  <si>
    <t>PLACING CONSERVED TOPSOIL, 8-INCH DEPTH</t>
  </si>
  <si>
    <t>62405-0600</t>
  </si>
  <si>
    <t>Placing conserved topsoil, 250mm depth</t>
  </si>
  <si>
    <t>PLACING CONSERVED TOPSOIL, 10-INCH DEPTH</t>
  </si>
  <si>
    <t>62405-0700</t>
  </si>
  <si>
    <t>Placing conserved topsoil, 300mm depth</t>
  </si>
  <si>
    <t>PLACING CONSERVED TOPSOIL, 12-INCH DEPTH</t>
  </si>
  <si>
    <t>62406-0100</t>
  </si>
  <si>
    <t>62406-0200</t>
  </si>
  <si>
    <t>62406-0300</t>
  </si>
  <si>
    <t>62406-0400</t>
  </si>
  <si>
    <t>62406-0500</t>
  </si>
  <si>
    <t>62406-0600</t>
  </si>
  <si>
    <t>62406-0700</t>
  </si>
  <si>
    <t>62406-1300</t>
  </si>
  <si>
    <t>Placing conserved topsoil, 600mm depth</t>
  </si>
  <si>
    <t>PLACING CONSERVED TOPSOIL, 24-INCH DEPTH</t>
  </si>
  <si>
    <t>62407-0000</t>
  </si>
  <si>
    <t xml:space="preserve">Placing conserved topsoil </t>
  </si>
  <si>
    <t xml:space="preserve">PLACING CONSERVED TOPSOIL </t>
  </si>
  <si>
    <t>62408-0000</t>
  </si>
  <si>
    <t>62409-0000</t>
  </si>
  <si>
    <t xml:space="preserve">Placing manufactured topsoil </t>
  </si>
  <si>
    <t xml:space="preserve">PLACING MANUFACTURED TOPSOIL </t>
  </si>
  <si>
    <t>62410-0000</t>
  </si>
  <si>
    <t>62415-0000</t>
  </si>
  <si>
    <t>Conserve and place forest duff</t>
  </si>
  <si>
    <t>CONSERVE AND PLACE FOREST DUFF</t>
  </si>
  <si>
    <t>62501-0000</t>
  </si>
  <si>
    <t>Turf establishment</t>
  </si>
  <si>
    <t>TURF ESTABLISHMENT</t>
  </si>
  <si>
    <t>62502-0000</t>
  </si>
  <si>
    <t>62503-0000</t>
  </si>
  <si>
    <t>62510-1000</t>
  </si>
  <si>
    <t>Seeding, dry method</t>
  </si>
  <si>
    <t>SEEDING, DRY METHOD</t>
  </si>
  <si>
    <t>62510-2000</t>
  </si>
  <si>
    <t>Seeding, hydraulic method</t>
  </si>
  <si>
    <t>SEEDING, HYDRAULIC METHOD</t>
  </si>
  <si>
    <t>62511-1000</t>
  </si>
  <si>
    <t>62511-2000</t>
  </si>
  <si>
    <t>62512-1000</t>
  </si>
  <si>
    <t>62515-1000</t>
  </si>
  <si>
    <t>Mulching, dry method</t>
  </si>
  <si>
    <t>MULCHING, DRY METHOD</t>
  </si>
  <si>
    <t>62515-2000</t>
  </si>
  <si>
    <t>Mulching, hydraulic method</t>
  </si>
  <si>
    <t>MULCHING, HYDRAULIC METHOD</t>
  </si>
  <si>
    <t>62515-3000</t>
  </si>
  <si>
    <t>Mulching, hydraulic method, bonded fiber matrix</t>
  </si>
  <si>
    <t>MULCHING, HYDRAULIC METHOD, BONDED FIBER MATRIX</t>
  </si>
  <si>
    <t>62515-4000</t>
  </si>
  <si>
    <t>Mulching, hand method</t>
  </si>
  <si>
    <t>MULCHING, HAND METHOD</t>
  </si>
  <si>
    <t>62516-1000</t>
  </si>
  <si>
    <t>62516-2000</t>
  </si>
  <si>
    <t>62516-3000</t>
  </si>
  <si>
    <t>62516-4000</t>
  </si>
  <si>
    <t>62517-1000</t>
  </si>
  <si>
    <t>62520-0000</t>
  </si>
  <si>
    <t>Fertilizer</t>
  </si>
  <si>
    <t>FERTILIZER</t>
  </si>
  <si>
    <t>62521-0000</t>
  </si>
  <si>
    <t>62525-0000</t>
  </si>
  <si>
    <t>Water</t>
  </si>
  <si>
    <t>WATER</t>
  </si>
  <si>
    <t>62530-0000</t>
  </si>
  <si>
    <t>Pesticide</t>
  </si>
  <si>
    <t>PESTICIDE</t>
  </si>
  <si>
    <t>62531-0000</t>
  </si>
  <si>
    <t>62535-0000</t>
  </si>
  <si>
    <t>Herbicide</t>
  </si>
  <si>
    <t>HERBICIDE</t>
  </si>
  <si>
    <t>62540-1000</t>
  </si>
  <si>
    <t>Seeding supplements, seed</t>
  </si>
  <si>
    <t>SEEDING SUPPLEMENTS, SEED</t>
  </si>
  <si>
    <t>62540-2000</t>
  </si>
  <si>
    <t>Seeding supplements, pesticide</t>
  </si>
  <si>
    <t>SEEDING SUPPLEMENTS, PESTICIDE</t>
  </si>
  <si>
    <t>62541-1000</t>
  </si>
  <si>
    <t>62541-2000</t>
  </si>
  <si>
    <t>62541-3000</t>
  </si>
  <si>
    <t>Seeding supplements, fertilizer</t>
  </si>
  <si>
    <t>SEEDING SUPPLEMENTS, FERTILIZER</t>
  </si>
  <si>
    <t>62541-4000</t>
  </si>
  <si>
    <t>Seeding supplements, mulch</t>
  </si>
  <si>
    <t>SEEDING SUPPLEMENTS, MULCH</t>
  </si>
  <si>
    <t>62541-5000</t>
  </si>
  <si>
    <t>Seeding supplements, lime</t>
  </si>
  <si>
    <t>SEEDING SUPPLEMENTS, LIME</t>
  </si>
  <si>
    <t>62541-6000</t>
  </si>
  <si>
    <t>Seeding supplements, ammonium nitrate</t>
  </si>
  <si>
    <t>SEEDING SUPPLEMENTS, AMMONIUM NITRATE</t>
  </si>
  <si>
    <t>62542-1000</t>
  </si>
  <si>
    <t>62542-2000</t>
  </si>
  <si>
    <t>62542-3000</t>
  </si>
  <si>
    <t>62542-4000</t>
  </si>
  <si>
    <t>62542-5000</t>
  </si>
  <si>
    <t>62542-6000</t>
  </si>
  <si>
    <t>62543-1000</t>
  </si>
  <si>
    <t>62543-2000</t>
  </si>
  <si>
    <t>62543-3000</t>
  </si>
  <si>
    <t>62543-4000</t>
  </si>
  <si>
    <t>Seeding supplements, herbicide</t>
  </si>
  <si>
    <t>SEEDING SUPPLEMENTS, HERBICIDE</t>
  </si>
  <si>
    <t>62550-0000</t>
  </si>
  <si>
    <t>Soil binder</t>
  </si>
  <si>
    <t>SOIL BINDER</t>
  </si>
  <si>
    <t>62551-0000</t>
  </si>
  <si>
    <t>Soil binder reinforcement</t>
  </si>
  <si>
    <t>SOIL BINDER REINFORCEMENT</t>
  </si>
  <si>
    <t>62601-0100</t>
  </si>
  <si>
    <t>Acer rubrum, red maple, 35mm - 50mm caliper, balled and burlapped</t>
  </si>
  <si>
    <t>ACER RUBRUM, RED MAPLE, 1 1/2-INCH TO 2-INCH CALIPER, BALLED AND BURLAPPED</t>
  </si>
  <si>
    <t>62601-0150</t>
  </si>
  <si>
    <t>Acer rubrum, red maple, 50mm - 65mm caliper, balled and burlapped</t>
  </si>
  <si>
    <t>ACER RUBRUM, RED MAPLE, 2-INCH TO 2 1/2-INCH CALIPER, BALLED AND BURLAPPED</t>
  </si>
  <si>
    <t>62601-0200</t>
  </si>
  <si>
    <t>Acer rubrum, red maple, 65mm - 80mm caliper, balled and burlapped</t>
  </si>
  <si>
    <t>ACER RUBRUM, RED MAPLE, 2 1/2-INCH TO 3 1/2-INCH CALIPER, BALLED AND BURLAPPED</t>
  </si>
  <si>
    <t>62601-0250</t>
  </si>
  <si>
    <t>Aronia melanocarpa, black chokeberry, 900mm - 1050mm height, balled and burlapped</t>
  </si>
  <si>
    <t>ARONIA MELANOCARPA, BLACK CHOKEBERRY, 36-INCH TO 42-INCH HEIGHT, BALLED AND BURLAPPED</t>
  </si>
  <si>
    <t>62601-0270</t>
  </si>
  <si>
    <t>Amelanchier alnifolia, serviceberry, 1 gallon</t>
  </si>
  <si>
    <t>AMELANCHIER ALNIFOLIA, SERVICEBERRY, 1 GALLON</t>
  </si>
  <si>
    <t>62601-0300</t>
  </si>
  <si>
    <t>Amelanchier canadensis, serviceberry, 450mm - 600mm height, balled and burlapped</t>
  </si>
  <si>
    <t>AMELANCHIER CANADENSIS, SERVICEBERRY, 18-INCH TO 24-INCH HEIGHT, BALLED AND BURLAPPED</t>
  </si>
  <si>
    <t>62601-0350</t>
  </si>
  <si>
    <t>Amelanchier canadensis, serviceberry, 600mm - 750mm height, balled and burlapped</t>
  </si>
  <si>
    <t>AMELANCHIER CANADENSIS, SERVICEBERRY, 24-INCH TO 30-INCH HEIGHT, BALLED AND BURLAPPED</t>
  </si>
  <si>
    <t>62601-0400</t>
  </si>
  <si>
    <t>Amelanchier canadensis, serviceberry, 1050mm - 1200mm height, balled and burlapped</t>
  </si>
  <si>
    <t>AMELANCHIER CANADENSIS, SERVICEBERRY, 42-INCH TO 48-INCH HEIGHT, BALLED AND BURLAPPED</t>
  </si>
  <si>
    <t>62601-0450</t>
  </si>
  <si>
    <t>Amelanchier canadensis, serviceberry, 1200mm - 1500mm height, balled and burlapped</t>
  </si>
  <si>
    <t>AMELANCHIER CANADENSIS, SERVICEBERRY, 48-INCH TO 60-INCH HEIGHT, BALLED AND BURLAPPED</t>
  </si>
  <si>
    <t>62601-0500</t>
  </si>
  <si>
    <t>Amelanchier canadensis, serviceberry, 1800mm - 2400mm height, balled and burlapped</t>
  </si>
  <si>
    <t>AMELANCHIER CANADENSIS, SERVICEBERRY, 6 FEET TO 8 FEET HEIGHT, BALLED AND BURLAPPED</t>
  </si>
  <si>
    <t>62601-0550</t>
  </si>
  <si>
    <t>Acer rubrum 'october glory', october glory red maple, 35mm - 50mm caliper, balled and burlapped</t>
  </si>
  <si>
    <t>ACER RUBRUM 'OCTOBER GLORY', OCTOBER GLORY RED MAPLE, 1 1/2-INCH TO 2-INCH CALIPER, BALLED AND BURLAPPED</t>
  </si>
  <si>
    <t>62601-0600</t>
  </si>
  <si>
    <t>Acer rubrum 'october glory', october glory red maple, 80mm - 100mm caliper, balled and burlapped</t>
  </si>
  <si>
    <t>ACER RUBRUM 'OCTOBER GLORY', OCTOBER GLORY RED MAPLE, 3 1/2-INCH TO 4-INCH CALIPER, BALLED AND BURLAPPED</t>
  </si>
  <si>
    <t>62601-0650</t>
  </si>
  <si>
    <t>Acer saccharum, sugar maple, 20mm - 35mm caliper, balled and burlapped</t>
  </si>
  <si>
    <t>ACER SACCHARUM, SUGAR MAPLE, 1-INCH TO 1 1/2-INCH CALIPER, BALLED AND BURLAPPED</t>
  </si>
  <si>
    <t>62601-0700</t>
  </si>
  <si>
    <t>Acer saccharum, sugar maple, 35mm - 50mm caliper, balled and burlapped</t>
  </si>
  <si>
    <t>ACER SACCHARUM, SUGAR MAPLE, 1 1/2-INCH TO 2-INCH CALIPER, BALLED AND BURLAPPED</t>
  </si>
  <si>
    <t>62601-0750</t>
  </si>
  <si>
    <t>Acer saccharum, sugar maple, 50mm - 65mm caliper, balled and burlapped</t>
  </si>
  <si>
    <t>ACER SACCHARUM, SUGAR MAPLE, 2-INCH TO 2 1/2-INCH CALIPER, BALLED AND BURLAPPED</t>
  </si>
  <si>
    <t>62601-0800</t>
  </si>
  <si>
    <t>Amelanchier aborea, serviceberry, 2400mm - 3000mm height, balled and burlapped</t>
  </si>
  <si>
    <t>AMELANCHIER ABOREA, SERVICEBERRY, 8 FEET TO 10 FEET HEIGHT, BALLED AND BURLAPPED</t>
  </si>
  <si>
    <t>62601-0820</t>
  </si>
  <si>
    <t>Arctostaphylos uva-ursi, Kinnikinnick, 1 gallon</t>
  </si>
  <si>
    <t>ARCTOSTAPHYLOS UVA-URSI, KINNIKINNICK, 1 GALLON</t>
  </si>
  <si>
    <t>62601-0850</t>
  </si>
  <si>
    <t>Aronia arbutifolia, red chokeberry, 750mm - 900mm height, balled and burlapped</t>
  </si>
  <si>
    <t>ARONIA ARBUTIFOLIA, RED CHOKEBERRY, 30-INCH TO 36-INCH HEIGHT, BALLED AND BURLAPPED</t>
  </si>
  <si>
    <t>62601-0900</t>
  </si>
  <si>
    <t>Artemesia tridentata, big sagebush 19 liter, container grown</t>
  </si>
  <si>
    <t>ARTEMESIA TRIDENTATA, BIG SAGEBUSH 5 GALLON, CONTAINER GROWN</t>
  </si>
  <si>
    <t>62601-0950</t>
  </si>
  <si>
    <t>Artriplex canescens, fourwing saltbrush 19 liter, container grown</t>
  </si>
  <si>
    <t>ARTRIPLEX CANESCENS, FOURWING SALTBRUSH 5 GALLON, CONTAINER GROWN</t>
  </si>
  <si>
    <t>62601-1000</t>
  </si>
  <si>
    <t>Alnus sinuata, sitka alder, 300mm - 450mm height, container grown</t>
  </si>
  <si>
    <t>ALNUS SINUATA, SITKA ALDER, 12- INCH TO 18-INCH HEIGHT, CONTAINER GROWN</t>
  </si>
  <si>
    <t>62601-1100</t>
  </si>
  <si>
    <t>Acer macrophyllum, big leaf maple, 20mm-35mm caliper, balled and burlapped</t>
  </si>
  <si>
    <t>ACER MACROPHYLLUM, BIG LEAF MAPLE, 1-INCH TO 1 1/2-INCH CALIPER, BALLED AND BURLAPPED</t>
  </si>
  <si>
    <t>62601-1200</t>
  </si>
  <si>
    <t>Anaphalis magaritacea, western pearly everlasting, 100mm pots</t>
  </si>
  <si>
    <t>ANAPHALIS MAGARITACEA, WESTERN PEARLY EVERLASTING, 4-INCH POTS</t>
  </si>
  <si>
    <t>62601-1300</t>
  </si>
  <si>
    <t>Abies lasiocarpa, subalpine fir, 450mm to 900mm height, container grown</t>
  </si>
  <si>
    <t>ABIES LASIOCARPA, SUBALPINE FIR, 18-INCH TO 36-INCH HEIGHT, CONTAINER GROWN</t>
  </si>
  <si>
    <t>62601-1400</t>
  </si>
  <si>
    <t>Acer glabrum, rocky mountain maple, 450mm to 900mm height, container grown</t>
  </si>
  <si>
    <t>ACER GLABRUM, ROCKY MOUNTAIN MAPLE, 18-INCH TO 36-INCH HEIGHT, CONTAINER GROWN</t>
  </si>
  <si>
    <t>62601-1500</t>
  </si>
  <si>
    <t>Alnus incana ssp. Tenuifolia, thinleaf alder, 450mm to 900mm height, container grown</t>
  </si>
  <si>
    <t>ALNUS INCANA SSP. TENUIFOLIA, THINLEAF ALDER, 18-INCH TO 36-INCH HEIGHT, CONTAINER GROWN</t>
  </si>
  <si>
    <t>62601-1550</t>
  </si>
  <si>
    <t>Alnus incana ssp. Tenuifolia, thinleaf alder, 8 liter, container grown</t>
  </si>
  <si>
    <t>ALNUS INCANA SSP. TENUIFOLIA, THINLEAF ALDER, 2 GALLON, CONTAINER GROWN</t>
  </si>
  <si>
    <t>62601-1600</t>
  </si>
  <si>
    <t>Arctostaphlyos uva-ursi, kinnikinnick, 300mm - 450mm height, container grown</t>
  </si>
  <si>
    <t>ARCTOSTAPHLYOS UVA-URSI, KINNIKINNICK, 12-INCH - 18-INCH HEIGHT, CONTAINER GROWN</t>
  </si>
  <si>
    <t>62602-0100</t>
  </si>
  <si>
    <t>Betula papyrifera, paper birch, 1500mm - 1800mm clump, balled and burlapped</t>
  </si>
  <si>
    <t>BETULA PAPYRIFERA, PAPER BIRCH, 60-INCH TO 72-INCH CLUMP, BALLED AND BURLAPPED</t>
  </si>
  <si>
    <t>62602-0150</t>
  </si>
  <si>
    <t>Betula papyrifera, paper birch, 2400mm - 3000mm clump, balled and burlapped</t>
  </si>
  <si>
    <t>BETULA PAPYRIFERA, PAPER BIRCH, 8 FEET TO 10 FEET CLUMP, BALLED AND BURLAPPED</t>
  </si>
  <si>
    <t>62602-0200</t>
  </si>
  <si>
    <t>Betula nigra, river birch, 2400mm - 3000mm height, balled and burlapped</t>
  </si>
  <si>
    <t>BETULA NIGRA, RIVER BIRCH, 8 FEET TO 10 FEET HEIGHT, BALLED AND BURLAPPED</t>
  </si>
  <si>
    <t>62602-0250</t>
  </si>
  <si>
    <t>Betula occidentalis, river birch, 4 liter, container grown</t>
  </si>
  <si>
    <t>BETULA OCCIDENTALIS, RIVER BIRCH, 1 GALLON, CONTAINER GROWN</t>
  </si>
  <si>
    <t>62602-0300</t>
  </si>
  <si>
    <t>Betula glandulosa, bog birch, 300mm-450mm height, container grown</t>
  </si>
  <si>
    <t>BETULA GLANDULOSA, BOG BIRCH, 12-INCH TO 18-INCH HEIGHT, CONTAINER GROWN</t>
  </si>
  <si>
    <t>62603-0050</t>
  </si>
  <si>
    <t>Celtis occidentalis, common hackberry, 8 liter, container grown</t>
  </si>
  <si>
    <t>CELTIS OCCIDENTALIS, COMMON HACKBERRY, 2 GALLON, CONTAINER GROWN</t>
  </si>
  <si>
    <t>62603-0100</t>
  </si>
  <si>
    <t>Cercis canadensis, eastern redbud, 20mm - 35mm caliper, balled and burlapped</t>
  </si>
  <si>
    <t>CERCIS CANADENSIS, EASTERN REDBUD, 1-INCH TO 1 1/2-INCH CALIPER, BALLED AND BURLAPPED</t>
  </si>
  <si>
    <t>62603-0150</t>
  </si>
  <si>
    <t>Cercis canadensis, eastern redbud, 35mm - 50mm caliper, balled and burlapped</t>
  </si>
  <si>
    <t>CERCIS CANADENSIS, EASTERN REDBUD, 1 1/2-INCH TO 2-INCH CALIPER, BALLED AND BURLAPPED</t>
  </si>
  <si>
    <t>62603-0200</t>
  </si>
  <si>
    <t>Cercis canadensis, eastern redbud, 50mm - 65mm caliper, balled and burlapped</t>
  </si>
  <si>
    <t>CERCIS CANADENSIS, EASTERN REDBUD, 2-INCH TO 2 1/2-INCH CALIPER, BALLED AND BURLAPPED</t>
  </si>
  <si>
    <t>62603-0250</t>
  </si>
  <si>
    <t>Cercis canadensis, eastern redbud 'multi-stem', 1500mm - 1800mm height, balled and burlapped</t>
  </si>
  <si>
    <t>CERCIS CANADENSIS, EASTERN REDBUD 'MULTI-STEM', 60-INCH TO 72-INCH HEIGHT, BALLED AND BURLAPPED</t>
  </si>
  <si>
    <t>62603-0300</t>
  </si>
  <si>
    <t>Cercis canadensis, eastern redbud 'multi-stem', 1800mm - 2400mm height, balled and burlapped</t>
  </si>
  <si>
    <t>CERCIS CANADENSIS, EASTERN REDBUD 'MULTI-STEM', 6 FEET TO 8 FEET HEIGHT, BALLED AND BURLAPPED</t>
  </si>
  <si>
    <t>62603-0350</t>
  </si>
  <si>
    <t>Cornus sericea, red osier dogwood, 600mm - 750mm height, balled and burlapped</t>
  </si>
  <si>
    <t>CORNUS SERICEA, RED OSIER DOGWOOD, 24-INCH TO 30-INCH HEIGHT, BALLED AND BURLAPPED</t>
  </si>
  <si>
    <t>62603-0400</t>
  </si>
  <si>
    <t>Cornus sericea, red osier dogwood, 1050mm - 1200mm height, balled and burlapped</t>
  </si>
  <si>
    <t>CORNUS SERICEA, RED OSIER DOGWOOD, 42-INCH TO 48-INCH HEIGHT, BALLED AND BURLAPPED</t>
  </si>
  <si>
    <t>62603-0450</t>
  </si>
  <si>
    <t>Cornus kousa, kousa dogwood, 1500mm - 1800mm height, balled and burlapped</t>
  </si>
  <si>
    <t>CORNUS KOUSA, KOUSA DOGWOOD, 60-INCH TO 72-INCH HEIGHT, BALLED AND BURLAPPED</t>
  </si>
  <si>
    <t>62603-0500</t>
  </si>
  <si>
    <t>Cornus kousa, kousa dogwood, 1800mm - 2400mm height, balled and burlapped</t>
  </si>
  <si>
    <t>CORNUS KOUSA, KOUSA DOGWOOD, 6 FEET TO 8 FEET HEIGHT, BALLED AND BURLAPPED</t>
  </si>
  <si>
    <t>62603-0550</t>
  </si>
  <si>
    <t>Cornus florida, white flowering dogwood, 300mm - 450mm height, balled and burlapped</t>
  </si>
  <si>
    <t>CORNUS FLORIDA, WHITE FLOWERING DOGWOOD, 12-INCH TO 18-INCH HEIGHT, BALLED AND BURLAPPED</t>
  </si>
  <si>
    <t>62603-0600</t>
  </si>
  <si>
    <t>Cornus florida, white flowering dogwood, 900mm - 1050mm height, balled and burlapped</t>
  </si>
  <si>
    <t>CORNUS FLORIDA, WHITE FLOWERING DOGWOOD, 36-INCH TO 42-INCH HEIGHT, BALLED AND BURLAPPED</t>
  </si>
  <si>
    <t>62603-0650</t>
  </si>
  <si>
    <t>Cornus florida, white flowering dogwood, 1200mm - 1500mm height, balled and burlapped</t>
  </si>
  <si>
    <t>CORNUS FLORIDA, WHITE FLOWERING DOGWOOD, 48-INCH TO 60-INCH HEIGHT, BALLED AND BURLAPPED</t>
  </si>
  <si>
    <t>62603-0700</t>
  </si>
  <si>
    <t>Cornus florida, white flowering dogwood, 1500mm - 1800mm height, balled and burlapped</t>
  </si>
  <si>
    <t>CORNUS FLORIDA, WHITE FLOWERING DOGWOOD, 60-INCH TO 72-INCH HEIGHT, BALLED AND BURLAPPED</t>
  </si>
  <si>
    <t>62603-0750</t>
  </si>
  <si>
    <t>Cornus florida, white flowering dogwood, 1800mm - 2400mm height, balled and burlapped</t>
  </si>
  <si>
    <t>CORNUS FLORIDA, WHITE FLOWERING DOGWOOD, 6 FEET TO 8 FEET HEIGHT, BALLED AND BURLAPPED</t>
  </si>
  <si>
    <t>62603-0800</t>
  </si>
  <si>
    <t>Cornus florida, white flowering dogwood, 2400mm - 3000mm height, balled and burlapped</t>
  </si>
  <si>
    <t>CORNUS FLORIDA, WHITE FLOWERING DOGWOOD, 8 FEET TO 10 FEET HEIGHT, BALLED AND BURLAPPED</t>
  </si>
  <si>
    <t>62603-0850</t>
  </si>
  <si>
    <t>Cornus amonum, silky dogwood, 750mm - 900mm height, balled and burlapped</t>
  </si>
  <si>
    <t>CORNUS AMONUM, SILKY DOGWOOD, 30-INCH TO 36-INCH HEIGHT, BALLED AND BURLAPPED</t>
  </si>
  <si>
    <t>62603-0900</t>
  </si>
  <si>
    <t>Cornus amonum, silky dogwood, 1050mm - 1200mm height, balled and burlapped</t>
  </si>
  <si>
    <t>CORNUS AMONUM, SILKY DOGWOOD, 42-INCH TO 48-INCH HEIGHT, BALLED AND BURLAPPED</t>
  </si>
  <si>
    <t>62603-0950</t>
  </si>
  <si>
    <t>Cornus racemosa, gray dogwood, 750mm - 900mm height, balled and burlapped</t>
  </si>
  <si>
    <t>CORNUS RACEMOSA, GRAY DOGWOOD, 30-INCH TO 36-INCH HEIGHT, BALLED AND BURLAPPED</t>
  </si>
  <si>
    <t>62603-1000</t>
  </si>
  <si>
    <t>Crataegus crusgalli, cockspur hawthorn, 1500mm - 1800mm height, balled and burlapped</t>
  </si>
  <si>
    <t>CRATAEGUS CRUSGALLI, COCKSPUR HAWTHORN, 60-INCH TO 72-INCH HEIGHT, BALLED AND BURLAPPED</t>
  </si>
  <si>
    <t>62603-1050</t>
  </si>
  <si>
    <t>Cornus 'rutban', aurora dogwood, 1800mm - 2400mm height, balled and burlapped</t>
  </si>
  <si>
    <t>CORNUS 'RUTBAN', AURORA DOGWOOD, 6 FEET TO 8 FEET HEIGHT, BALLED AND BURLAPPED</t>
  </si>
  <si>
    <t>62603-1100</t>
  </si>
  <si>
    <t>Cornus 'rutdan', galaxy dogwood, 1800mm - 2400mm height, balled and burlapped</t>
  </si>
  <si>
    <t>CORNUS 'RUTDAN', GALAXY DOGWOOD, 6 FEET TO 8 FEET HEIGHT, BALLED AND BURLAPPED</t>
  </si>
  <si>
    <t>62603-1150</t>
  </si>
  <si>
    <t>Cornus alba, red twig dogwood, 600mm - 750mm height, container grown</t>
  </si>
  <si>
    <t>CORNUS ALBA, RED TWIG DOGWOOD, 24-INCH TO 30-INCH HEIGHT, CONTAINER GROWN</t>
  </si>
  <si>
    <t>62603-1200</t>
  </si>
  <si>
    <t>Chionanthus Virginicus, fringe tree, 1500mm - 1800mm height, balled and burlapped</t>
  </si>
  <si>
    <t>CHIONANTHUS VIRGINICUS, FRINGE TREE, 60-INCH TO 72-INCH HEIGHT, BALLED AND BURLAPPED</t>
  </si>
  <si>
    <t>62603-1250</t>
  </si>
  <si>
    <t>Chrysothamnus sp., rabbitbrush 19 liter, container grown</t>
  </si>
  <si>
    <t>CHRYSOTHAMNUS SP., RABBITBRUSH 5 GALLON, CONTAINER GROWN</t>
  </si>
  <si>
    <t>62603-1300</t>
  </si>
  <si>
    <t>Ceanothus cuneatus, buckbrush, 200mm height</t>
  </si>
  <si>
    <t>CEANOTHUS CUNEATUS, BUCKBRUSH, 8-INCH HEIGHT</t>
  </si>
  <si>
    <t>62603-1350</t>
  </si>
  <si>
    <t>Ceanothus integerrimus, deerbrush, 200mm height</t>
  </si>
  <si>
    <t>CEANOTHUS INTEGERRIMUS, DEERBRUSH, 8-INCH HEIGHT</t>
  </si>
  <si>
    <t>62603-1400</t>
  </si>
  <si>
    <t>Cercocarpus montanus, mountain mahogany, 20 liter, container grown</t>
  </si>
  <si>
    <t>CERCOCARPUS MONTANUS, MOUNTAIN MAHOGANY, 5 GALLON, CONTAINER GROWN</t>
  </si>
  <si>
    <t>62603-1450</t>
  </si>
  <si>
    <t>Calocedrus decurrens, incense cedar, 1200mm - 1500mm height, balled and burlapped</t>
  </si>
  <si>
    <t>CALOCEDRUS DECURRENS, INCENSE CEDAR, 48-INCH TO 60-INCH HEIGHT, BALLED AND BURLAPPED</t>
  </si>
  <si>
    <t>62603-1500</t>
  </si>
  <si>
    <t xml:space="preserve">Crataegus columbiana, columbia hawthorn, 8 liter, container grown </t>
  </si>
  <si>
    <t xml:space="preserve">CRATAEGUS COLUMBIANA, COLUMBIA HAWTHORN, 2 GALLON, CONTAINER GROWN </t>
  </si>
  <si>
    <t>62603-1550</t>
  </si>
  <si>
    <t xml:space="preserve">Cerocarpus ledifolius, curl-leaf mountain mahogany, 8 liter, container grown     </t>
  </si>
  <si>
    <t xml:space="preserve">CEROCARPUS LEDIFOLIUS, CURL-LEAF MOUNTAIN MAHOGANY, 2 GALLON, CONTAINER GROWN     </t>
  </si>
  <si>
    <t>62604-0100</t>
  </si>
  <si>
    <t>Diospyros Virginiana, common persimmon, 1800mm - 2400mm height, balled and burlapped</t>
  </si>
  <si>
    <t>DIOSPYROS VIRGINIANA, COMMON PERSIMMON, 6 FEET TO 8 FEET HEIGHT, BALLED AND BURLAPPED</t>
  </si>
  <si>
    <t>62605-0100</t>
  </si>
  <si>
    <t>Evonymus alata compacta, burningbush, 600mm - 750mm height, balled and burlapped</t>
  </si>
  <si>
    <t>EVONYMUS ALATA COMPACTA, BURNINGBUSH, 24-INCH TO 30-INCH HEIGHT, BALLED AND BURLAPPED</t>
  </si>
  <si>
    <t>62605-0200</t>
  </si>
  <si>
    <t>Eriophyllum lanatum, common wooly sunflower, 100mm pots</t>
  </si>
  <si>
    <t>ERIOPHYLLUM LANATUM, COMMON WOOLY SUNFLOWER, 4-INCH POTS</t>
  </si>
  <si>
    <t>62606-0100</t>
  </si>
  <si>
    <t>Fraxinus pennsylvanica, marshall's seedles ash, 35mm - 50mm caliper, balled and burlapped</t>
  </si>
  <si>
    <t>FRAXINUS PENNSYLVANICA, MARSHALL'S SEEDLES ASH, 1 1/2-INCH TO 2-INCH CALIPER, BALLED AND BURLAPPED</t>
  </si>
  <si>
    <t>62606-0150</t>
  </si>
  <si>
    <t>Fagus grandifloria, american beech, 35mm - 50mm caliper, balled and burlapped</t>
  </si>
  <si>
    <t>FAGUS GRANDIFLORIA, AMERICAN BEECH, 1 1/2-INCH TO 2-INCH CALIPER, BALLED AND BURLAPPED</t>
  </si>
  <si>
    <t>62606-0200</t>
  </si>
  <si>
    <t>Forsythia intermedia, border forsythia, 450mm - 600mm height, container grown</t>
  </si>
  <si>
    <t>FORSYTHIA INTERMEDIA, BORDER FORSYTHIA, 18-INCH TO 24-INCH HEIGHT, CONTAINER GROWN</t>
  </si>
  <si>
    <t>62606-0250</t>
  </si>
  <si>
    <t>Forsythia intermedia, border forsythia, 600mm - 750mm height, balled and burlapped</t>
  </si>
  <si>
    <t>FORSYTHIA INTERMEDIA, BORDER FORSYTHIA, 24-INCH TO 30-INCH HEIGHT, BALLED AND BURLAPPED</t>
  </si>
  <si>
    <t>62606-0300</t>
  </si>
  <si>
    <t>Fraxinus pennsylvanica, green ash, 20mm - 35mm caliper, balled and burlapped</t>
  </si>
  <si>
    <t>FRAXINUS PENNSYLVANICA, GREEN ASH, 1-INCH TO 1 1/2-INCH CALIPER, BALLED AND BURLAPPED</t>
  </si>
  <si>
    <t>62606-0350</t>
  </si>
  <si>
    <t>Fraxinus pennsylvanica, green ash, 35mm - 50mm caliper, balled and burlapped</t>
  </si>
  <si>
    <t>FRAXINUS PENNSYLVANICA, GREEN ASH, 1 1/2-INCH TO 2-INCH CALIPER, BALLED AND BURLAPPED</t>
  </si>
  <si>
    <t>62606-0400</t>
  </si>
  <si>
    <t>Fraxinus pennsylvanica, green ash, 50mm - 65mm caliper, balled and burlapped</t>
  </si>
  <si>
    <t>FRAXINUS PENNSYLVANICA, GREEN ASH, 2-INCH TO 2 1/2-INCH CALIPER, BALLED AND BURLAPPED</t>
  </si>
  <si>
    <t>62606-0450</t>
  </si>
  <si>
    <t>Forsythia suspensa, weeping forsythia, 600mm - 750mm height, container grown</t>
  </si>
  <si>
    <t>FORSYTHIA SUSPENSA, WEEPING FORSYTHIA, 24-INCH TO 30-INCH HEIGHT, CONTAINER GROWN</t>
  </si>
  <si>
    <t>62607-0100</t>
  </si>
  <si>
    <t>Ginkgo biloba (male) specimen, 75-90mm caliper, balled and burlapped</t>
  </si>
  <si>
    <t>GINKGO BILOBA (MALE) SPECIMEN, 3-INCH TO 3 1/2-INCH CALIPER, BALLED AND BURLAPPED</t>
  </si>
  <si>
    <t>62608-0100</t>
  </si>
  <si>
    <t>Hamalis virginiana, common witchhazel, 750mm - 900mm height, balled and burlapped</t>
  </si>
  <si>
    <t>HAMALIS VIRGINIANA, COMMON WITCHHAZEL, 30-INCH TO 36-INCH HEIGHT, BALLED AND BURLAPPED</t>
  </si>
  <si>
    <t>62608-0150</t>
  </si>
  <si>
    <t>Hamalis virginiana, common witchhazel, 1050mm - 1200mm height, balled and burlapped</t>
  </si>
  <si>
    <t>HAMALIS VIRGINIANA, COMMON WITCHHAZEL, 42-INCH TO 48-INCH HEIGHT, BALLED AND BURLAPPED</t>
  </si>
  <si>
    <t>62608-0200</t>
  </si>
  <si>
    <t>Holodiscus discolor, oceanspray, 4 liter, container grown</t>
  </si>
  <si>
    <t>HOLODISCUS DISCOLOR, OCEANSPRAY, 1 GALLON, CONTAINER GROWN</t>
  </si>
  <si>
    <t>62608-0250</t>
  </si>
  <si>
    <t>Hydrangea quercifolia, oakleaf hydrangea, 900mm - 1050mm height, balled and burlapped</t>
  </si>
  <si>
    <t>HYDRANGEA QUERCIFOLIA, OAKLEAF HYDRANGEA, 36-INCH - 42-INCH HEIGHT, BALLED AND BURLAPPED</t>
  </si>
  <si>
    <t>62609-0100</t>
  </si>
  <si>
    <t>Ilex verticillata, winterberry, 450mm - 600mm height, balled and burlapped</t>
  </si>
  <si>
    <t>ILEX VERTICILLATA, WINTERBERRY, 18-INCH TO 24-INCH HEIGHT, BALLED AND BURLAPPED</t>
  </si>
  <si>
    <t>62609-0150</t>
  </si>
  <si>
    <t>Ilex verticillata, winterberry, 750mm - 900mm height, balled and burlapped</t>
  </si>
  <si>
    <t>ILEX VERTICILLATA, WINTERBERRY, 30-INCH TO 36-INCH HEIGHT, BALLED AND BURLAPPED</t>
  </si>
  <si>
    <t>62609-0200</t>
  </si>
  <si>
    <t>Ilex opaca, american holly, 450mm - 600mm height, container grown</t>
  </si>
  <si>
    <t>ILEX OPACA, AMERICAN HOLLY, 18-INCH TO 24-INCH HEIGHT, CONTAINER GROWN</t>
  </si>
  <si>
    <t>62609-0250</t>
  </si>
  <si>
    <t>Ilex opaca, american holly, 600mm - 750mm height, container grown</t>
  </si>
  <si>
    <t>ILEX OPACA, AMERICAN HOLLY, 24-INCH TO 30-INCH HEIGHT, CONTAINER GROWN</t>
  </si>
  <si>
    <t>62609-0300</t>
  </si>
  <si>
    <t>Ilex opaca, american holly, 750mm - 900mm height, balled and burlapped</t>
  </si>
  <si>
    <t>ILEX OPACA, AMERICAN HOLLY, 30-INCH TO 36-INCH HEIGHT, BALLED AND BURLAPPED</t>
  </si>
  <si>
    <t>62609-0350</t>
  </si>
  <si>
    <t>Ilex opaca, american holly, 1200mm - 1500mm height, balled and burlapped</t>
  </si>
  <si>
    <t>ILEX OPACA, AMERICAN HOLLY, 48-INCH TO 60-INCH HEIGHT, BALLED AND BURLAPPED</t>
  </si>
  <si>
    <t>62609-0400</t>
  </si>
  <si>
    <t>Ilex opaca, american holly, 1500mm - 1800mm height, balled and burlapped</t>
  </si>
  <si>
    <t>ILEX OPACA, AMERICAN HOLLY, 60-INCH TO 72-INCH HEIGHT, BALLED AND BURLAPPED</t>
  </si>
  <si>
    <t>62609-0450</t>
  </si>
  <si>
    <t>Ilex opaca, american holly, 1800mm - 2400mm height, balled and burlapped</t>
  </si>
  <si>
    <t>ILEX OPACA, AMERICAN HOLLY, 6 FEET TO 8 FEET HEIGHT, BALLED AND BURLAPPED</t>
  </si>
  <si>
    <t>62609-0500</t>
  </si>
  <si>
    <t>Ilex opaca, american holly, 2400mm - 3000mm height, balled and burlapped</t>
  </si>
  <si>
    <t>ILEX OPACA, AMERICAN HOLLY, 8 FEET TO 10 FEET HEIGHT, BALLED AND BURLAPPED</t>
  </si>
  <si>
    <t>62609-0550</t>
  </si>
  <si>
    <t>Ilex x "Nellie R. Stevens", Nellie Stevens holly, 1500mm 1800mm height, balled and burlapped</t>
  </si>
  <si>
    <t>ILEX X "NELLIE R. STEVENS", NELLIE STEVENS HOLLY, 60-INCH 72-INCH HEIGHT, BALLED AND BURLAPPED</t>
  </si>
  <si>
    <t>62610-0100</t>
  </si>
  <si>
    <t>Juniperus virginiana, eastern red cedar, 1500mm - 1800mm height, balled and burlapped</t>
  </si>
  <si>
    <t>JUNIPERUS VIRGINIANA, EASTERN RED CEDAR, 60-INCH TO 72-INCH HEIGHT, BALLED AND BURLAPPED</t>
  </si>
  <si>
    <t>62610-0150</t>
  </si>
  <si>
    <t>Juniperus virginiana, eastern red cedar, 1800mm - 2400mm height, balled and burlapped</t>
  </si>
  <si>
    <t>JUNIPERUS VIRGINIANA, EASTERN RED CEDAR, 6 FEET TO 8 FEET HEIGHT, BALLED AND BURLAPPED</t>
  </si>
  <si>
    <t>62610-0200</t>
  </si>
  <si>
    <t>Juniperus communis, common juniper, 300mm to 450mm height, container grown</t>
  </si>
  <si>
    <t>JUNIPERUS COMMUNIS, COMMON JUNIPER, 12-INCH TO 18-INCH HEIGHT, CONTAINER GROWN</t>
  </si>
  <si>
    <t>62610-0300</t>
  </si>
  <si>
    <t>Jamesia americana, fivepetal cliffbush, 300mm to 450mm height, container grown</t>
  </si>
  <si>
    <t>JAMESIA AMERICANA, FIVEPETAL CLIFFBUSH, 12-INCH TO 18-INCH HEIGHT, CONTAINER GROWN</t>
  </si>
  <si>
    <t>62611-0100</t>
  </si>
  <si>
    <t>Kalmia latifolia, mountain laurel, 450mm - 600mm height, balled and burlapped</t>
  </si>
  <si>
    <t>KALMIA LATIFOLIA, MOUNTAIN LAUREL, 18-INCH TO 24-INCH HEIGHT, BALLED AND BURLAPPED</t>
  </si>
  <si>
    <t>62611-0150</t>
  </si>
  <si>
    <t>Kalmia latifolia, mountain laurel, 600mm - 750mm height, balled and burlapped</t>
  </si>
  <si>
    <t>KALMIA LATIFOLIA, MOUNTAIN LAUREL, 24-INCH TO 30-INCH HEIGHT, BALLED AND BURLAPPED</t>
  </si>
  <si>
    <t>62611-0200</t>
  </si>
  <si>
    <t>Kalmia latifolia, mountain laurel, 1050mm - 1200mm height, balled and burlapped</t>
  </si>
  <si>
    <t>KALMIA LATIFOLIA, MOUNTAIN LAUREL, 42-INCH TO 48-INCH HEIGHT, BALLED AND BURLAPPED</t>
  </si>
  <si>
    <t>62612-0100</t>
  </si>
  <si>
    <t>Liquidambar styraciflua, sweet gum, 35mm - 50mm caliper, balled and burlapped</t>
  </si>
  <si>
    <t>LIQUIDAMBAR STYRACIFLUA, SWEET GUM, 1 1/2-INCH TO 2-INCH CALIPER, BALLED AND BURLAPPED</t>
  </si>
  <si>
    <t>62612-0150</t>
  </si>
  <si>
    <t>Liquidambar styraciflua, sweet gum, 50mm - 65mm caliper, balled and burlapped</t>
  </si>
  <si>
    <t>LIQUIDAMBAR STYRACIFLUA, SWEET GUM, 2-INCH TO 2 1/2-INCH CALIPER, BALLED AND BURLAPPED</t>
  </si>
  <si>
    <t>62612-0200</t>
  </si>
  <si>
    <t>Liquidambar styraciflua, sweet gum, 65mm - 80mm caliper, balled and burlapped</t>
  </si>
  <si>
    <t>LIQUIDAMBAR STYRACIFLUA, SWEET GUM, 2 1/2-INCH TO 3 1/2-INCH CALIPER, BALLED AND BURLAPPED</t>
  </si>
  <si>
    <t>62612-0250</t>
  </si>
  <si>
    <t>Liroidendren tulipfera, tulip tree, 20mm - 35mm caliper, balled and burlapped</t>
  </si>
  <si>
    <t>LIROIDENDREN TULIPFERA, TULIP TREE, 1-INCH TO 1 1/2-INCH CALIPER, BALLED AND BURLAPPED</t>
  </si>
  <si>
    <t>62612-0300</t>
  </si>
  <si>
    <t>Liroidendren tulipfera, tulip tree, 35mm - 50mm caliper, balled and burlapped</t>
  </si>
  <si>
    <t>LIROIDENDREN TULIPFERA, TULIP TREE, 1 1/2-INCH TO 2-INCH CALIPER, BALLED AND BURLAPPED</t>
  </si>
  <si>
    <t>62612-0350</t>
  </si>
  <si>
    <t>Liroidendren tulipfera, tulip tree, 50mm - 65mm caliper, balled and burlapped</t>
  </si>
  <si>
    <t>LIROIDENDREN TULIPFERA, TULIP TREE, 2-INCH TO 2 1/2-INCH CALIPER, BALLED AND BURLAPPED</t>
  </si>
  <si>
    <t>62612-0400</t>
  </si>
  <si>
    <t>Lagestromia indica, crape mytrle, 2400mm - 3000mm height, balled and burlapped</t>
  </si>
  <si>
    <t>LAGESTROMIA INDICA, CRAPE MYTRLE, 8 FEET TO 10 FEET HEIGHT, BALLED AND BURLAPPED</t>
  </si>
  <si>
    <t>62612-0450</t>
  </si>
  <si>
    <t>Lindera benzoin, spicebush, 750mm - 900mm height, balled and burlapped</t>
  </si>
  <si>
    <t>LINDERA BENZOIN, SPICEBUSH, 30-INCH TO 36-INCH HEIGHT, BALLED AND BURLAPPED</t>
  </si>
  <si>
    <t>62612-0500</t>
  </si>
  <si>
    <t>Lindera benzoin, spicebush, 1050mm - 1200mm height, balled and burlapped</t>
  </si>
  <si>
    <t>LINDERA BENZOIN, SPICEBUSH, 42-INCH TO 48-INCH HEIGHT, BALLED AND BURLAPPED</t>
  </si>
  <si>
    <t>62612-0600</t>
  </si>
  <si>
    <t>Lonicera involucrata, twinberry honeysuckle, 300mm to 450mm height, container grown</t>
  </si>
  <si>
    <t>LONICERA INVOLUCRATA, TWINBERRY HONEYSUCKLE, 12-INCH TO 18-INCH HEIGHT, CONTAINER GROWN</t>
  </si>
  <si>
    <t>62613-0100</t>
  </si>
  <si>
    <t>Magnolia grandifolora, southern magnolia, 35mm - 50mm caliper, balled and burlapped</t>
  </si>
  <si>
    <t>MAGNOLIA GRANDIFOLORA, SOUTHERN MAGNOLIA, 1 1/2-INCH TO 2-INCH CALIPER, BALLED AND BURLAPPED</t>
  </si>
  <si>
    <t>62613-0150</t>
  </si>
  <si>
    <t>Magnolia grandifolora, southern magnolia, 50mm - 65mm caliper, balled and burlapped</t>
  </si>
  <si>
    <t>MAGNOLIA GRANDIFOLORA, SOUTHERN MAGNOLIA, 2-INCH TO 2 1/2-INCH CALIPER, BALLED AND BURLAPPED</t>
  </si>
  <si>
    <t>62613-0180</t>
  </si>
  <si>
    <t>Mahonia aquifolium, Tall Oregon Grape, 1 gallon</t>
  </si>
  <si>
    <t>MAHONIA AQUIFOLIUM, TALL OREGON GRAPE, 1 GALLON</t>
  </si>
  <si>
    <t>62613-0200</t>
  </si>
  <si>
    <t>Malus, sugar thyme crabapple, 35mm - 50mm caliper, balled and burlapped</t>
  </si>
  <si>
    <t>MALUS, SUGAR THYME CRABAPPLE, 1 1/2-INCH TO 2-INCH CALIPER, BALLED AND BURLAPPED</t>
  </si>
  <si>
    <t>62613-0250</t>
  </si>
  <si>
    <t>Malus, indian magic crabapple, 35mm - 50mm caliper, balled and burlapped</t>
  </si>
  <si>
    <t>MALUS, INDIAN MAGIC CRABAPPLE, 1 1/2-INCH TO 2-INCH CALIPER, BALLED AND BURLAPPED</t>
  </si>
  <si>
    <t>62613-0300</t>
  </si>
  <si>
    <t>Malus, professor sprenger crabapple, 35mm - 50mm caliper, balled and burlapped</t>
  </si>
  <si>
    <t>MALUS, PROFESSOR SPRENGER CRABAPPLE, 1 1/2-INCH TO 2-INCH CALIPER, BALLED AND BURLAPPED</t>
  </si>
  <si>
    <t>62613-0350</t>
  </si>
  <si>
    <t>Myrica pennsylvanica, northern bayberry, 600mm - 750mm height, balled and burlapped</t>
  </si>
  <si>
    <t>MYRICA PENNSYLVANICA, NORTHERN BAYBERRY, 24-INCH TO 30-INCH HEIGHT, BALLED AND BURLAPPED</t>
  </si>
  <si>
    <t>62613-0400</t>
  </si>
  <si>
    <t>Myrica pennsylvanica, northern bayberry, 750mm - 900mm height, balled and burlapped</t>
  </si>
  <si>
    <t>MYRICA PENNSYLVANICA, NORTHERN BAYBERRY, 30-INCH TO 36-INCH HEIGHT, BALLED AND BURLAPPED</t>
  </si>
  <si>
    <t>62613-0450</t>
  </si>
  <si>
    <t>Magnolia virginiana, sweet bay magnolia, 20mm - 35mm caliper, balled and burlapped</t>
  </si>
  <si>
    <t>MAGNOLIA VIRGINIANA, SWEET BAY MAGNOLIA, 1-INCH TO 1 1/2-INCH CALIPER, BALLED AND BURLAPPED</t>
  </si>
  <si>
    <t>62613-0500</t>
  </si>
  <si>
    <t>Magnolia virginiana, sweet bay magnolia, 1500mm - 1800mm height, balled and burlapped</t>
  </si>
  <si>
    <t>MAGNOLIA VIRGINIANA, SWEET BAY MAGNOLIA, 60-INCH TO 72-INCH HEIGHT, BALLED AND BURLAPPED</t>
  </si>
  <si>
    <t>62613-0550</t>
  </si>
  <si>
    <t>Malus, harvest gold crabapple, 35mm - 50mm caliper, balled and burlapped</t>
  </si>
  <si>
    <t>MALUS, HARVEST GOLD CRABAPPLE, 1 1/2-INCH TO 2-INCH CALIPER, BALLED AND BURLAPPED</t>
  </si>
  <si>
    <t>62613-0600</t>
  </si>
  <si>
    <t>Mahonia repens, creeping barberry, 1 gallon</t>
  </si>
  <si>
    <t>MAHONIA REPENS, CREEPING BARBERRY, 1 GALLON</t>
  </si>
  <si>
    <t>62614-0100</t>
  </si>
  <si>
    <t>Nyssa sylvatica, black gum, 20mm - 35mm caliper, balled and burlapped</t>
  </si>
  <si>
    <t>NYSSA SYLVATICA, BLACK GUM, 1-INCH TO 1 1/2-INCH CALIPER, BALLED AND BURLAPPED</t>
  </si>
  <si>
    <t>62614-0150</t>
  </si>
  <si>
    <t>Nyssa sylvatica, black gum, 35mm - 50mm caliper, balled and burlapped</t>
  </si>
  <si>
    <t>NYSSA SYLVATICA, BLACK GUM, 1 1/2-INCH TO 2-INCH CALIPER, BALLED AND BURLAPPED</t>
  </si>
  <si>
    <t>62614-0200</t>
  </si>
  <si>
    <t>Nyssa sylvatica, black gum, 50mm - 65mm caliper, balled and burlapped</t>
  </si>
  <si>
    <t>NYSSA SYLVATICA, BLACK GUM, 2-INCH TO 2 1/2-INCH CALIPER, BALLED AND BURLAPPED</t>
  </si>
  <si>
    <t>62614-0250</t>
  </si>
  <si>
    <t>Narcissus pseudonarcissus, daffodil varity king alfred, 300mm - 450mm height, container grown</t>
  </si>
  <si>
    <t>NARCISSUS PSEUDONARCISSUS, DAFFODIL VARITY KING ALFRED, 12-INCH TO 18-INCH HEIGHT, CONTAINER GROWN</t>
  </si>
  <si>
    <t>62615-0100</t>
  </si>
  <si>
    <t>Oxydendrum arborum, sourwood, 20mm - 35mm caliper, container grown</t>
  </si>
  <si>
    <t>OXYDENDRUM ARBORUM, SOURWOOD, 1-INCH TO 1 1/2-INCH CALIPER, CONTAINER GROWN</t>
  </si>
  <si>
    <t>62615-0150</t>
  </si>
  <si>
    <t>Oxydendrum arborum, sourwood, 35mm - 50mm caliper, container grown</t>
  </si>
  <si>
    <t>OXYDENDRUM ARBORUM, SOURWOOD, 1 1/2-INCH TO 2-INCH CALIPER, CONTAINER GROWN</t>
  </si>
  <si>
    <t>62616-0100</t>
  </si>
  <si>
    <t>Pinus thunbergii, japanese black pine, 1500mm - 1800mm height, balled and burlapped</t>
  </si>
  <si>
    <t>PINUS THUNBERGII, JAPANESE BLACK PINE, 60-INCH TO 72-INCH HEIGHT, BALLED AND BURLAPPED</t>
  </si>
  <si>
    <t>62616-0150</t>
  </si>
  <si>
    <t>Pinus taeda, loblolly pine, 1200mm - 1500mm height, balled and burlapped</t>
  </si>
  <si>
    <t>PINUS TAEDA, LOBLOLLY PINE, 48-INCH TO 60-INCH HEIGHT, BALLED AND BURLAPPED</t>
  </si>
  <si>
    <t>62616-0200</t>
  </si>
  <si>
    <t>Pinus taeda, loblolly pine, 1800mm - 2400mm height, balled and burlapped</t>
  </si>
  <si>
    <t>PINUS TAEDA, LOBLOLLY PINE, 6 FEET TO 8 FEET HEIGHT, BALLED AND BURLAPPED</t>
  </si>
  <si>
    <t>62616-0250</t>
  </si>
  <si>
    <t>Pinus strobus, white pine, 1200mm - 1500mm height, balled and burlapped</t>
  </si>
  <si>
    <t>PINUS STROBUS, WHITE PINE, 48-INCH TO 60-INCH HEIGHT, BALLED AND BURLAPPED</t>
  </si>
  <si>
    <t>62616-0300</t>
  </si>
  <si>
    <t>Pinus strobus, white pine, 1500mm - 1800mm height, balled and burlapped</t>
  </si>
  <si>
    <t>PINUS STROBUS, WHITE PINE, 60-INCH TO 72-INCH HEIGHT, BALLED AND BURLAPPED</t>
  </si>
  <si>
    <t>62616-0350</t>
  </si>
  <si>
    <t>Pinus strobus, white pine, 1800mm - 2400mm height, balled and burlapped</t>
  </si>
  <si>
    <t>PINUS STROBUS, WHITE PINE, 6 FEET TO 8 FEET HEIGHT, BALLED AND BURLAPPED</t>
  </si>
  <si>
    <t>62616-0400</t>
  </si>
  <si>
    <t>Platanus occidentalis, sycamore, 300mm - 450mm height, balled and burlapped</t>
  </si>
  <si>
    <t>PLATANUS OCCIDENTALIS, SYCAMORE, 12-INCH TO 18-INCH HEIGHT, BALLED AND BURLAPPED</t>
  </si>
  <si>
    <t>62616-0450</t>
  </si>
  <si>
    <t>Platanus occidentalis, sycamore, 750mm - 900mm height, balled and burlapped</t>
  </si>
  <si>
    <t>PLATANUS OCCIDENTALIS, SYCAMORE, 30-INCH TO 36-INCH HEIGHT, BALLED AND BURLAPPED</t>
  </si>
  <si>
    <t>62616-0500</t>
  </si>
  <si>
    <t>Platanus occidentalis, sycamore, 1500mm - 1800mm height, balled and burlapped</t>
  </si>
  <si>
    <t>PLATANUS OCCIDENTALIS, SYCAMORE, 60-INCH TO 72-INCH HEIGHT, BALLED AND BURLAPPED</t>
  </si>
  <si>
    <t>62616-0550</t>
  </si>
  <si>
    <t>Platanus occidentalis, sycamore, 1800mm - 2400mm height, balled and burlapped</t>
  </si>
  <si>
    <t>PLATANUS OCCIDENTALIS, SYCAMORE, 6 FEET TO 8 FEET HEIGHT, BALLED AND BURLAPPED</t>
  </si>
  <si>
    <t>62616-0600</t>
  </si>
  <si>
    <t>Platanus occidentalis, sycamore, 3000mm - 3600mm height, balled and burlapped</t>
  </si>
  <si>
    <t>PLATANUS OCCIDENTALIS, SYCAMORE, 10 FEET TO 144-INCH HEIGHT, BALLED AND BURLAPPED</t>
  </si>
  <si>
    <t>62616-0650</t>
  </si>
  <si>
    <t>Pinus nigra, austrian pine, 2400mm - 3000mm height, balled and burlapped</t>
  </si>
  <si>
    <t>PINUS NIGRA, AUSTRIAN PINE, 8 FEET TO 10 FEET HEIGHT, BALLED AND BURLAPPED</t>
  </si>
  <si>
    <t>62616-0700</t>
  </si>
  <si>
    <t>Picea glauca, white spruce, 1500mm - 1800mm height, burlapped</t>
  </si>
  <si>
    <t>PICEA GLAUCA, WHITE SPRUCE, 60-INCH TO 72-INCH HEIGHT, BURLAPPED</t>
  </si>
  <si>
    <t>62616-0750</t>
  </si>
  <si>
    <t>Picea glauca, white spruce, 1800mm - 2400mm height, burlapped</t>
  </si>
  <si>
    <t>PICEA GLAUCA, WHITE SPRUCE, 6 FEET TO 8 FEET HEIGHT, BURLAPPED</t>
  </si>
  <si>
    <t>62616-0800</t>
  </si>
  <si>
    <t>Picea glauca, white spruce, 2400mm - 3000mm height, burlapped</t>
  </si>
  <si>
    <t>PICEA GLAUCA, WHITE SPRUCE, 8 FEET TO 10 FEET HEIGHT, BURLAPPED</t>
  </si>
  <si>
    <t>62616-0850</t>
  </si>
  <si>
    <t>Populus trmulodies, quaking aspen, 35mm - 50mm caliper, balled and burlapped</t>
  </si>
  <si>
    <t>POPULUS TRMULODIES, QUAKING ASPEN, 1 1/2-INCH TO 2-INCH CALIPER, BALLED AND BURLAPPED</t>
  </si>
  <si>
    <t>62616-0900</t>
  </si>
  <si>
    <t>Prunus serrulata (kwanzan), kwanzan cherry, 35mm - 50mm caliper, balled and burlapped</t>
  </si>
  <si>
    <t>PRUNUS SERRULATA (KWANZAN), KWANZAN CHERRY, 1 1/2-INCH TO 2-INCH CALIPER, BALLED AND BURLAPPED</t>
  </si>
  <si>
    <t>62616-0950</t>
  </si>
  <si>
    <t>Prunus laurocerasus (schipkaensis), skip laurel, 750mm - 900mm height, balled and burlapped</t>
  </si>
  <si>
    <t>PRUNUS LAUROCERASUS (SCHIPKAENSIS), SKIP LAUREL, 30-INCH TO 36-INCH HEIGHT, BALLED AND BURLAPPED</t>
  </si>
  <si>
    <t>62616-1000</t>
  </si>
  <si>
    <t>Plantanus x acerfolia, bloodgood london planetree, 35mm - 50mm caliper, balled and burlapped</t>
  </si>
  <si>
    <t>PLANTANUS X ACERFOLIA, BLOODGOOD LONDON PLANETREE, 1 1/2-INCH TO 2-INCH CALIPER, BALLED AND BURLAPPED</t>
  </si>
  <si>
    <t>62616-1050</t>
  </si>
  <si>
    <t>Plantus x acerfolia 'liberty', liberty sycamore, 35mm - 50mm caliper, balled and burlapped</t>
  </si>
  <si>
    <t>PLANTUS X ACERFOLIA 'LIBERTY', LIBERTY SYCAMORE, 1 1/2-INCH TO 2-INCH CALIPER, BALLED AND BURLAPPED</t>
  </si>
  <si>
    <t>62616-1100</t>
  </si>
  <si>
    <t>Prunus yedoensis, yoshino cherry, 50mm - 65mm caliper, balled and burlapped</t>
  </si>
  <si>
    <t>PRUNUS YEDOENSIS, YOSHINO CHERRY, 2-INCH TO 2 1/2-INCH CALIPER, BALLED AND BURLAPPED</t>
  </si>
  <si>
    <t>62616-1150</t>
  </si>
  <si>
    <t>Pinus virginiana, virginia pine, 1200mm - 1500mm height, container grown</t>
  </si>
  <si>
    <t>PINUS VIRGINIANA, VIRGINIA PINE, 48-INCH TO 60-INCH HEIGHT, CONTAINER GROWN</t>
  </si>
  <si>
    <t>62616-1200</t>
  </si>
  <si>
    <t>Pinus virginiana, virginia pine, 1500mm - 1800mm height, container grown</t>
  </si>
  <si>
    <t>PINUS VIRGINIANA, VIRGINIA PINE, 60-INCH TO 72-INCH HEIGHT, CONTAINER GROWN</t>
  </si>
  <si>
    <t>62616-1250</t>
  </si>
  <si>
    <t>Photinia glabra, red-tip photinia, 450mm - 600mm height, balled and burlapped</t>
  </si>
  <si>
    <t>PHOTINIA GLABRA, RED-TIP PHOTINIA, 18-INCH TO 24-INCH HEIGHT, BALLED AND BURLAPPED</t>
  </si>
  <si>
    <t>62616-1300</t>
  </si>
  <si>
    <t>Photinia glabra, red-tip photinia, 600mm - 750mm height, balled and burlapped</t>
  </si>
  <si>
    <t>PHOTINIA GLABRA, RED-TIP PHOTINIA, 24-INCH TO 30-INCH HEIGHT, BALLED AND BURLAPPED</t>
  </si>
  <si>
    <t>62616-1350</t>
  </si>
  <si>
    <t>Pinus caribaca, slash pine, 1800mm - 2400mm height, balled and burlapped</t>
  </si>
  <si>
    <t>PINUS CARIBACA, SLASH PINE, 6 FEET TO 8 FEET HEIGHT, BALLED AND BURLAPPED</t>
  </si>
  <si>
    <t>62616-1400</t>
  </si>
  <si>
    <t>Prunus laurocerasus, 'otto luyken', laurel, 750mm - 900mm height, balled and burlapped</t>
  </si>
  <si>
    <t>PRUNUS LAUROCERASUS, 'OTTO LUYKEN', LAUREL, 30-INCH TO 36-INCH HEIGHT, BALLED AND BURLAPPED</t>
  </si>
  <si>
    <t>62616-1450</t>
  </si>
  <si>
    <t>Prunus sericea, beach plum, 900mm - 1050mm height, balled and burlapped</t>
  </si>
  <si>
    <t>PRUNUS SERICEA, BEACH PLUM, 36-INCH TO 42-INCH HEIGHT, BALLED AND BURLAPPED</t>
  </si>
  <si>
    <t>62616-1500</t>
  </si>
  <si>
    <t>Pinus eduus, colorado pinyon, 1500mm - 1800mm height, balled and burlapped</t>
  </si>
  <si>
    <t>PINUS EDUUS, COLORADO PINYON, 60-INCH TO 72-INCH HEIGHT, BALLED AND BURLAPPED</t>
  </si>
  <si>
    <t>62616-1550</t>
  </si>
  <si>
    <t>Picea pungens, colorado blue spruce, 900mm - 1050mm height, balled and burlapped</t>
  </si>
  <si>
    <t>PICEA PUNGENS, COLORADO BLUE SPRUCE, 36-INCH TO 42-INCH HEIGHT, BALLED AND BURLAPPED</t>
  </si>
  <si>
    <t>62616-1595</t>
  </si>
  <si>
    <t>Picea engelmannii, engelmann spruce, 450mm to 900mm height, container grown</t>
  </si>
  <si>
    <t>PICEA ENGELMANNII, ENGELMANN SPRUCE, 18-INCH TO 36-INCH HEIGHT, CONTAINER GROWN</t>
  </si>
  <si>
    <t>62616-1600</t>
  </si>
  <si>
    <t>Picea engelmannii, engelmann spruce, 900mm - 1050mm height, balled and burlapped</t>
  </si>
  <si>
    <t>PICEA ENGELMANNII, ENGELMANN SPRUCE, 36-INCH TO 42-INCH HEIGHT, BALLED AND BURLAPPED</t>
  </si>
  <si>
    <t>62616-1650</t>
  </si>
  <si>
    <t>Populus deltoides, cottonwood, 19 liter, balled and burlapped</t>
  </si>
  <si>
    <t>POPULUS DELTOIDES, COTTONWOOD, 5 GALLON, BALLED AND BURLAPPED</t>
  </si>
  <si>
    <t>62616-1690</t>
  </si>
  <si>
    <t>Pinus ponderosa, ponderosa pine, 8 liter, container grown</t>
  </si>
  <si>
    <t>PINUS PONDEROSA, PONDEROSA PINE, 2 GALLON, CONTAINER GROWN</t>
  </si>
  <si>
    <t>62616-1700</t>
  </si>
  <si>
    <t>Pinus ponderosa, ponderosa pine, 20 liter, container grown</t>
  </si>
  <si>
    <t>PINUS PONDEROSA, PONDEROSA PINE, 5 GALLON, CONTAINER GROWN</t>
  </si>
  <si>
    <t>62616-1750</t>
  </si>
  <si>
    <t>Pinus ponderosa, ponderosa pine, 50 - 75mm caliper, container grown</t>
  </si>
  <si>
    <t>PINUS PONDEROSA, PONDEROSA PINE, 2-INCH TO 3-INCH CALIPER, CONTAINER GROWN</t>
  </si>
  <si>
    <t>62616-1800</t>
  </si>
  <si>
    <t>Pinus ponderosa, ponderosa pine, 1200mm -1500mm height, balled and burlapped</t>
  </si>
  <si>
    <t>PINUS PONDEROSA, PONDEROSA PINE, 48-INCH TO 60-INCH HEIGHT, BALLED AND BURLAPPED</t>
  </si>
  <si>
    <t>62616-1850</t>
  </si>
  <si>
    <t>Pseudotsuga menziesii, douglas fir, 1200mm -1500mm height, balled and burlapped</t>
  </si>
  <si>
    <t xml:space="preserve"> PSEUDOTSUGA MENZIESII, DOUGLAS FIR, 48-INCH TO 60-INCH HEIGHT, BALLED AND BURLAPPED</t>
  </si>
  <si>
    <t>62616-1900</t>
  </si>
  <si>
    <t>Philadelphus lewisii, Mock Orange, 1 gallon</t>
  </si>
  <si>
    <t>PHILADELPHUS LEWISII, MOCK ORANGE, 1 GALLON</t>
  </si>
  <si>
    <t>62616-2000</t>
  </si>
  <si>
    <t>Pentaphylloides floribunda, shrubby cinquefoil, 300mm to 450mm height, container grown</t>
  </si>
  <si>
    <t>PENTAPHYLLOIDES FLORIBUNDA, SHRUBBY CINQUEFOIL, 12-INCH TO 18-INCH HEIGHT, CONTAINER GROWN</t>
  </si>
  <si>
    <t>62616-2100</t>
  </si>
  <si>
    <t>Pinus aristata, bristlecone pine, 450mm to 900mm height, container grown</t>
  </si>
  <si>
    <t>PINUS ARISTATA, BRISTLECONE PINE, 18-INCH TO 36-INCH HEIGHT, CONTAINER GROWN</t>
  </si>
  <si>
    <t>62616-2200</t>
  </si>
  <si>
    <t>Populus tremuloides, quaking aspen, 450mm to 900mm height, container grown</t>
  </si>
  <si>
    <t>POPULUS TREMULOIDES, QUAKING ASPEN, 18-INCH TO 36-INCH HEIGHT, CONTAINER GROWN</t>
  </si>
  <si>
    <t>62616-2300</t>
  </si>
  <si>
    <t>Prunus virginiana, chokecherry, 450mm to 900mm height, container grown</t>
  </si>
  <si>
    <t>PRUNUS VIRGINIANA, CHOKECHERRY, 18-INCH TO 36-INCH HEIGHT, CONTAINER GROWN</t>
  </si>
  <si>
    <t>62616-2400</t>
  </si>
  <si>
    <t>Pinus flexilis, limber pine, 450mm to 900mm height, container grown</t>
  </si>
  <si>
    <t>PINUS FLEXILIS, LIMBER PINE, 18-INCH TO 36-INCH HEIGHT, CONTAINER GROWN</t>
  </si>
  <si>
    <t>62616-2500</t>
  </si>
  <si>
    <t>Pinus radiata, monterey pine, 20 liter, container grown</t>
  </si>
  <si>
    <t>PINUS RADIATA, MONTEREY PINE, 5 GALLON, CONTAINER GROWN</t>
  </si>
  <si>
    <t>62617-0100</t>
  </si>
  <si>
    <t>Quercus alba, white oak, 20mm - 35mm caliper, balled and burlapped</t>
  </si>
  <si>
    <t>QUERCUS ALBA, WHITE OAK, 1-INCH TO 1 1/2-INCH CALIPER, BALLED AND BURLAPPED</t>
  </si>
  <si>
    <t>62617-0150</t>
  </si>
  <si>
    <t>Quercus alba, white oak, 35mm - 50mm caliper, balled and burlapped</t>
  </si>
  <si>
    <t>QUERCUS ALBA, WHITE OAK, 1 1/2-INCH TO 2-INCH CALIPER, BALLED AND BURLAPPED</t>
  </si>
  <si>
    <t>62617-0200</t>
  </si>
  <si>
    <t>Quercus alba, white oak, 50mm - 65mm caliper, balled and burlapped</t>
  </si>
  <si>
    <t>QUERCUS ALBA, WHITE OAK, 2-INCH TO 2 1/2-INCH CALIPER, BALLED AND BURLAPPED</t>
  </si>
  <si>
    <t>62617-0250</t>
  </si>
  <si>
    <t>Quercus borealis, northern red oak, 35mm - 50mm caliper, balled and burlapped</t>
  </si>
  <si>
    <t>QUERCUS BOREALIS, NORTHERN RED OAK, 1 1/2-INCH TO 2-INCH CALIPER, BALLED AND BURLAPPED</t>
  </si>
  <si>
    <t>62617-0300</t>
  </si>
  <si>
    <t>Quercus borealis, northern red oak, 50mm - 65mm caliper, balled and burlapped</t>
  </si>
  <si>
    <t>QUERCUS BOREALIS, NORTHERN RED OAK, 2-INCH TO 2 1/2-INCH CALIPER, BALLED AND BURLAPPED</t>
  </si>
  <si>
    <t>62617-0350</t>
  </si>
  <si>
    <t>Quercus coccinea, scarlet oak, 20mm - 35mm caliper, balled and burlapped</t>
  </si>
  <si>
    <t>QUERCUS COCCINEA, SCARLET OAK, 1-INCH TO 1 1/2-INCH CALIPER, BALLED AND BURLAPPED</t>
  </si>
  <si>
    <t>62617-0400</t>
  </si>
  <si>
    <t>Quercus coccinea, scarlet oak, 35mm - 50mm caliper, balled and burlapped</t>
  </si>
  <si>
    <t>QUERCUS COCCINEA, SCARLET OAK, 1 1/2-INCH TO 2-INCH CALIPER, BALLED AND BURLAPPED</t>
  </si>
  <si>
    <t>62617-0450</t>
  </si>
  <si>
    <t>Quercus phellos, willow oak, 20mm - 35mm caliper, balled and burlapped</t>
  </si>
  <si>
    <t>QUERCUS PHELLOS, WILLOW OAK, 1-INCH TO 1 1/2-INCH CALIPER, BALLED AND BURLAPPED</t>
  </si>
  <si>
    <t>62617-0500</t>
  </si>
  <si>
    <t>Quercus phellos, willow oak, 35mm - 50mm caliper, balled and burlapped</t>
  </si>
  <si>
    <t>QUERCUS PHELLOS, WILLOW OAK, 1 1/2-INCH TO 2-INCH CALIPER, BALLED AND BURLAPPED</t>
  </si>
  <si>
    <t>62617-0550</t>
  </si>
  <si>
    <t>Quercus phellos, willow oak, 50mm - 65mm caliper, balled and burlapped</t>
  </si>
  <si>
    <t>QUERCUS PHELLOS, WILLOW OAK, 2-INCH TO 2 1/2-INCH CALIPER, BALLED AND BURLAPPED</t>
  </si>
  <si>
    <t>62617-0600</t>
  </si>
  <si>
    <t>Quercus palustrus, pin oak, 35mm - 50mm caliper, balled and burlapped</t>
  </si>
  <si>
    <t>QUERCUS PALUSTRUS, PIN OAK, 1 1/2-INCH TO 2-INCH CALIPER, BALLED AND BURLAPPED</t>
  </si>
  <si>
    <t>62617-0650</t>
  </si>
  <si>
    <t>Quercus palustrus, pin oak, 50mm - 65mm caliper, balled and burlapped</t>
  </si>
  <si>
    <t>QUERCUS PALUSTRUS, PIN OAK, 2-INCH TO 2 1/2-INCH CALIPER, BALLED AND BURLAPPED</t>
  </si>
  <si>
    <t>62617-0700</t>
  </si>
  <si>
    <t>Quercus palustrus, pin oak, 80mm - 100mm caliper, balled and burlapped</t>
  </si>
  <si>
    <t>QUERCUS PALUSTRUS, PIN OAK, 3 1/2-INCH TO 4-INCH CALIPER, BALLED AND BURLAPPED</t>
  </si>
  <si>
    <t>62617-0750</t>
  </si>
  <si>
    <t>Quercus falcata, southern red oak, 35mm - 50mm caliper, balled and burlapped</t>
  </si>
  <si>
    <t>QUERCUS FALCATA, SOUTHERN RED OAK, 1 1/2-INCH TO 2-INCH CALIPER, BALLED AND BURLAPPED</t>
  </si>
  <si>
    <t>62617-0800</t>
  </si>
  <si>
    <t>Quercus falcata, southern red oak, 50mm - 65mm caliper, balled and burlapped</t>
  </si>
  <si>
    <t>QUERCUS FALCATA, SOUTHERN RED OAK, 2-INCH TO 2 1/2-INCH CALIPER, BALLED AND BURLAPPED</t>
  </si>
  <si>
    <t>62617-0850</t>
  </si>
  <si>
    <t>Quercus virginiana, live oak, 20mm - 35mm caliper, balled and burlapped</t>
  </si>
  <si>
    <t>QUERCUS VIRGINIANA, LIVE OAK, 1-INCH TO 1 1/2-INCH CALIPER, BALLED AND BURLAPPED</t>
  </si>
  <si>
    <t>62617-0900</t>
  </si>
  <si>
    <t>Quercus virginiana, live oak, 50mm - 65mm caliper, balled and burlapped</t>
  </si>
  <si>
    <t>QUERCUS VIRGINIANA, LIVE OAK, 2-INCH TO 2 1/2-INCH CALIPER, BALLED AND BURLAPPED</t>
  </si>
  <si>
    <t>62617-0950</t>
  </si>
  <si>
    <t>Quercus laurifolia, laurel oak, 50mm - 65mm caliper, balled and burlapped</t>
  </si>
  <si>
    <t>QUERCUS LAURIFOLIA, LAUREL OAK, 2-INCH TO 2 1/2-INCH CALIPER, BALLED AND BURLAPPED</t>
  </si>
  <si>
    <t>62617-1000</t>
  </si>
  <si>
    <t>Querqus stellata, post oak, 35mm - 50mm caliper, container grown</t>
  </si>
  <si>
    <t>QUERQUS STELLATA, POST OAK, 1 1/2-INCH TO 2-INCH CALIPER, CONTAINER GROWN</t>
  </si>
  <si>
    <t>62617-1050</t>
  </si>
  <si>
    <t>Quercus rubrum, red oak, 20mm - 35mm caliper, balled and burlapped</t>
  </si>
  <si>
    <t>QUERCUS RUBRUM, RED OAK, 1-INCH TO 1 1/2-INCH CALIPER, BALLED AND BURLAPPED</t>
  </si>
  <si>
    <t>62617-1100</t>
  </si>
  <si>
    <t>Quercus rubrum, red oak, 35mm - 50mm caliper, balled and burlapped</t>
  </si>
  <si>
    <t>QUERCUS RUBRUM, RED OAK, 1 1/2-INCH TO 2-INCH CALIPER, BALLED AND BURLAPPED</t>
  </si>
  <si>
    <t>62617-1150</t>
  </si>
  <si>
    <t>Quercus babylonica, willow oak, 35mm - 50mm caliper, balled and burlapped</t>
  </si>
  <si>
    <t>QUERCUS BABYLONICA, WILLOW OAK, 1 1/2-INCH TO 2-INCH CALIPER, BALLED AND BURLAPPED</t>
  </si>
  <si>
    <t>62617-1200</t>
  </si>
  <si>
    <t>Quercus arizonica, Arizona white oak, 20 liter, container grown</t>
  </si>
  <si>
    <t>QUERCUS ARIZONICA, ARIZONA WHITE OAK, 5 GALLON, CONTAINER GROWN</t>
  </si>
  <si>
    <t>62617-1250</t>
  </si>
  <si>
    <t>Quercus arizonica, Arizona white oak, 50 - 75mm caliper, container grown</t>
  </si>
  <si>
    <t>QUERCUS ARIZONICA, ARIZONA WHITE OAK, 2-INCH TO 3-INCH CALIPER, CONTAINER GROWN</t>
  </si>
  <si>
    <t>62617-1300</t>
  </si>
  <si>
    <t>Quercus  gambelii, gambel's oak,4 liter, container grown</t>
  </si>
  <si>
    <t>QUERCUS  GAMBELII, GAMBEL'S OAK, 1 GALLON, CONTAINER GROWN</t>
  </si>
  <si>
    <t>62617-1350</t>
  </si>
  <si>
    <t>Quercus garryana, oregon white oak, 20mm - 35mm caliper, balled and burlapped</t>
  </si>
  <si>
    <t>QUERCUS GARRYANA, OREGON WHITE OAK, 1-INCH TO 1 1/2-INCH CALIPER, BALLED AND BURLAPPED</t>
  </si>
  <si>
    <t>62618-0100</t>
  </si>
  <si>
    <t>Rhododendron canadense, rhodora, 450mm - 600mm height, balled and burlapped</t>
  </si>
  <si>
    <t>RHODODENDRON CANADENSE, RHODORA, 18-INCH TO 24-INCH HEIGHT, BALLED AND BURLAPPED</t>
  </si>
  <si>
    <t>62618-0150</t>
  </si>
  <si>
    <t>Rhododendron canadense, rhodora, 600mm - 750mm height, container grown</t>
  </si>
  <si>
    <t>RHODODENDRON CANADENSE, RHODORA, 24-INCH TO 30-INCH HEIGHT, CONTAINER GROWN</t>
  </si>
  <si>
    <t>62618-0200</t>
  </si>
  <si>
    <t>Rhododendron caneslens, florida wild honeysuckel, 600mm - 750mm height, balled and burlapped</t>
  </si>
  <si>
    <t>RHODODENDRON CANESLENS, FLORIDA WILD HONEYSUCKEL, 24-INCH TO 30-INCH HEIGHT, BALLED AND BURLAPPED</t>
  </si>
  <si>
    <t>62618-0250</t>
  </si>
  <si>
    <t>Rubus occidentalis, black rasberry, 450mm - 600mm height, balled and burlapped</t>
  </si>
  <si>
    <t>RUBUS OCCIDENTALIS, BLACK RASBERRY, 18-INCH TO 24-INCH HEIGHT, BALLED AND BURLAPPED</t>
  </si>
  <si>
    <t>62618-0300</t>
  </si>
  <si>
    <t>Rhus typhina, staghorn sumac, 1200mm - 1500mm height, balled and burlapped</t>
  </si>
  <si>
    <t>RHUS TYPHINA, STAGHORN SUMAC, 48-INCH TO 60-INCH HEIGHT, BALLED AND BURLAPPED</t>
  </si>
  <si>
    <t>62618-0350</t>
  </si>
  <si>
    <t>Rhus copallina, shining sumac, 750mm - 900mm height, balled and burlapped</t>
  </si>
  <si>
    <t>RHUS COPALLINA, SHINING SUMAC, 30-INCH TO 36-INCH HEIGHT, BALLED AND BURLAPPED</t>
  </si>
  <si>
    <t>62618-0400</t>
  </si>
  <si>
    <t>Rhus copallina, shining sumac, 1050mm - 1200mm height, balled and burlapped</t>
  </si>
  <si>
    <t>RHUS COPALLINA, SHINING SUMAC, 42-INCH TO 48-INCH HEIGHT, BALLED AND BURLAPPED</t>
  </si>
  <si>
    <t>62618-0450</t>
  </si>
  <si>
    <t>Rhus trilobata, skunkbush sumac,4 liter, container grown</t>
  </si>
  <si>
    <t>RHUS TRILOBATA, SKUNKBUSH SUMAC, 1 GALLON, CONTAINER GROWN</t>
  </si>
  <si>
    <t>62618-0500</t>
  </si>
  <si>
    <t>Rhus trilobata, oakbrush sumac, 20 liter. container grown</t>
  </si>
  <si>
    <t>RHUS TRILOBATA, OAKBRUSH SUMAC, 5 GALLON. CONTAINER GROWN</t>
  </si>
  <si>
    <t>62618-0550</t>
  </si>
  <si>
    <t>Robinia neomexicana, New Mexico locust, 20 liter, container grown</t>
  </si>
  <si>
    <t>ROBINIA NEOMEXICANA, NEW MEXICO LOCUST, 5 GALLON, CONTAINER GROWN</t>
  </si>
  <si>
    <t>62618-0600</t>
  </si>
  <si>
    <t>Ribes lobbii, Gummy Gooseberry, 1 gallon</t>
  </si>
  <si>
    <t>RIBES LOBBII, GUMMY GOOSEBERRY, 1 GALLON</t>
  </si>
  <si>
    <t>62618-0650</t>
  </si>
  <si>
    <t>Ribes sanguineum, Redflower Currant, 1 gallon</t>
  </si>
  <si>
    <t>RIBES SANGUINEUM, REDFLOWER CURRANT, 1 GALLON</t>
  </si>
  <si>
    <t>62618-0700</t>
  </si>
  <si>
    <t>Ribes montigenum, gooseberry currant, 300mm to 450mm height, container grown</t>
  </si>
  <si>
    <t>RIBES MONTIGENUM, GOOSEBERRY CURRANT, 12-INCH TO 18-INCH HEIGHT, CONTAINER GROWN</t>
  </si>
  <si>
    <t>62618-0800</t>
  </si>
  <si>
    <t>Rosa woodsii, woods rose, 300mm to 450mm height, container grown</t>
  </si>
  <si>
    <t>ROSA WOODSII, WOODS ROSE, 12-INCH TO 18-INCH HEIGHT, CONTAINER GROWN</t>
  </si>
  <si>
    <t>62618-0900</t>
  </si>
  <si>
    <t>Rubus idaeus,  american red raspberry, 300mm to 450mm height, container grown</t>
  </si>
  <si>
    <t>RUBUS IDAEUS,  AMERICAN RED RASPBERRY, 12-INCH TO 18-INCH HEIGHT, CONTAINER GROWN</t>
  </si>
  <si>
    <t>62619-0100</t>
  </si>
  <si>
    <t>Sabal Palmetto, cabbage palm, 3000mm - 3600mm height, balled and burlapped</t>
  </si>
  <si>
    <t>SABAL PALMETTO, CABBAGE PALM, 10 FEET TO 12 FEET HEIGHT, BALLED AND BURLAPPED</t>
  </si>
  <si>
    <t>62619-0200</t>
  </si>
  <si>
    <t>Salix babylonica, weeping willow, 35mm - 50mm caliper, balled and burlapped</t>
  </si>
  <si>
    <t>SALIX BABYLONICA, WEEPING WILLOW, 1 1/2-INCH TO 2-INCH CALIPER, BALLED AND BURLAPPED</t>
  </si>
  <si>
    <t>62619-0220</t>
  </si>
  <si>
    <t>Salix interior, sandbar willow, 8 liter, container grown</t>
  </si>
  <si>
    <t>SALIX INTERIOR, SANDBAR WILLOW, 2 GALLON, CONTAINER GROWN</t>
  </si>
  <si>
    <t>62619-0250</t>
  </si>
  <si>
    <t>Spirea vanhouttei, vanhoutte spirea, 450mm - 600mm height, container grown</t>
  </si>
  <si>
    <t>SPIREA VANHOUTTEI, VANHOUTTE SPIREA, 18-INCH TO 24-INCH HEIGHT, CONTAINER GROWN</t>
  </si>
  <si>
    <t>62619-0290</t>
  </si>
  <si>
    <t>Salix nigra, black willow, 20mm - 35mm caliper, container grown</t>
  </si>
  <si>
    <t>SALIX NIGRA, BLACK WILLOW, 1-INCH TO 1 1/2-INCH CALIPER, CONTAINER GROWN</t>
  </si>
  <si>
    <t>62619-0300</t>
  </si>
  <si>
    <t>Salix nigra, black willow, 65mm - 80mm caliper, container grown</t>
  </si>
  <si>
    <t>SALIX NIGRA, BLACK WILLOW, 2 1/2-INCH TO 3 1/2-INCH CALIPER, CONTAINER GROWN</t>
  </si>
  <si>
    <t>62619-0350</t>
  </si>
  <si>
    <t>Salix lucida, shinning willow, 600mm - 750mm height, container grown</t>
  </si>
  <si>
    <t>SALIX LUCIDA, SHINNING WILLOW, 24-INCH TO 30-INCH HEIGHT, CONTAINER GROWN</t>
  </si>
  <si>
    <t>62619-0360</t>
  </si>
  <si>
    <t>Salix scouleriana, scouler's willow, 8 liter, container grown</t>
  </si>
  <si>
    <t>SALIX SCOULERIANA, SCOULER'S WILLOW, 2 GALLON, CONTAINER GROWN</t>
  </si>
  <si>
    <t>62619-0400</t>
  </si>
  <si>
    <t>Symphoricarpos orbiculatus, Coralberry, 600mm - 750mm height, container grown</t>
  </si>
  <si>
    <t>SYMPHORICARPOS ORBICULATUS, CORALBERRY, 24-INCH TO 30-INCH HEIGHT, CONTAINER GROWN</t>
  </si>
  <si>
    <t>62619-0450</t>
  </si>
  <si>
    <t>Salix exigua, coyote willow, 300mm - 450mm height, container grown</t>
  </si>
  <si>
    <t>SALIX EXIGUA, COYOTE WILLOW, 12-INCH TO 18-INCH, CONTAINER GROWN</t>
  </si>
  <si>
    <t>62619-0500</t>
  </si>
  <si>
    <t>Symphoricarpos albus, Common Snowberry, 1 gallon</t>
  </si>
  <si>
    <t>SYMPHORICARPOS ALBUS, COMMON SNOWBERRY, 1 GALLON</t>
  </si>
  <si>
    <t>62619-0600</t>
  </si>
  <si>
    <t>Symphoricarpos oreophilus, mountain snowberry, 300mm to 450mm height, container grown</t>
  </si>
  <si>
    <t>SYMPHORICARPOS OREOPHILUS, MOUNTAIN SNOWBERRY, 12-INCH TO 18-INCH HEIGHT, CONTAINER GROWN</t>
  </si>
  <si>
    <t>62619-0650</t>
  </si>
  <si>
    <t>Sambucus nigra caerulea, blue elderberry, 8 liter, container grown</t>
  </si>
  <si>
    <t>SAMBUCUS NIGRA CAERULEA, BLUE ELDERBERRY, 2 GALLON, CONTAINER GROWN</t>
  </si>
  <si>
    <t>62621-0100</t>
  </si>
  <si>
    <t>Ulmus americana (washington), american elm, 50mm - 65mm caliper, balled and burlapped</t>
  </si>
  <si>
    <t>ULMUS AMERICANA (WASHINGTON), AMERICAN ELM, 2-INCH TO 2 1/2-INCH CALIPER, BALLED AND BURLAPPED</t>
  </si>
  <si>
    <t>62622-0100</t>
  </si>
  <si>
    <t>Viburnum dantatum, arrowwood viburnum, 600mm - 750mm height, balled and burlapped</t>
  </si>
  <si>
    <t>VIBURNUM DANTATUM, ARROWWOOD VIBURNUM, 24-INCH TO 30-INCH HEIGHT, BALLED AND BURLAPPED</t>
  </si>
  <si>
    <t>62622-0150</t>
  </si>
  <si>
    <t>Viburnum dantatum, arrowwood viburnum, 750mm - 900mm height, balled and burlapped</t>
  </si>
  <si>
    <t>VIBURNUM DANTATUM, ARROWWOOD VIBURNUM, 30-INCH TO 36-INCH HEIGHT, BALLED AND BURLAPPED</t>
  </si>
  <si>
    <t>62622-0200</t>
  </si>
  <si>
    <t>Viburnum dantatum, arrowwood viburnum, 1050mm - 1200mm height, balled and burlapped</t>
  </si>
  <si>
    <t>VIBURNUM DANTATUM, ARROWWOOD VIBURNUM, 42-INCH TO 48-INCH HEIGHT, BALLED AND BURLAPPED</t>
  </si>
  <si>
    <t>62622-0250</t>
  </si>
  <si>
    <t>Viburnum prunifolium, blackhaw viburnum, 600mm - 750mm height, balled and burlapped</t>
  </si>
  <si>
    <t>VIBURNUM PRUNIFOLIUM, BLACKHAW VIBURNUM, 24-INCH TO 30-INCH HEIGHT, BALLED AND BURLAPPED</t>
  </si>
  <si>
    <t>62622-0300</t>
  </si>
  <si>
    <t>Viburnum prunifolium, blackhaw viburnum, 750mm - 900mm height, balled and burlapped</t>
  </si>
  <si>
    <t>VIBURNUM PRUNIFOLIUM, BLACKHAW VIBURNUM, 30-INCH TO 36-INCH HEIGHT, BALLED AND BURLAPPED</t>
  </si>
  <si>
    <t>62622-0350</t>
  </si>
  <si>
    <t>Viburnum acerifolium, mapleleaf viburnum, 1050mm - 1200mm height, balled and burlapped</t>
  </si>
  <si>
    <t>VIBURNUM ACERIFOLIUM, MAPLELEAF VIBURNUM, 42-INCH TO 48-INCH HEIGHT, BALLED AND BURLAPPED</t>
  </si>
  <si>
    <t>62622-0400</t>
  </si>
  <si>
    <t>Viburnum plicatum 'tomentosa', double file viburnum, 450mm - 600mm height, balled and burlapped</t>
  </si>
  <si>
    <t>VIBURNUM PLICATUM 'TOMENTOSA', DOUBLE FILE VIBURNUM, 18-INCH TO 24-INCH HEIGHT, BALLED AND BURLAPPED</t>
  </si>
  <si>
    <t>62630-0100</t>
  </si>
  <si>
    <t>Plantings, seedlings, bare root</t>
  </si>
  <si>
    <t>PLANTINGS, SEEDLINGS, BARE ROOT</t>
  </si>
  <si>
    <t>62630-0200</t>
  </si>
  <si>
    <t>Plantings, seedlings, balled and burlapped</t>
  </si>
  <si>
    <t>PLANTINGS, SEEDLINGS, BALLED AND BURLAPPED</t>
  </si>
  <si>
    <t>62630-0300</t>
  </si>
  <si>
    <t>Plantings, seedlings, container grown</t>
  </si>
  <si>
    <t>PLANTINGS, SEEDLINGS, CONTAINER GROWN</t>
  </si>
  <si>
    <t>62630-0400</t>
  </si>
  <si>
    <t>Plantings, wetland plant, container grown</t>
  </si>
  <si>
    <t>PLANTINGS, WETLAND PLANT, CONTAINER GROWN</t>
  </si>
  <si>
    <t>62630-0500</t>
  </si>
  <si>
    <t>Plantings, alocasia orda, elephant ear fern</t>
  </si>
  <si>
    <t>PLANTINGS, ALOCASIA ORDA, ELEPHANT EAR FERN</t>
  </si>
  <si>
    <t>62630-0600</t>
  </si>
  <si>
    <t>Plantings, campsis radicans, trumpet vine</t>
  </si>
  <si>
    <t>PLANTINGS, CAMPSIS RADICANS, TRUMPET VINE</t>
  </si>
  <si>
    <t>62630-0700</t>
  </si>
  <si>
    <t>Plantings, gelsemium sempervirens, car. yellow jasmine</t>
  </si>
  <si>
    <t>PLANTINGS, GELSEMIUM SEMPERVIRENS, CAR. YELLOW JASMINE</t>
  </si>
  <si>
    <t>62630-0800</t>
  </si>
  <si>
    <t>Plantings, helianthus debilis, dune sunflower</t>
  </si>
  <si>
    <t>PLANTINGS, HELIANTHUS DEBILIS, DUNE SUNFLOWER</t>
  </si>
  <si>
    <t>62630-0900</t>
  </si>
  <si>
    <t>Plantings, ilex cassine, dahoon holly</t>
  </si>
  <si>
    <t>PLANTINGS, ILEX CASSINE, DAHOON HOLLY</t>
  </si>
  <si>
    <t>62630-1000</t>
  </si>
  <si>
    <t>Plantings, ilex vomitoria 'nana', dwarf yaupon holly</t>
  </si>
  <si>
    <t>PLANTINGS, ILEX VOMITORIA 'NANA', DWARF YAUPON HOLLY</t>
  </si>
  <si>
    <t>62630-1100</t>
  </si>
  <si>
    <t>Plantings, liriope spicata, lily turf,4 liter container, container grown</t>
  </si>
  <si>
    <t>PLANTINGS, LIRIOPE SPICATA, LILY TURF, 1 GALLON CONTAINER, CONTAINER GROWN</t>
  </si>
  <si>
    <t>62630-1200</t>
  </si>
  <si>
    <t>Plantings, myrica cerifera, wax myrtle</t>
  </si>
  <si>
    <t>PLANTINGS, MYRICA CERIFERA, WAX MYRTLE</t>
  </si>
  <si>
    <t>62630-1300</t>
  </si>
  <si>
    <t>Plantings, nerium oleander 'nana', dwarf oleander</t>
  </si>
  <si>
    <t>PLANTINGS, NERIUM OLEANDER 'NANA', DWARF OLEANDER</t>
  </si>
  <si>
    <t>62630-1400</t>
  </si>
  <si>
    <t>Plantings, sabal palmetto, sabal palm</t>
  </si>
  <si>
    <t>PLANTINGS, SABAL PALMETTO, SABAL PALM</t>
  </si>
  <si>
    <t>62630-1500</t>
  </si>
  <si>
    <t>Plantings, serenoa repens, saw palmetto</t>
  </si>
  <si>
    <t>PLANTINGS, SERENOA REPENS, SAW PALMETTO</t>
  </si>
  <si>
    <t>62630-1600</t>
  </si>
  <si>
    <t>Plantings, uniola paniculata, sea oats</t>
  </si>
  <si>
    <t>PLANTINGS, UNIOLA PANICULATA, SEA OATS</t>
  </si>
  <si>
    <t>62630-1700</t>
  </si>
  <si>
    <t>Plantings, wedelia trilobata, wedelia</t>
  </si>
  <si>
    <t>PLANTINGS, WEDELIA TRILOBATA, WEDELIA</t>
  </si>
  <si>
    <t>62630-1800</t>
  </si>
  <si>
    <t>Plantings, yucca filimentosa, bear grass</t>
  </si>
  <si>
    <t>PLANTINGS, YUCCA FILIMENTOSA, BEAR GRASS</t>
  </si>
  <si>
    <t>62630-1900</t>
  </si>
  <si>
    <t>Plantings, polystichum acrostichoides, christmas fern</t>
  </si>
  <si>
    <t>PLANTINGS, POLYSTICHUM ACROSTICHOIDES, CHRISTMAS FERN</t>
  </si>
  <si>
    <t>62630-2000</t>
  </si>
  <si>
    <t>Plantings, callicarpa americana, american beautyberry, 750mm height, 27 liter, container grown</t>
  </si>
  <si>
    <t>62630-2100</t>
  </si>
  <si>
    <t>Plantings, calycanthus floridus, eastern sweetshrub, 700mm height, 27 liter, container grown</t>
  </si>
  <si>
    <t>PLANTINGS, CALYCANTHUS FLORIDUS, EASTERN SWEETSHRUB, 28-INCH HEIGHT, 7 GALLON, CONTAINER GROWN</t>
  </si>
  <si>
    <t>62630-2200</t>
  </si>
  <si>
    <t>Plantings, clethra alnifolia, sweetpepperbush, 700mm height, 27 liter, container grown</t>
  </si>
  <si>
    <t>PLANTINGS, CLETHRA ALNIFOLIA, SWEETPEPPERBUSH, 28-INCH HEIGHT, 7 GALLON, CONTAINER GROWN</t>
  </si>
  <si>
    <t>62630-2300</t>
  </si>
  <si>
    <t>Plantings, itea virginica, virginia sweetspire, 900mm height, 27 liter, container grown</t>
  </si>
  <si>
    <t>PLANTINGS, ITEA VIRGINICA, VIRGINIA SWEETSPIRE, 36-INCH HEIGHT, 7 GALLON, CONTAINER GROWN</t>
  </si>
  <si>
    <t>62630-2400</t>
  </si>
  <si>
    <t>Plantings, leucothoe axillaris, coastal doghobble, 600mm height, 27 liter, container grown</t>
  </si>
  <si>
    <t>PLANTINGS, LEUCOTHOE AXILLARIS, COASTAL DOGHOBBLE, 24-INCH, CONTAINER GROWN</t>
  </si>
  <si>
    <t>62631-0000</t>
  </si>
  <si>
    <t>Plantings</t>
  </si>
  <si>
    <t>PLANTINGS</t>
  </si>
  <si>
    <t>62632-0000</t>
  </si>
  <si>
    <t>62635-0100</t>
  </si>
  <si>
    <t>Cuttings, alder</t>
  </si>
  <si>
    <t>CUTTINGS, ALDER</t>
  </si>
  <si>
    <t>62635-1000</t>
  </si>
  <si>
    <t>Cuttings, cottonwood pole</t>
  </si>
  <si>
    <t>CUTTINGS, COTTONWOOD POLE</t>
  </si>
  <si>
    <t>62635-2000</t>
  </si>
  <si>
    <t>Cuttings, willow staking</t>
  </si>
  <si>
    <t>CUTTINGS, WILLOW STAKING</t>
  </si>
  <si>
    <t>62635-3000</t>
  </si>
  <si>
    <t>Cuttings, willow pole</t>
  </si>
  <si>
    <t>CUTTINGS, WILLOW POLE</t>
  </si>
  <si>
    <t>62636-1000</t>
  </si>
  <si>
    <t>Bundles, alder</t>
  </si>
  <si>
    <t>BUNDLES, ALDER</t>
  </si>
  <si>
    <t>62636-2000</t>
  </si>
  <si>
    <t>Bundles, willow</t>
  </si>
  <si>
    <t>BUNDLES, WILLOW</t>
  </si>
  <si>
    <t>62640-0000</t>
  </si>
  <si>
    <t>Tree grate</t>
  </si>
  <si>
    <t>TREE GRATE</t>
  </si>
  <si>
    <t>62641-0000</t>
  </si>
  <si>
    <t>Tree well</t>
  </si>
  <si>
    <t>TREE WELL</t>
  </si>
  <si>
    <t>62642-0000</t>
  </si>
  <si>
    <t>Root barrier</t>
  </si>
  <si>
    <t>ROOT BARRIER</t>
  </si>
  <si>
    <t>62650-1000</t>
  </si>
  <si>
    <t>Remove and replant tree and shrub</t>
  </si>
  <si>
    <t>REMOVE AND REPLANT TREE AND SHRUB</t>
  </si>
  <si>
    <t>62701-0000</t>
  </si>
  <si>
    <t>Sod</t>
  </si>
  <si>
    <t>SOD</t>
  </si>
  <si>
    <t>62701-1000</t>
  </si>
  <si>
    <t>Sod, solid</t>
  </si>
  <si>
    <t>SOD, SOLID</t>
  </si>
  <si>
    <t>62701-2000</t>
  </si>
  <si>
    <t>Sod, strip</t>
  </si>
  <si>
    <t>SOD, STRIP</t>
  </si>
  <si>
    <t>62701-3000</t>
  </si>
  <si>
    <t>Sod, spot</t>
  </si>
  <si>
    <t>SOD, SPOT</t>
  </si>
  <si>
    <t>62901-0000</t>
  </si>
  <si>
    <t>Rolled erosion control product</t>
  </si>
  <si>
    <t>ROLLED EROSION CONTROL PRODUCT</t>
  </si>
  <si>
    <t>62901-0100</t>
  </si>
  <si>
    <t>Rolled erosion control product, type 1.A</t>
  </si>
  <si>
    <t>ROLLED EROSION CONTROL PRODUCT, TYPE 1.A</t>
  </si>
  <si>
    <t>62901-0200</t>
  </si>
  <si>
    <t>Rolled erosion control product, type 1.B</t>
  </si>
  <si>
    <t>ROLLED EROSION CONTROL PRODUCT, TYPE 1.B</t>
  </si>
  <si>
    <t>62901-0300</t>
  </si>
  <si>
    <t>Rolled erosion control product, type 1.C</t>
  </si>
  <si>
    <t>ROLLED EROSION CONTROL PRODUCT, TYPE 1.C</t>
  </si>
  <si>
    <t>62901-0400</t>
  </si>
  <si>
    <t>Rolled erosion control product, type 1.D</t>
  </si>
  <si>
    <t>ROLLED EROSION CONTROL PRODUCT, TYPE 1.D</t>
  </si>
  <si>
    <t>62901-0500</t>
  </si>
  <si>
    <t>Rolled erosion control product, type 2.A</t>
  </si>
  <si>
    <t>ROLLED EROSION CONTROL PRODUCT, TYPE 2.A</t>
  </si>
  <si>
    <t>62901-0600</t>
  </si>
  <si>
    <t>Rolled erosion control product, type 2.B</t>
  </si>
  <si>
    <t>ROLLED EROSION CONTROL PRODUCT, TYPE 2.B</t>
  </si>
  <si>
    <t>62901-0700</t>
  </si>
  <si>
    <t>Rolled erosion control product, type 2.C</t>
  </si>
  <si>
    <t>ROLLED EROSION CONTROL PRODUCT, TYPE 2.C</t>
  </si>
  <si>
    <t>62901-0800</t>
  </si>
  <si>
    <t>Rolled erosion control product, type 2.D</t>
  </si>
  <si>
    <t>ROLLED EROSION CONTROL PRODUCT, TYPE 2.D</t>
  </si>
  <si>
    <t>62901-0900</t>
  </si>
  <si>
    <t>Rolled erosion control product, type 3.A</t>
  </si>
  <si>
    <t>ROLLED EROSION CONTROL PRODUCT, TYPE 3.A</t>
  </si>
  <si>
    <t>62901-1000</t>
  </si>
  <si>
    <t>Rolled erosion control product, type 3.B</t>
  </si>
  <si>
    <t>ROLLED EROSION CONTROL PRODUCT, TYPE 3.B</t>
  </si>
  <si>
    <t>62901-1100</t>
  </si>
  <si>
    <t>Rolled erosion control product, type 4</t>
  </si>
  <si>
    <t>ROLLED EROSION CONTROL PRODUCT, TYPE 4</t>
  </si>
  <si>
    <t>62901-1200</t>
  </si>
  <si>
    <t>Rolled erosion control product, type 5.A</t>
  </si>
  <si>
    <t>ROLLED EROSION CONTROL PRODUCT, TYPE 5.A</t>
  </si>
  <si>
    <t>62901-1300</t>
  </si>
  <si>
    <t>Rolled erosion control product, type 5.B</t>
  </si>
  <si>
    <t>ROLLED EROSION CONTROL PRODUCT, TYPE 5.B</t>
  </si>
  <si>
    <t>62901-1400</t>
  </si>
  <si>
    <t>Rolled erosion control product, type 5.C</t>
  </si>
  <si>
    <t>ROLLED EROSION CONTROL PRODUCT, TYPE 5.C</t>
  </si>
  <si>
    <t>62901-1500</t>
  </si>
  <si>
    <t>Rolled erosion control product, type 5.D</t>
  </si>
  <si>
    <t>ROLLED EROSION CONTROL PRODUCT, TYPE 5.D</t>
  </si>
  <si>
    <t>62902-0000</t>
  </si>
  <si>
    <t>62902-0100</t>
  </si>
  <si>
    <t>62902-0200</t>
  </si>
  <si>
    <t>62902-0300</t>
  </si>
  <si>
    <t>62902-0400</t>
  </si>
  <si>
    <t>62902-0500</t>
  </si>
  <si>
    <t>62902-0600</t>
  </si>
  <si>
    <t>62902-0700</t>
  </si>
  <si>
    <t>62902-0800</t>
  </si>
  <si>
    <t>62902-0900</t>
  </si>
  <si>
    <t>62902-1000</t>
  </si>
  <si>
    <t>62902-1100</t>
  </si>
  <si>
    <t>62902-1200</t>
  </si>
  <si>
    <t>62902-1300</t>
  </si>
  <si>
    <t>62902-1400</t>
  </si>
  <si>
    <t>62903-0000</t>
  </si>
  <si>
    <t>Cellular confinement system</t>
  </si>
  <si>
    <t>CELLULAR CONFINEMENT SYSTEM</t>
  </si>
  <si>
    <t>63301-0000</t>
  </si>
  <si>
    <t>Sign system</t>
  </si>
  <si>
    <t>SIGN SYSTEM</t>
  </si>
  <si>
    <t>63301-1000</t>
  </si>
  <si>
    <t>Sign system, Government furnished sign</t>
  </si>
  <si>
    <t>SIGN SYSTEM, GOVERNMENT FURNISHED SIGN</t>
  </si>
  <si>
    <t>63302-0000</t>
  </si>
  <si>
    <t>63302-1000</t>
  </si>
  <si>
    <t>63303-0100</t>
  </si>
  <si>
    <t>Sign, steel panel, type 3 sheeting</t>
  </si>
  <si>
    <t>SIGN, STEEL PANEL, TYPE 3 SHEETING</t>
  </si>
  <si>
    <t>63303-0200</t>
  </si>
  <si>
    <t>Sign, steel panel, type 7 sheeting</t>
  </si>
  <si>
    <t>SIGN, STEEL PANEL, TYPE 7 SHEETING</t>
  </si>
  <si>
    <t>63303-0300</t>
  </si>
  <si>
    <t>Sign, steel panel, type 8 sheeting</t>
  </si>
  <si>
    <t>SIGN, STEEL PANEL, TYPE 8 SHEETING</t>
  </si>
  <si>
    <t>63303-0400</t>
  </si>
  <si>
    <t>Sign, steel panel, type 9 sheeting</t>
  </si>
  <si>
    <t>SIGN, STEEL PANEL, TYPE 9 SHEETING</t>
  </si>
  <si>
    <t>63303-0500</t>
  </si>
  <si>
    <t>Sign, plywood panel, type 3 sheeting</t>
  </si>
  <si>
    <t>SIGN, PLYWOOD PANEL, TYPE 3 SHEETING</t>
  </si>
  <si>
    <t>63303-0600</t>
  </si>
  <si>
    <t>Sign, plywood panel, type 7 sheeting</t>
  </si>
  <si>
    <t>SIGN, PLYWOOD PANEL, TYPE 7 SHEETING</t>
  </si>
  <si>
    <t>63303-0700</t>
  </si>
  <si>
    <t>Sign, plywood panel, type 8 sheeting</t>
  </si>
  <si>
    <t>SIGN, PLYWOOD PANEL, TYPE 8 SHEETING</t>
  </si>
  <si>
    <t>63303-0800</t>
  </si>
  <si>
    <t>Sign, plywood panel, type 9 sheeting</t>
  </si>
  <si>
    <t>SIGN, PLYWOOD PANEL, TYPE 9 SHEETING</t>
  </si>
  <si>
    <t>63303-0900</t>
  </si>
  <si>
    <t>Sign, aluminum panel, type 3 sheeting</t>
  </si>
  <si>
    <t>SIGN, ALUMINUM PANEL, TYPE 3 SHEETING</t>
  </si>
  <si>
    <t>63303-1000</t>
  </si>
  <si>
    <t>Sign, aluminum panel, type 7 sheeting</t>
  </si>
  <si>
    <t>SIGN, ALUMINUM PANEL, TYPE 7 SHEETING</t>
  </si>
  <si>
    <t>63303-1100</t>
  </si>
  <si>
    <t>Sign, aluminum panel, type 8 sheeting</t>
  </si>
  <si>
    <t>SIGN, ALUMINUM PANEL, TYPE 8 SHEETING</t>
  </si>
  <si>
    <t>63303-1200</t>
  </si>
  <si>
    <t>Sign, aluminum panel, type 9 sheeting</t>
  </si>
  <si>
    <t>SIGN, ALUMINUM PANEL, TYPE 9 SHEETING</t>
  </si>
  <si>
    <t>63303-1300</t>
  </si>
  <si>
    <t>Sign, plastic panel, type 3 sheeting</t>
  </si>
  <si>
    <t>SIGN, PLASTIC PANEL, TYPE 3 SHEETING</t>
  </si>
  <si>
    <t>63303-1400</t>
  </si>
  <si>
    <t>Sign, plastic panel, type 7 sheeting</t>
  </si>
  <si>
    <t>SIGN, PLASTIC PANEL, TYPE 7 SHEETING</t>
  </si>
  <si>
    <t>63303-1500</t>
  </si>
  <si>
    <t>Sign, plastic panel, type 8 sheeting</t>
  </si>
  <si>
    <t>SIGN, PLASTIC PANEL, TYPE 8 SHEETING</t>
  </si>
  <si>
    <t>63303-1600</t>
  </si>
  <si>
    <t>Sign, plastic panel, type 9 sheeting</t>
  </si>
  <si>
    <t>SIGN, PLASTIC PANEL, TYPE 9 SHEETING</t>
  </si>
  <si>
    <t>63304-0100</t>
  </si>
  <si>
    <t>Signs, steel panels, type 3 sheeting</t>
  </si>
  <si>
    <t>SIGNS, STEEL PANELS, TYPE 3 SHEETING</t>
  </si>
  <si>
    <t>63304-0200</t>
  </si>
  <si>
    <t>Signs, steel panels, type 7 sheeting</t>
  </si>
  <si>
    <t>SIGNS, STEEL PANELS, TYPE 7 SHEETING</t>
  </si>
  <si>
    <t>63304-0300</t>
  </si>
  <si>
    <t>Signs, steel panels, type 8 sheeting</t>
  </si>
  <si>
    <t>SIGNS, STEEL PANELS, TYPE 8 SHEETING</t>
  </si>
  <si>
    <t>63304-0400</t>
  </si>
  <si>
    <t>Signs, steel panels, type 9 sheeting</t>
  </si>
  <si>
    <t>SIGNS, STEEL PANELS, TYPE 9 SHEETING</t>
  </si>
  <si>
    <t>63304-0500</t>
  </si>
  <si>
    <t>Signs, plywood panels, type 3 sheeting</t>
  </si>
  <si>
    <t>SIGNS, PLYWOOD PANELS, TYPE 3 SHEETING</t>
  </si>
  <si>
    <t>63304-0600</t>
  </si>
  <si>
    <t>Signs, plywood panels, type 7 sheeting</t>
  </si>
  <si>
    <t>SIGNS, PLYWOOD PANELS, TYPE 7 SHEETING</t>
  </si>
  <si>
    <t>63304-0700</t>
  </si>
  <si>
    <t>Signs, plywood panels, type 8 sheeting</t>
  </si>
  <si>
    <t>SIGNS, PLYWOOD PANELS, TYPE 8 SHEETING</t>
  </si>
  <si>
    <t>63304-0800</t>
  </si>
  <si>
    <t>Signs, plywood panels, type 9 sheeting</t>
  </si>
  <si>
    <t>SIGNS, PLYWOOD PANELS, TYPE 9 SHEETING</t>
  </si>
  <si>
    <t>63304-0900</t>
  </si>
  <si>
    <t>Signs, aluminum panels, type 3 sheeting</t>
  </si>
  <si>
    <t>SIGNS, ALUMINUM PANELS, TYPE 3 SHEETING</t>
  </si>
  <si>
    <t>63304-1000</t>
  </si>
  <si>
    <t>Signs, aluminum panels, type 7 sheeting</t>
  </si>
  <si>
    <t>SIGNS, ALUMINUM PANELS, TYPE 7 SHEETING</t>
  </si>
  <si>
    <t>63304-1100</t>
  </si>
  <si>
    <t>Signs, aluminum panels, type 8 sheeting</t>
  </si>
  <si>
    <t>SIGNS, ALUMINUM PANELS, TYPE 8 SHEETING</t>
  </si>
  <si>
    <t>63304-1200</t>
  </si>
  <si>
    <t>Signs, aluminum panels, type 9 sheeting</t>
  </si>
  <si>
    <t>SIGNS, ALUMINUM PANELS, TYPE 9 SHEETING</t>
  </si>
  <si>
    <t>63304-1300</t>
  </si>
  <si>
    <t>Signs, plastic panels, type 3 sheeting</t>
  </si>
  <si>
    <t>SIGNS, PLASTIC PANELS, TYPE 3 SHEETING</t>
  </si>
  <si>
    <t>63304-1400</t>
  </si>
  <si>
    <t>Signs, plastic panels, type 7 sheeting</t>
  </si>
  <si>
    <t>SIGNS, PLASTIC PANELS, TYPE 7 SHEETING</t>
  </si>
  <si>
    <t>63304-1500</t>
  </si>
  <si>
    <t>Signs, plastic panels, type 8 sheeting</t>
  </si>
  <si>
    <t>SIGNS, PLASTIC PANELS, TYPE 8 SHEETING</t>
  </si>
  <si>
    <t>63304-1600</t>
  </si>
  <si>
    <t>Signs, plastic panels, type 9 sheeting</t>
  </si>
  <si>
    <t>SIGNS, PLASTIC PANELS, TYPE 9 SHEETING</t>
  </si>
  <si>
    <t>63305-0100</t>
  </si>
  <si>
    <t>Posts, steel, U-channel</t>
  </si>
  <si>
    <t>POSTS, STEEL, U-CHANNEL</t>
  </si>
  <si>
    <t>63305-0200</t>
  </si>
  <si>
    <t>Posts, steel, 50mm diameter</t>
  </si>
  <si>
    <t>POSTS, STEEL, 2-INCH DIAMETER</t>
  </si>
  <si>
    <t>63305-0300</t>
  </si>
  <si>
    <t>Posts, steel, 100mm diameter</t>
  </si>
  <si>
    <t>POSTS, STEEL, 4-INCH DIAMETER</t>
  </si>
  <si>
    <t>63305-0400</t>
  </si>
  <si>
    <t>Posts, steel, 50mm x 50mm</t>
  </si>
  <si>
    <t>POSTS, STEEL, 2-INCH X 2-INCH</t>
  </si>
  <si>
    <t>63305-0500</t>
  </si>
  <si>
    <t>Posts, steel, 75mm x 100mm</t>
  </si>
  <si>
    <t>POSTS, STEEL, 3-INCH X 4-INCH</t>
  </si>
  <si>
    <t>63305-0600</t>
  </si>
  <si>
    <t>Posts, steel, 100mm x 150mm</t>
  </si>
  <si>
    <t>POSTS, STEEL, 4-INCH X 6-INCH</t>
  </si>
  <si>
    <t>63305-0700</t>
  </si>
  <si>
    <t>Posts, steel, pipe</t>
  </si>
  <si>
    <t>POSTS, STEEL, PIPE</t>
  </si>
  <si>
    <t>63305-0800</t>
  </si>
  <si>
    <t>Posts, steel, w150 x 14</t>
  </si>
  <si>
    <t>POSTS, STEEL, W6 X 9</t>
  </si>
  <si>
    <t>63305-0900</t>
  </si>
  <si>
    <t>Posts, steel, w150 x 18</t>
  </si>
  <si>
    <t>POSTS, STEEL, W6 X 12</t>
  </si>
  <si>
    <t>63305-1000</t>
  </si>
  <si>
    <t>Posts, steel, w150 x 22</t>
  </si>
  <si>
    <t>POSTS, STEEL, W6 X 15</t>
  </si>
  <si>
    <t>63305-1100</t>
  </si>
  <si>
    <t>Posts, steel, w200 x 27</t>
  </si>
  <si>
    <t>POSTS, STEEL, W8 X 18</t>
  </si>
  <si>
    <t>63305-1200</t>
  </si>
  <si>
    <t>Posts, steel, w200 x 31</t>
  </si>
  <si>
    <t>POSTS, STEEL, W8 X 21</t>
  </si>
  <si>
    <t>63305-1300</t>
  </si>
  <si>
    <t>Posts, steel, w250 x 33</t>
  </si>
  <si>
    <t>POSTS, STEEL, W10 X 22</t>
  </si>
  <si>
    <t>63305-1400</t>
  </si>
  <si>
    <t>Posts, steel, w250 x 39</t>
  </si>
  <si>
    <t>POSTS, STEEL, W10 X 26</t>
  </si>
  <si>
    <t>63305-1500</t>
  </si>
  <si>
    <t>Posts, steel, w310 x 24</t>
  </si>
  <si>
    <t>POSTS, STEEL, W12 X 16</t>
  </si>
  <si>
    <t>63305-1600</t>
  </si>
  <si>
    <t>Posts, steel, w310 x 28</t>
  </si>
  <si>
    <t>POSTS, STEEL, W12 X 19</t>
  </si>
  <si>
    <t>63305-1700</t>
  </si>
  <si>
    <t>Posts, wood, 100mm x 100mm</t>
  </si>
  <si>
    <t>POSTS, WOOD, 4-INCH X 4-INCH</t>
  </si>
  <si>
    <t>63305-1800</t>
  </si>
  <si>
    <t>Posts, wood, 100mm x 150mm</t>
  </si>
  <si>
    <t>POSTS, WOOD, 4-INCH X 6-INCH</t>
  </si>
  <si>
    <t>63305-1900</t>
  </si>
  <si>
    <t>Posts, wood, 150mm x 150mm</t>
  </si>
  <si>
    <t>POSTS, WOOD, 6-INCH X 6-INCH</t>
  </si>
  <si>
    <t>63305-2000</t>
  </si>
  <si>
    <t>Posts, wood, 200mm x 150mm</t>
  </si>
  <si>
    <t>POSTS, WOOD, 8-INCH X 6-INCH</t>
  </si>
  <si>
    <t>63306-0100</t>
  </si>
  <si>
    <t>Post, steel, U-channel</t>
  </si>
  <si>
    <t>POST, STEEL, U-CHANNEL</t>
  </si>
  <si>
    <t>63306-0200</t>
  </si>
  <si>
    <t>Post, steel, 50mm diameter</t>
  </si>
  <si>
    <t>POST, STEEL, 2-INCH DIAMETER</t>
  </si>
  <si>
    <t>63306-0300</t>
  </si>
  <si>
    <t>Post, steel, 100mm diameter</t>
  </si>
  <si>
    <t>POST, STEEL, 4-INCH DIAMETER</t>
  </si>
  <si>
    <t>63306-0400</t>
  </si>
  <si>
    <t>Post, steel, 50mm x 50mm</t>
  </si>
  <si>
    <t>POST, STEEL, 2-INCH X 2-INCH</t>
  </si>
  <si>
    <t>63306-0450</t>
  </si>
  <si>
    <t>Post, steel, 75mm x 75mm</t>
  </si>
  <si>
    <t>POST, STEEL, 3-INCH X 3-INCH</t>
  </si>
  <si>
    <t>63306-0500</t>
  </si>
  <si>
    <t>Post, steel, 75mm x 100mm</t>
  </si>
  <si>
    <t>POST, STEEL, 3-INCH X 4-INCH</t>
  </si>
  <si>
    <t>63306-0600</t>
  </si>
  <si>
    <t>Post, steel, 100mm x 150mm</t>
  </si>
  <si>
    <t>POST, STEEL, 4-INCH X 6-INCH</t>
  </si>
  <si>
    <t>63306-0700</t>
  </si>
  <si>
    <t>Post, steel, pipe</t>
  </si>
  <si>
    <t>POST, STEEL, PIPE</t>
  </si>
  <si>
    <t>63306-0800</t>
  </si>
  <si>
    <t>Post, steel, w150 x 14</t>
  </si>
  <si>
    <t>POST, STEEL, W6 X 9</t>
  </si>
  <si>
    <t>63306-0900</t>
  </si>
  <si>
    <t>Post, steel, w150 x 18</t>
  </si>
  <si>
    <t>POST, STEEL, W6 X 12</t>
  </si>
  <si>
    <t>63306-1000</t>
  </si>
  <si>
    <t>Post, steel, w150 x 22</t>
  </si>
  <si>
    <t>POST, STEEL, W6 X 15</t>
  </si>
  <si>
    <t>63306-1100</t>
  </si>
  <si>
    <t>Post, steel, w200 x 27</t>
  </si>
  <si>
    <t>POST, STEEL, W8 X 18</t>
  </si>
  <si>
    <t>63306-1200</t>
  </si>
  <si>
    <t>Post, steel, w200 x 31</t>
  </si>
  <si>
    <t>POST, STEEL, W8 X 21</t>
  </si>
  <si>
    <t>63306-1300</t>
  </si>
  <si>
    <t>Post, steel, w250 x 33</t>
  </si>
  <si>
    <t>POST, STEEL, W10 X 22</t>
  </si>
  <si>
    <t>63306-1400</t>
  </si>
  <si>
    <t>Post, steel, w250 x 39</t>
  </si>
  <si>
    <t>POST, STEEL, W10 X 26</t>
  </si>
  <si>
    <t>63306-1500</t>
  </si>
  <si>
    <t>Post, steel, w310 x 24</t>
  </si>
  <si>
    <t>POST, STEEL, W12 X 16</t>
  </si>
  <si>
    <t>63306-1600</t>
  </si>
  <si>
    <t>Post, steel, w310 x 28</t>
  </si>
  <si>
    <t>POST, STEEL, W12 X 19</t>
  </si>
  <si>
    <t>63306-1700</t>
  </si>
  <si>
    <t>Post, wood, 100mm x 100mm</t>
  </si>
  <si>
    <t>POST, WOOD, 4-INCH X 4-INCH</t>
  </si>
  <si>
    <t>63306-1800</t>
  </si>
  <si>
    <t>Post, wood, 100mm x 150mm</t>
  </si>
  <si>
    <t>POST, WOOD, 4-INCH X 6-INCH</t>
  </si>
  <si>
    <t>63306-1900</t>
  </si>
  <si>
    <t>Post, wood, 150mm x 150mm</t>
  </si>
  <si>
    <t>POST, WOOD, 6-INCH X 6-INCH</t>
  </si>
  <si>
    <t>63306-2000</t>
  </si>
  <si>
    <t>Post, wood, 200mm x 150mm</t>
  </si>
  <si>
    <t>POST, WOOD, 8-INCH X 6-INCH</t>
  </si>
  <si>
    <t>63306-2100</t>
  </si>
  <si>
    <t>Post, wood, 200mm diameter</t>
  </si>
  <si>
    <t>POST, WOOD, 8-INCH DIAMETER</t>
  </si>
  <si>
    <t>63307-0000</t>
  </si>
  <si>
    <t>Sign structure, overhead</t>
  </si>
  <si>
    <t>SIGN STRUCTURE, OVERHEAD</t>
  </si>
  <si>
    <t>63308-0000</t>
  </si>
  <si>
    <t>Object marker</t>
  </si>
  <si>
    <t>OBJECT MARKER</t>
  </si>
  <si>
    <t>63308-1000</t>
  </si>
  <si>
    <t>Object marker, type 1</t>
  </si>
  <si>
    <t>OBJECT MARKER, TYPE 1</t>
  </si>
  <si>
    <t>63308-2000</t>
  </si>
  <si>
    <t>Object marker, type 2</t>
  </si>
  <si>
    <t>OBJECT MARKER, TYPE 2</t>
  </si>
  <si>
    <t>63308-3000</t>
  </si>
  <si>
    <t>Object marker, type 3</t>
  </si>
  <si>
    <t>OBJECT MARKER, TYPE 3</t>
  </si>
  <si>
    <t>63308-4000</t>
  </si>
  <si>
    <t>Object marker, type CALTRANS type L</t>
  </si>
  <si>
    <t>OBJECT MARKER, TYPE CALTRANS TYPE L</t>
  </si>
  <si>
    <t>63308-5000</t>
  </si>
  <si>
    <t>Object marker, type CALTRANS type P</t>
  </si>
  <si>
    <t>OBJECT MARKER, TYPE CALTRANS TYPE P</t>
  </si>
  <si>
    <t>63309-0000</t>
  </si>
  <si>
    <t>Delineator</t>
  </si>
  <si>
    <t>DELINEATOR</t>
  </si>
  <si>
    <t>63309-0100</t>
  </si>
  <si>
    <t>Delineator, type 1</t>
  </si>
  <si>
    <t>DELINEATOR, TYPE 1</t>
  </si>
  <si>
    <t>63309-0200</t>
  </si>
  <si>
    <t>Delineator, type 2</t>
  </si>
  <si>
    <t>DELINEATOR, TYPE 2</t>
  </si>
  <si>
    <t>63309-0300</t>
  </si>
  <si>
    <t>Delineator, type 3</t>
  </si>
  <si>
    <t>DELINEATOR, TYPE 3</t>
  </si>
  <si>
    <t>63309-0400</t>
  </si>
  <si>
    <t>Delineator, type 4</t>
  </si>
  <si>
    <t>DELINEATOR, TYPE 4</t>
  </si>
  <si>
    <t>63309-0500</t>
  </si>
  <si>
    <t>Delineator, type 5</t>
  </si>
  <si>
    <t>DELINEATOR, TYPE 5</t>
  </si>
  <si>
    <t>63309-0600</t>
  </si>
  <si>
    <t>Delineator, type 6</t>
  </si>
  <si>
    <t>DELINEATOR, TYPE 6</t>
  </si>
  <si>
    <t>63309-0700</t>
  </si>
  <si>
    <t>Delineator, type NMSHTD type A</t>
  </si>
  <si>
    <t>DELINEATOR, TYPE NMSHTD TYPE A</t>
  </si>
  <si>
    <t>63309-0800</t>
  </si>
  <si>
    <t>Delineator, type NMSHTD type C</t>
  </si>
  <si>
    <t>DELINEATOR, TYPE NMSHTD TYPE C</t>
  </si>
  <si>
    <t>63309-0900</t>
  </si>
  <si>
    <t>Delineator, type flexible</t>
  </si>
  <si>
    <t>DELINEATOR, TYPE FLEXIBLE</t>
  </si>
  <si>
    <t>63309-1000</t>
  </si>
  <si>
    <t>Delineator, type snowpole</t>
  </si>
  <si>
    <t>DELINEATOR, TYPE SNOWPOLE</t>
  </si>
  <si>
    <t>63309-1100</t>
  </si>
  <si>
    <t>Delineator, type snowpole, 2400mm</t>
  </si>
  <si>
    <t>DELINEATOR, TYPE SNOWPOLE, 8 FEET</t>
  </si>
  <si>
    <t>63309-1200</t>
  </si>
  <si>
    <t>Delineator, type snowpole, 3000mm</t>
  </si>
  <si>
    <t>DELINEATOR, TYPE SNOWPOLE, 10 FEET</t>
  </si>
  <si>
    <t>63309-1300</t>
  </si>
  <si>
    <t>Delineator, type snowpole, 3600mm</t>
  </si>
  <si>
    <t>DELINEATOR, TYPE SNOWPOLE, 12 FEET</t>
  </si>
  <si>
    <t>63310-0000</t>
  </si>
  <si>
    <t>Channelizing device</t>
  </si>
  <si>
    <t>CHANNELIZING DEVICE</t>
  </si>
  <si>
    <t>63311-0000</t>
  </si>
  <si>
    <t>Speed hump</t>
  </si>
  <si>
    <t>SPEED HUMP</t>
  </si>
  <si>
    <t>63312-0000</t>
  </si>
  <si>
    <t>63313-0000</t>
  </si>
  <si>
    <t>Rumble strip</t>
  </si>
  <si>
    <t>RUMBLE STRIP</t>
  </si>
  <si>
    <t>63313-1000</t>
  </si>
  <si>
    <t>Rumble strip, shoulder</t>
  </si>
  <si>
    <t>RUMBLE STRIP, SHOULDER</t>
  </si>
  <si>
    <t>63314-0000</t>
  </si>
  <si>
    <t>63314-1000</t>
  </si>
  <si>
    <t>63315-0000</t>
  </si>
  <si>
    <t>63316-1000</t>
  </si>
  <si>
    <t>Remove and reset sign</t>
  </si>
  <si>
    <t>REMOVE AND RESET SIGN</t>
  </si>
  <si>
    <t>63316-2000</t>
  </si>
  <si>
    <t>Remove and reset delineator</t>
  </si>
  <si>
    <t>REMOVE AND RESET DELINEATOR</t>
  </si>
  <si>
    <t>63316-3000</t>
  </si>
  <si>
    <t>Remove and reset object marker</t>
  </si>
  <si>
    <t>REMOVE AND RESET OBJECT MARKER</t>
  </si>
  <si>
    <t>63317-1000</t>
  </si>
  <si>
    <t>63318-1000</t>
  </si>
  <si>
    <t>Snowpole holder</t>
  </si>
  <si>
    <t>SNOWPOLE HOLDER</t>
  </si>
  <si>
    <t>63319-0000</t>
  </si>
  <si>
    <t>Post sleeve</t>
  </si>
  <si>
    <t>POST SLEEVE</t>
  </si>
  <si>
    <t>63320-0000</t>
  </si>
  <si>
    <t>Speed cushion</t>
  </si>
  <si>
    <t>SPEED CUSHION</t>
  </si>
  <si>
    <t>63401-0000</t>
  </si>
  <si>
    <t>Pavement markings</t>
  </si>
  <si>
    <t>PAVEMENT MARKINGS</t>
  </si>
  <si>
    <t>63401-0100</t>
  </si>
  <si>
    <t>Pavement markings, type A, solid</t>
  </si>
  <si>
    <t>PAVEMENT MARKINGS, TYPE A, SOLID</t>
  </si>
  <si>
    <t>63401-0200</t>
  </si>
  <si>
    <t>Pavement markings, type A, broken</t>
  </si>
  <si>
    <t>PAVEMENT MARKINGS, TYPE A, BROKEN</t>
  </si>
  <si>
    <t>63401-0300</t>
  </si>
  <si>
    <t>Pavement markings, type B, solid</t>
  </si>
  <si>
    <t>PAVEMENT MARKINGS, TYPE B, SOLID</t>
  </si>
  <si>
    <t>63401-0400</t>
  </si>
  <si>
    <t>Pavement markings, type B, broken</t>
  </si>
  <si>
    <t>PAVEMENT MARKINGS, TYPE B, BROKEN</t>
  </si>
  <si>
    <t>63401-0450</t>
  </si>
  <si>
    <t>Pavement markings, type B, dotted</t>
  </si>
  <si>
    <t>PAVEMENT MARKINGS, TYPE B, DOTTED</t>
  </si>
  <si>
    <t>63401-0500</t>
  </si>
  <si>
    <t>Pavement markings, type C, solid</t>
  </si>
  <si>
    <t>PAVEMENT MARKINGS, TYPE C, SOLID</t>
  </si>
  <si>
    <t>63401-0600</t>
  </si>
  <si>
    <t>Pavement markings, type C, broken</t>
  </si>
  <si>
    <t>PAVEMENT MARKINGS, TYPE C, BROKEN</t>
  </si>
  <si>
    <t>63401-0700</t>
  </si>
  <si>
    <t>Pavement markings, type D, solid</t>
  </si>
  <si>
    <t>PAVEMENT MARKINGS, TYPE D, SOLID</t>
  </si>
  <si>
    <t>63401-0800</t>
  </si>
  <si>
    <t>Pavement markings, type D, broken</t>
  </si>
  <si>
    <t>PAVEMENT MARKINGS, TYPE D, BROKEN</t>
  </si>
  <si>
    <t>63401-0900</t>
  </si>
  <si>
    <t>Pavement markings, type E, solid</t>
  </si>
  <si>
    <t>PAVEMENT MARKINGS, TYPE E, SOLID</t>
  </si>
  <si>
    <t>63401-1000</t>
  </si>
  <si>
    <t>Pavement markings, type E, broken</t>
  </si>
  <si>
    <t>PAVEMENT MARKINGS, TYPE E, BROKEN</t>
  </si>
  <si>
    <t>63401-1100</t>
  </si>
  <si>
    <t>Pavement markings, type F, solid</t>
  </si>
  <si>
    <t>PAVEMENT MARKINGS, TYPE F, SOLID</t>
  </si>
  <si>
    <t>63401-1200</t>
  </si>
  <si>
    <t>Pavement markings, type F, broken</t>
  </si>
  <si>
    <t>PAVEMENT MARKINGS, TYPE F, BROKEN</t>
  </si>
  <si>
    <t>63401-1300</t>
  </si>
  <si>
    <t>Pavement markings, type G, solid</t>
  </si>
  <si>
    <t>PAVEMENT MARKINGS, TYPE G, SOLID</t>
  </si>
  <si>
    <t>63401-1400</t>
  </si>
  <si>
    <t>Pavement markings, type G, broken</t>
  </si>
  <si>
    <t>PAVEMENT MARKINGS, TYPE G, BROKEN</t>
  </si>
  <si>
    <t>63401-1500</t>
  </si>
  <si>
    <t>Pavement markings, type H, solid</t>
  </si>
  <si>
    <t>PAVEMENT MARKINGS, TYPE H, SOLID</t>
  </si>
  <si>
    <t>63401-1600</t>
  </si>
  <si>
    <t>Pavement markings, type H, broken</t>
  </si>
  <si>
    <t>PAVEMENT MARKINGS, TYPE H, BROKEN</t>
  </si>
  <si>
    <t>63401-1700</t>
  </si>
  <si>
    <t>Pavement markings, type I, solid</t>
  </si>
  <si>
    <t>PAVEMENT MARKINGS, TYPE I, SOLID</t>
  </si>
  <si>
    <t>63401-1800</t>
  </si>
  <si>
    <t>Pavement markings, type I, broken</t>
  </si>
  <si>
    <t>PAVEMENT MARKINGS, TYPE I, BROKEN</t>
  </si>
  <si>
    <t>63401-1900</t>
  </si>
  <si>
    <t>Pavement markings, type J, solid</t>
  </si>
  <si>
    <t>PAVEMENT MARKINGS, TYPE J, SOLID</t>
  </si>
  <si>
    <t>63401-2000</t>
  </si>
  <si>
    <t>Pavement markings, type J, broken</t>
  </si>
  <si>
    <t>PAVEMENT MARKINGS, TYPE J, BROKEN</t>
  </si>
  <si>
    <t>63401-2100</t>
  </si>
  <si>
    <t>Pavement markings, type K, solid</t>
  </si>
  <si>
    <t>PAVEMENT MARKINGS, TYPE K, SOLID</t>
  </si>
  <si>
    <t>63401-2200</t>
  </si>
  <si>
    <t>Pavement markings, type K, broken</t>
  </si>
  <si>
    <t>PAVEMENT MARKINGS, TYPE K, BROKEN</t>
  </si>
  <si>
    <t>63401-2300</t>
  </si>
  <si>
    <t>Pavement markings, type L, solid</t>
  </si>
  <si>
    <t>PAVEMENT MARKINGS, TYPE L, SOLID</t>
  </si>
  <si>
    <t>63401-2400</t>
  </si>
  <si>
    <t>Pavement markings, type L, broken</t>
  </si>
  <si>
    <t>PAVEMENT MARKINGS, TYPE L, BROKEN</t>
  </si>
  <si>
    <t>63402-0100</t>
  </si>
  <si>
    <t>63402-0200</t>
  </si>
  <si>
    <t>63402-0300</t>
  </si>
  <si>
    <t>63402-0400</t>
  </si>
  <si>
    <t>63402-0500</t>
  </si>
  <si>
    <t>63402-0600</t>
  </si>
  <si>
    <t>63402-0700</t>
  </si>
  <si>
    <t>63402-0800</t>
  </si>
  <si>
    <t>63402-0900</t>
  </si>
  <si>
    <t>63402-1000</t>
  </si>
  <si>
    <t>63402-1100</t>
  </si>
  <si>
    <t>63402-1200</t>
  </si>
  <si>
    <t>63402-1300</t>
  </si>
  <si>
    <t>63402-1400</t>
  </si>
  <si>
    <t>63402-1500</t>
  </si>
  <si>
    <t>63402-1600</t>
  </si>
  <si>
    <t>63402-1700</t>
  </si>
  <si>
    <t>63402-1800</t>
  </si>
  <si>
    <t>63402-1900</t>
  </si>
  <si>
    <t>63402-2000</t>
  </si>
  <si>
    <t>63402-2100</t>
  </si>
  <si>
    <t>63402-2200</t>
  </si>
  <si>
    <t>63402-2300</t>
  </si>
  <si>
    <t>63402-2400</t>
  </si>
  <si>
    <t>63403-0100</t>
  </si>
  <si>
    <t>Pavement markings, type A</t>
  </si>
  <si>
    <t>PAVEMENT MARKINGS, TYPE A</t>
  </si>
  <si>
    <t>63403-0200</t>
  </si>
  <si>
    <t>Pavement markings, type B</t>
  </si>
  <si>
    <t>PAVEMENT MARKINGS, TYPE B</t>
  </si>
  <si>
    <t>63403-0300</t>
  </si>
  <si>
    <t>Pavement markings, type C</t>
  </si>
  <si>
    <t>PAVEMENT MARKINGS, TYPE C</t>
  </si>
  <si>
    <t>63403-0400</t>
  </si>
  <si>
    <t>Pavement markings, type D</t>
  </si>
  <si>
    <t>PAVEMENT MARKINGS, TYPE D</t>
  </si>
  <si>
    <t>63403-0500</t>
  </si>
  <si>
    <t>Pavement markings, type E</t>
  </si>
  <si>
    <t>PAVEMENT MARKINGS, TYPE E</t>
  </si>
  <si>
    <t>63403-0600</t>
  </si>
  <si>
    <t>Pavement markings, type F</t>
  </si>
  <si>
    <t>PAVEMENT MARKINGS, TYPE F</t>
  </si>
  <si>
    <t>63403-0700</t>
  </si>
  <si>
    <t>Pavement markings, type G</t>
  </si>
  <si>
    <t>PAVEMENT MARKINGS, TYPE G</t>
  </si>
  <si>
    <t>63403-0800</t>
  </si>
  <si>
    <t>Pavement markings, type H</t>
  </si>
  <si>
    <t>PAVEMENT MARKINGS, TYPE H</t>
  </si>
  <si>
    <t>63403-0900</t>
  </si>
  <si>
    <t>Pavement markings, type I</t>
  </si>
  <si>
    <t>PAVEMENT MARKINGS, TYPE I</t>
  </si>
  <si>
    <t>63403-1000</t>
  </si>
  <si>
    <t>Pavement markings, type J</t>
  </si>
  <si>
    <t>PAVEMENT MARKINGS, TYPE J</t>
  </si>
  <si>
    <t>63403-1100</t>
  </si>
  <si>
    <t>Pavement markings, type K</t>
  </si>
  <si>
    <t>PAVEMENT MARKINGS, TYPE K</t>
  </si>
  <si>
    <t>63403-1200</t>
  </si>
  <si>
    <t>Pavement markings, type L</t>
  </si>
  <si>
    <t>PAVEMENT MARKINGS, TYPE L</t>
  </si>
  <si>
    <t>63404-0100</t>
  </si>
  <si>
    <t>63404-0200</t>
  </si>
  <si>
    <t>63404-0300</t>
  </si>
  <si>
    <t>63404-0400</t>
  </si>
  <si>
    <t>63404-0500</t>
  </si>
  <si>
    <t>63404-0600</t>
  </si>
  <si>
    <t>63404-0700</t>
  </si>
  <si>
    <t>63404-0800</t>
  </si>
  <si>
    <t>63404-0900</t>
  </si>
  <si>
    <t>63404-1000</t>
  </si>
  <si>
    <t>63404-1100</t>
  </si>
  <si>
    <t>63404-1200</t>
  </si>
  <si>
    <t>63405-0050</t>
  </si>
  <si>
    <t>Pavement markings, symbols</t>
  </si>
  <si>
    <t>PAVEMENT MARKINGS, SYMBOLS</t>
  </si>
  <si>
    <t>63405-0100</t>
  </si>
  <si>
    <t>Pavement markings, type A, turn arrow</t>
  </si>
  <si>
    <t>PAVEMENT MARKINGS, TYPE A, TURN ARROW</t>
  </si>
  <si>
    <t>63405-0150</t>
  </si>
  <si>
    <t>Pavement markings, type A, straight arrow</t>
  </si>
  <si>
    <t>PAVEMENT MARKINGS, TYPE A, STRAIGHT ARROW</t>
  </si>
  <si>
    <t>63405-0200</t>
  </si>
  <si>
    <t>Pavement markings, type A, straight/turn arrow combination</t>
  </si>
  <si>
    <t>PAVEMENT MARKINGS, TYPE A, STRAIGHT/TURN ARROW COMBINATION</t>
  </si>
  <si>
    <t>63405-0250</t>
  </si>
  <si>
    <t>Pavement markings, type A, "ONLY" word message</t>
  </si>
  <si>
    <t>PAVEMENT MARKINGS, TYPE A, "ONLY" WORD MESSAGE</t>
  </si>
  <si>
    <t>63405-0300</t>
  </si>
  <si>
    <t>Pavement markings, type A, "STOP" word message</t>
  </si>
  <si>
    <t>PAVEMENT MARKINGS, TYPE A, "STOP" WORD MESSAGE</t>
  </si>
  <si>
    <t>63405-0350</t>
  </si>
  <si>
    <t>Pavement markings, type A, "SCHOOL" word message</t>
  </si>
  <si>
    <t>PAVEMENT MARKINGS, TYPE A, "SCHOOL" WORD MESSAGE</t>
  </si>
  <si>
    <t>63405-0400</t>
  </si>
  <si>
    <t>Pavement markings, type A, railroad symbol</t>
  </si>
  <si>
    <t>PAVEMENT MARKINGS, TYPE A, RAILROAD SYMBOL</t>
  </si>
  <si>
    <t>63405-0450</t>
  </si>
  <si>
    <t>Pavement markings, type A, accessibility symbol</t>
  </si>
  <si>
    <t>PAVEMENT MARKINGS, TYPE A, ACCESSIBILITY SYMBOL</t>
  </si>
  <si>
    <t>63405-0500</t>
  </si>
  <si>
    <t>Pavement markings, type B, turn arrow</t>
  </si>
  <si>
    <t>PAVEMENT MARKINGS, TYPE B, TURN ARROW</t>
  </si>
  <si>
    <t>63405-0550</t>
  </si>
  <si>
    <t>Pavement markings, type B, straight arrow</t>
  </si>
  <si>
    <t>PAVEMENT MARKINGS, TYPE B, STRAIGHT ARROW</t>
  </si>
  <si>
    <t>63405-0600</t>
  </si>
  <si>
    <t>Pavement markings, type B, straight/turn arrow combination</t>
  </si>
  <si>
    <t>PAVEMENT MARKINGS, TYPE B, STRAIGHT/TURN ARROW COMBINATION</t>
  </si>
  <si>
    <t>63405-0650</t>
  </si>
  <si>
    <t>Pavement markings, type B, "ONLY" word message</t>
  </si>
  <si>
    <t>PAVEMENT MARKINGS, TYPE B, "ONLY" WORD MESSAGE</t>
  </si>
  <si>
    <t>63405-0700</t>
  </si>
  <si>
    <t>Pavement markings, type B, "STOP" word message</t>
  </si>
  <si>
    <t>PAVEMENT MARKINGS, TYPE B, "STOP" WORD MESSAGE</t>
  </si>
  <si>
    <t>63405-0750</t>
  </si>
  <si>
    <t>Pavement markings, type B, "SCHOOL" word message</t>
  </si>
  <si>
    <t>PAVEMENT MARKINGS, TYPE B, "SCHOOL" WORD MESSAGE</t>
  </si>
  <si>
    <t>63405-0800</t>
  </si>
  <si>
    <t>Pavement markings, type B, railroad symbol</t>
  </si>
  <si>
    <t>PAVEMENT MARKINGS, TYPE B, RAILROAD SYMBOL</t>
  </si>
  <si>
    <t>63405-0850</t>
  </si>
  <si>
    <t>Pavement markings, type B, accessibility symbol</t>
  </si>
  <si>
    <t>PAVEMENT MARKINGS, TYPE B, ACCESSIBILITY SYMBOL</t>
  </si>
  <si>
    <t>63405-0855</t>
  </si>
  <si>
    <t>Pavement markings, type B, speed hump markings</t>
  </si>
  <si>
    <t>PAVEMENT MARKINGS, TYPE B, SPEED HUMP MARKINGS</t>
  </si>
  <si>
    <t>63405-0900</t>
  </si>
  <si>
    <t>Pavement markings, type C, turn arrow</t>
  </si>
  <si>
    <t>PAVEMENT MARKINGS, TYPE C, TURN ARROW</t>
  </si>
  <si>
    <t>63405-0950</t>
  </si>
  <si>
    <t>Pavement markings, type C, straight arrow</t>
  </si>
  <si>
    <t>PAVEMENT MARKINGS, TYPE C, STRAIGHT ARROW</t>
  </si>
  <si>
    <t>63405-1000</t>
  </si>
  <si>
    <t>Pavement markings, type C, straight/turn arrow combination</t>
  </si>
  <si>
    <t>PAVEMENT MARKINGS, TYPE C, STRAIGHT/TURN ARROW COMBINATION</t>
  </si>
  <si>
    <t>63405-1050</t>
  </si>
  <si>
    <t>Pavement markings, type C, "ONLY" word message</t>
  </si>
  <si>
    <t>PAVEMENT MARKINGS, TYPE C, "ONLY" WORD MESSAGE</t>
  </si>
  <si>
    <t>63405-1100</t>
  </si>
  <si>
    <t>Pavement markings, type C, "STOP" word message</t>
  </si>
  <si>
    <t>PAVEMENT MARKINGS, TYPE C, "STOP" WORD MESSAGE</t>
  </si>
  <si>
    <t>63405-1150</t>
  </si>
  <si>
    <t>Pavement markings, type C, "SCHOOL" word message</t>
  </si>
  <si>
    <t>PAVEMENT MARKINGS, TYPE C, "SCHOOL" WORD MESSAGE</t>
  </si>
  <si>
    <t>63405-1200</t>
  </si>
  <si>
    <t>Pavement markings, type C, railroad symbol</t>
  </si>
  <si>
    <t>PAVEMENT MARKINGS, TYPE C, RAILROAD SYMBOL</t>
  </si>
  <si>
    <t>63405-1250</t>
  </si>
  <si>
    <t>Pavement markings, type C, accessibility symbol</t>
  </si>
  <si>
    <t>PAVEMENT MARKINGS, TYPE C, ACCESSIBILITY SYMBOL</t>
  </si>
  <si>
    <t>63405-1300</t>
  </si>
  <si>
    <t>Pavement markings, type D, turn arrow</t>
  </si>
  <si>
    <t>PAVEMENT MARKINGS, TYPE D, TURN ARROW</t>
  </si>
  <si>
    <t>63405-1350</t>
  </si>
  <si>
    <t>Pavement markings, type D, straight arrow</t>
  </si>
  <si>
    <t>PAVEMENT MARKINGS, TYPE D, STRAIGHT ARROW</t>
  </si>
  <si>
    <t>63405-1400</t>
  </si>
  <si>
    <t>Pavement markings, type D, straight/turn arrow combination</t>
  </si>
  <si>
    <t>PAVEMENT MARKINGS, TYPE D, STRAIGHT/TURN ARROW COMBINATION</t>
  </si>
  <si>
    <t>63405-1450</t>
  </si>
  <si>
    <t>Pavement markings, type D, "ONLY" word message</t>
  </si>
  <si>
    <t>PAVEMENT MARKINGS, TYPE D, "ONLY" WORD MESSAGE</t>
  </si>
  <si>
    <t>63405-1500</t>
  </si>
  <si>
    <t>Pavement markings, type D, "STOP" word message</t>
  </si>
  <si>
    <t>PAVEMENT MARKINGS, TYPE D, "STOP" WORD MESSAGE</t>
  </si>
  <si>
    <t>63405-1550</t>
  </si>
  <si>
    <t>Pavement markings, type D, "SCHOOL" word message</t>
  </si>
  <si>
    <t>PAVEMENT MARKINGS, TYPE D, "SCHOOL" WORD MESSAGE</t>
  </si>
  <si>
    <t>63405-1600</t>
  </si>
  <si>
    <t>Pavement markings, type D, railroad symbol</t>
  </si>
  <si>
    <t>PAVEMENT MARKINGS, TYPE D, RAILROAD SYMBOL</t>
  </si>
  <si>
    <t>63405-1650</t>
  </si>
  <si>
    <t>Pavement markings, type D, accessibility symbol</t>
  </si>
  <si>
    <t>PAVEMENT MARKINGS, TYPE D, ACCESSIBILITY SYMBOL</t>
  </si>
  <si>
    <t>63405-1700</t>
  </si>
  <si>
    <t>Pavement markings, type E, turn arrow</t>
  </si>
  <si>
    <t>PAVEMENT MARKINGS, TYPE E, TURN ARROW</t>
  </si>
  <si>
    <t>63405-1750</t>
  </si>
  <si>
    <t>Pavement markings, type E, straight arrow</t>
  </si>
  <si>
    <t>PAVEMENT MARKINGS, TYPE E, STRAIGHT ARROW</t>
  </si>
  <si>
    <t>63405-1800</t>
  </si>
  <si>
    <t>Pavement markings, type E, straight/turn arrow combination</t>
  </si>
  <si>
    <t>PAVEMENT MARKINGS, TYPE E, STRAIGHT/TURN ARROW COMBINATION</t>
  </si>
  <si>
    <t>63405-1850</t>
  </si>
  <si>
    <t>Pavement markings, type E, "ONLY" word message</t>
  </si>
  <si>
    <t>PAVEMENT MARKINGS, TYPE E, "ONLY" WORD MESSAGE</t>
  </si>
  <si>
    <t>63405-1900</t>
  </si>
  <si>
    <t>Pavement markings, type E, "STOP" word message</t>
  </si>
  <si>
    <t>PAVEMENT MARKINGS, TYPE E, "STOP" WORD MESSAGE</t>
  </si>
  <si>
    <t>63405-1950</t>
  </si>
  <si>
    <t>Pavement markings, type E, "SCHOOL" word message</t>
  </si>
  <si>
    <t>PAVEMENT MARKINGS, TYPE E, "SCHOOL" WORD MESSAGE</t>
  </si>
  <si>
    <t>63405-2000</t>
  </si>
  <si>
    <t>Pavement markings, type E, railroad symbol</t>
  </si>
  <si>
    <t>PAVEMENT MARKINGS, TYPE E, RAILROAD SYMBOL</t>
  </si>
  <si>
    <t>63405-2050</t>
  </si>
  <si>
    <t>Pavement markings, type E, accessibility symbol</t>
  </si>
  <si>
    <t>PAVEMENT MARKINGS, TYPE E, ACCESSIBILITY SYMBOL</t>
  </si>
  <si>
    <t>63405-2100</t>
  </si>
  <si>
    <t>Pavement markings, type F, turn arrow</t>
  </si>
  <si>
    <t>PAVEMENT MARKINGS, TYPE F, TURN ARROW</t>
  </si>
  <si>
    <t>63405-2150</t>
  </si>
  <si>
    <t>Pavement markings, type F, straight arrow</t>
  </si>
  <si>
    <t>PAVEMENT MARKINGS, TYPE F, STRAIGHT ARROW</t>
  </si>
  <si>
    <t>63405-2200</t>
  </si>
  <si>
    <t>Pavement markings, type F, straight/turn arrow combination</t>
  </si>
  <si>
    <t>PAVEMENT MARKINGS, TYPE F, STRAIGHT/TURN ARROW COMBINATION</t>
  </si>
  <si>
    <t>63405-2250</t>
  </si>
  <si>
    <t>Pavement markings, type F, "ONLY" word message</t>
  </si>
  <si>
    <t>PAVEMENT MARKINGS, TYPE F, "ONLY" WORD MESSAGE</t>
  </si>
  <si>
    <t>63405-2300</t>
  </si>
  <si>
    <t>Pavement markings, type F, "STOP" word message</t>
  </si>
  <si>
    <t>PAVEMENT MARKINGS, TYPE F, "STOP" WORD MESSAGE</t>
  </si>
  <si>
    <t>63405-2350</t>
  </si>
  <si>
    <t>Pavement markings, type F, "SCHOOL" word message</t>
  </si>
  <si>
    <t>PAVEMENT MARKINGS, TYPE F, "SCHOOL" WORD MESSAGE</t>
  </si>
  <si>
    <t>63405-2400</t>
  </si>
  <si>
    <t>Pavement markings, type F, railroad symbol</t>
  </si>
  <si>
    <t>PAVEMENT MARKINGS, TYPE F, RAILROAD SYMBOL</t>
  </si>
  <si>
    <t>63405-2450</t>
  </si>
  <si>
    <t>Pavement markings, type F, accessibility symbol</t>
  </si>
  <si>
    <t>PAVEMENT MARKINGS, TYPE F, ACCESSIBILITY SYMBOL</t>
  </si>
  <si>
    <t>63405-2500</t>
  </si>
  <si>
    <t>Pavement markings, type G, turn arrow</t>
  </si>
  <si>
    <t>PAVEMENT MARKINGS, TYPE G, TURN ARROW</t>
  </si>
  <si>
    <t>63405-2550</t>
  </si>
  <si>
    <t>Pavement markings, type G, straight arrow</t>
  </si>
  <si>
    <t>PAVEMENT MARKINGS, TYPE G, STRAIGHT ARROW</t>
  </si>
  <si>
    <t>63405-2600</t>
  </si>
  <si>
    <t>Pavement markings, type G, straight/turn arrow combination</t>
  </si>
  <si>
    <t>PAVEMENT MARKINGS, TYPE G, STRAIGHT/TURN ARROW COMBINATION</t>
  </si>
  <si>
    <t>63405-2650</t>
  </si>
  <si>
    <t>Pavement markings, type G, "ONLY" word message</t>
  </si>
  <si>
    <t>PAVEMENT MARKINGS, TYPE G, "ONLY" WORD MESSAGE</t>
  </si>
  <si>
    <t>63405-2700</t>
  </si>
  <si>
    <t>Pavement markings, type G, "STOP" word message</t>
  </si>
  <si>
    <t>PAVEMENT MARKINGS, TYPE G, "STOP" WORD MESSAGE</t>
  </si>
  <si>
    <t>63405-2750</t>
  </si>
  <si>
    <t>Pavement markings, type G, "SCHOOL" word message</t>
  </si>
  <si>
    <t>PAVEMENT MARKINGS, TYPE G, "SCHOOL" WORD MESSAGE</t>
  </si>
  <si>
    <t>63405-2800</t>
  </si>
  <si>
    <t>Pavement markings, type G, railroad symbol</t>
  </si>
  <si>
    <t>PAVEMENT MARKINGS, TYPE G, RAILROAD SYMBOL</t>
  </si>
  <si>
    <t>63405-2850</t>
  </si>
  <si>
    <t>Pavement markings, type G, accessibility symbol</t>
  </si>
  <si>
    <t>PAVEMENT MARKINGS, TYPE G, ACCESSIBILITY SYMBOL</t>
  </si>
  <si>
    <t>63405-2900</t>
  </si>
  <si>
    <t>Pavement markings, type H, turn arrow</t>
  </si>
  <si>
    <t>PAVEMENT MARKINGS, TYPE H, TURN ARROW</t>
  </si>
  <si>
    <t>63405-2950</t>
  </si>
  <si>
    <t>Pavement markings, type H, straight arrow</t>
  </si>
  <si>
    <t>PAVEMENT MARKINGS, TYPE H, STRAIGHT ARROW</t>
  </si>
  <si>
    <t>63405-3000</t>
  </si>
  <si>
    <t>Pavement markings, type H, straight/turn arrow combination</t>
  </si>
  <si>
    <t>PAVEMENT MARKINGS, TYPE H, STRAIGHT/TURN ARROW COMBINATION</t>
  </si>
  <si>
    <t>63405-3050</t>
  </si>
  <si>
    <t>Pavement markings, type H, "ONLY" word message</t>
  </si>
  <si>
    <t>PAVEMENT MARKINGS, TYPE H, "ONLY" WORD MESSAGE</t>
  </si>
  <si>
    <t>63405-3100</t>
  </si>
  <si>
    <t>Pavement markings, type H, "STOP" word message</t>
  </si>
  <si>
    <t>PAVEMENT MARKINGS, TYPE H, "STOP" WORD MESSAGE</t>
  </si>
  <si>
    <t>63405-3150</t>
  </si>
  <si>
    <t>Pavement markings, type H, "SCHOOL" word message</t>
  </si>
  <si>
    <t>PAVEMENT MARKINGS, TYPE H, "SCHOOL" WORD MESSAGE</t>
  </si>
  <si>
    <t>63405-3200</t>
  </si>
  <si>
    <t>Pavement markings, type H, railroad symbol</t>
  </si>
  <si>
    <t>PAVEMENT MARKINGS, TYPE H, RAILROAD SYMBOL</t>
  </si>
  <si>
    <t>63405-3250</t>
  </si>
  <si>
    <t>Pavement markings, type H, accessibility symbol</t>
  </si>
  <si>
    <t>PAVEMENT MARKINGS, TYPE H, ACCESSIBILITY SYMBOL</t>
  </si>
  <si>
    <t>63405-3300</t>
  </si>
  <si>
    <t>Pavement markings, type I, turn arrow</t>
  </si>
  <si>
    <t>PAVEMENT MARKINGS, TYPE I, TURN ARROW</t>
  </si>
  <si>
    <t>63405-3350</t>
  </si>
  <si>
    <t>Pavement markings, type I, straight arrow</t>
  </si>
  <si>
    <t>PAVEMENT MARKINGS, TYPE I, STRAIGHT ARROW</t>
  </si>
  <si>
    <t>63405-3400</t>
  </si>
  <si>
    <t>Pavement markings, type I, straight/turn arrow combination</t>
  </si>
  <si>
    <t>PAVEMENT MARKINGS, TYPE I, STRAIGHT/TURN ARROW COMBINATION</t>
  </si>
  <si>
    <t>63405-3450</t>
  </si>
  <si>
    <t>Pavement markings, type I, "ONLY" word message</t>
  </si>
  <si>
    <t>PAVEMENT MARKINGS, TYPE I, "ONLY" WORD MESSAGE</t>
  </si>
  <si>
    <t>63405-3500</t>
  </si>
  <si>
    <t>Pavement markings, type I, "STOP" word message</t>
  </si>
  <si>
    <t>PAVEMENT MARKINGS, TYPE I, "STOP" WORD MESSAGE</t>
  </si>
  <si>
    <t>63405-3550</t>
  </si>
  <si>
    <t>Pavement markings, type I, "SCHOOL" word message</t>
  </si>
  <si>
    <t>PAVEMENT MARKINGS, TYPE I, "SCHOOL" WORD MESSAGE</t>
  </si>
  <si>
    <t>63405-3600</t>
  </si>
  <si>
    <t>Pavement markings, type I, railroad symbol</t>
  </si>
  <si>
    <t>PAVEMENT MARKINGS, TYPE I, RAILROAD SYMBOL</t>
  </si>
  <si>
    <t>63405-3650</t>
  </si>
  <si>
    <t>Pavement markings, type I, accessibility symbol</t>
  </si>
  <si>
    <t>PAVEMENT MARKINGS, TYPE I, ACCESSIBILITY SYMBOL</t>
  </si>
  <si>
    <t>63405-3700</t>
  </si>
  <si>
    <t>Pavement markings, type J, turn arrow</t>
  </si>
  <si>
    <t>PAVEMENT MARKINGS, TYPE J, TURN ARROW</t>
  </si>
  <si>
    <t>63405-3750</t>
  </si>
  <si>
    <t>Pavement markings, type J, straight arrow</t>
  </si>
  <si>
    <t>PAVEMENT MARKINGS, TYPE J, STRAIGHT ARROW</t>
  </si>
  <si>
    <t>63405-3800</t>
  </si>
  <si>
    <t>Pavement markings, type J, straight/turn arrow combination</t>
  </si>
  <si>
    <t>PAVEMENT MARKINGS, TYPE J, STRAIGHT/TURN ARROW COMBINATION</t>
  </si>
  <si>
    <t>63405-3850</t>
  </si>
  <si>
    <t>Pavement markings, type J, "ONLY" word message</t>
  </si>
  <si>
    <t>PAVEMENT MARKINGS, TYPE J, "ONLY" WORD MESSAGE</t>
  </si>
  <si>
    <t>63405-3900</t>
  </si>
  <si>
    <t>Pavement markings, type J, "STOP" word message</t>
  </si>
  <si>
    <t>PAVEMENT MARKINGS, TYPE J, "STOP" WORD MESSAGE</t>
  </si>
  <si>
    <t>63405-3950</t>
  </si>
  <si>
    <t>Pavement markings, type J, "SCHOOL" word message</t>
  </si>
  <si>
    <t>PAVEMENT MARKINGS, TYPE J, "SCHOOL" WORD MESSAGE</t>
  </si>
  <si>
    <t>63405-4000</t>
  </si>
  <si>
    <t>Pavement markings, type J, railroad symbol</t>
  </si>
  <si>
    <t>PAVEMENT MARKINGS, TYPE J, RAILROAD SYMBOL</t>
  </si>
  <si>
    <t>63405-4050</t>
  </si>
  <si>
    <t>Pavement markings, type J, accessibility symbol</t>
  </si>
  <si>
    <t>PAVEMENT MARKINGS, TYPE J, ACCESSIBILITY SYMBOL</t>
  </si>
  <si>
    <t>63405-4100</t>
  </si>
  <si>
    <t>Pavement markings, type K, turn arrow</t>
  </si>
  <si>
    <t>PAVEMENT MARKINGS, TYPE K, TURN ARROW</t>
  </si>
  <si>
    <t>63405-4150</t>
  </si>
  <si>
    <t>Pavement markings, type K, straight arrow</t>
  </si>
  <si>
    <t>PAVEMENT MARKINGS, TYPE K, STRAIGHT ARROW</t>
  </si>
  <si>
    <t>63405-4200</t>
  </si>
  <si>
    <t>Pavement markings, type K, straight/turn arrow combination</t>
  </si>
  <si>
    <t>PAVEMENT MARKINGS, TYPE K, STRAIGHT/TURN ARROW COMBINATION</t>
  </si>
  <si>
    <t>63405-4250</t>
  </si>
  <si>
    <t>Pavement markings, type K, "ONLY" word message</t>
  </si>
  <si>
    <t>PAVEMENT MARKINGS, TYPE K, "ONLY" WORD MESSAGE</t>
  </si>
  <si>
    <t>63405-4300</t>
  </si>
  <si>
    <t>Pavement markings, type K, "STOP" word message</t>
  </si>
  <si>
    <t>PAVEMENT MARKINGS, TYPE K, "STOP" WORD MESSAGE</t>
  </si>
  <si>
    <t>63405-4350</t>
  </si>
  <si>
    <t>Pavement markings, type K, "SCHOOL" word message</t>
  </si>
  <si>
    <t>PAVEMENT MARKINGS, TYPE K, "SCHOOL" WORD MESSAGE</t>
  </si>
  <si>
    <t>63405-4400</t>
  </si>
  <si>
    <t>Pavement markings, type K, railroad symbol</t>
  </si>
  <si>
    <t>PAVEMENT MARKINGS, TYPE K, RAILROAD SYMBOL</t>
  </si>
  <si>
    <t>63405-4450</t>
  </si>
  <si>
    <t>Pavement markings, type K, accessibility symbol</t>
  </si>
  <si>
    <t>PAVEMENT MARKINGS, TYPE K, ACCESSIBILITY SYMBOL</t>
  </si>
  <si>
    <t>63405-4500</t>
  </si>
  <si>
    <t>Pavement markings, type L, turn arrow</t>
  </si>
  <si>
    <t>PAVEMENT MARKINGS, TYPE L, TURN ARROW</t>
  </si>
  <si>
    <t>63405-4550</t>
  </si>
  <si>
    <t>Pavement markings, type L, straight arrow</t>
  </si>
  <si>
    <t>PAVEMENT MARKINGS, TYPE L, STRAIGHT ARROW</t>
  </si>
  <si>
    <t>63405-4600</t>
  </si>
  <si>
    <t>Pavement markings, type L, straight/turn arrow combination</t>
  </si>
  <si>
    <t>PAVEMENT MARKINGS, TYPE L, STRAIGHT/TURN ARROW COMBINATION</t>
  </si>
  <si>
    <t>63405-4650</t>
  </si>
  <si>
    <t>Pavement markings, type L, "ONLY" word message</t>
  </si>
  <si>
    <t>PAVEMENT MARKINGS, TYPE L, "ONLY" WORD MESSAGE</t>
  </si>
  <si>
    <t>63405-4700</t>
  </si>
  <si>
    <t>Pavement markings, type L, "STOP" word message</t>
  </si>
  <si>
    <t>PAVEMENT MARKINGS, TYPE L, "STOP" WORD MESSAGE</t>
  </si>
  <si>
    <t>63405-4750</t>
  </si>
  <si>
    <t>Pavement markings, type L, "SCHOOL" word message</t>
  </si>
  <si>
    <t>PAVEMENT MARKINGS, TYPE L, "SCHOOL" WORD MESSAGE</t>
  </si>
  <si>
    <t>63405-4800</t>
  </si>
  <si>
    <t>Pavement markings, type L, railroad symbol</t>
  </si>
  <si>
    <t>PAVEMENT MARKINGS, TYPE L, RAILROAD SYMBOL</t>
  </si>
  <si>
    <t>63405-4850</t>
  </si>
  <si>
    <t>Pavement markings, type L, accessibility symbol</t>
  </si>
  <si>
    <t>PAVEMENT MARKINGS, TYPE L, ACCESSIBILITY SYMBOL</t>
  </si>
  <si>
    <t>63406-0000</t>
  </si>
  <si>
    <t>Raised pavement marker</t>
  </si>
  <si>
    <t>RAISED PAVEMENT MARKER</t>
  </si>
  <si>
    <t>63406-0100</t>
  </si>
  <si>
    <t>Raised pavement marker type A</t>
  </si>
  <si>
    <t>RAISED PAVEMENT MARKER TYPE A</t>
  </si>
  <si>
    <t>63406-0200</t>
  </si>
  <si>
    <t>Raised pavement marker type B</t>
  </si>
  <si>
    <t>RAISED PAVEMENT MARKER TYPE B</t>
  </si>
  <si>
    <t>63406-0300</t>
  </si>
  <si>
    <t>Raised pavement marker type C</t>
  </si>
  <si>
    <t>RAISED PAVEMENT MARKER TYPE C</t>
  </si>
  <si>
    <t>63406-0400</t>
  </si>
  <si>
    <t>Raised pavement marker type D</t>
  </si>
  <si>
    <t>RAISED PAVEMENT MARKER TYPE D</t>
  </si>
  <si>
    <t>63406-0500</t>
  </si>
  <si>
    <t>Raised pavement marker type E</t>
  </si>
  <si>
    <t>RAISED PAVEMENT MARKER TYPE E</t>
  </si>
  <si>
    <t>63407-0000</t>
  </si>
  <si>
    <t>Recessed pavement marker</t>
  </si>
  <si>
    <t>RECESSED PAVEMENT MARKER</t>
  </si>
  <si>
    <t>63407-0100</t>
  </si>
  <si>
    <t>Recessed pavement marker type A</t>
  </si>
  <si>
    <t>RECESSED PAVEMENT MARKER TYPE A</t>
  </si>
  <si>
    <t>63407-0200</t>
  </si>
  <si>
    <t>Recessed pavement marker type B</t>
  </si>
  <si>
    <t>RECESSED PAVEMENT MARKER TYPE B</t>
  </si>
  <si>
    <t>63407-0300</t>
  </si>
  <si>
    <t>Recessed pavement marker type C</t>
  </si>
  <si>
    <t>RECESSED PAVEMENT MARKER TYPE C</t>
  </si>
  <si>
    <t>63407-0400</t>
  </si>
  <si>
    <t>Recessed pavement marker type D</t>
  </si>
  <si>
    <t>RECESSED PAVEMENT MARKER TYPE D</t>
  </si>
  <si>
    <t>63407-0500</t>
  </si>
  <si>
    <t>Recessed pavement marker type E</t>
  </si>
  <si>
    <t>RECESSED PAVEMENT MARKER TYPE E</t>
  </si>
  <si>
    <t>63501-0000</t>
  </si>
  <si>
    <t>Temporary traffic control</t>
  </si>
  <si>
    <t>TEMPORARY TRAFFIC CONTROL</t>
  </si>
  <si>
    <t>63501-1000</t>
  </si>
  <si>
    <t>Temporary traffic control, traffic and safety supervisor</t>
  </si>
  <si>
    <t>TEMPORARY TRAFFIC CONTROL, TRAFFIC AND SAFETY SUPERVISOR</t>
  </si>
  <si>
    <t>63501-2000</t>
  </si>
  <si>
    <t>Temporary traffic control, traffic signal system</t>
  </si>
  <si>
    <t>TEMPORARY TRAFFIC CONTROL, TRAFFIC SIGNAL SYSTEM</t>
  </si>
  <si>
    <t>63502-0100</t>
  </si>
  <si>
    <t>Temporary traffic control, advance warning arrow panel, type A</t>
  </si>
  <si>
    <t>TEMPORARY TRAFFIC CONTROL, ADVANCE WARNING ARROW PANEL, TYPE A</t>
  </si>
  <si>
    <t>63502-0200</t>
  </si>
  <si>
    <t>Temporary traffic control, advance warning arrow panel, type B</t>
  </si>
  <si>
    <t>TEMPORARY TRAFFIC CONTROL, ADVANCE WARNING ARROW PANEL, TYPE B</t>
  </si>
  <si>
    <t>63502-0300</t>
  </si>
  <si>
    <t>Temporary traffic control, advance warning arrow panel, type C</t>
  </si>
  <si>
    <t>TEMPORARY TRAFFIC CONTROL, ADVANCE WARNING ARROW PANEL, TYPE C</t>
  </si>
  <si>
    <t>63502-0400</t>
  </si>
  <si>
    <t>Temporary traffic control, barricade type 1</t>
  </si>
  <si>
    <t>TEMPORARY TRAFFIC CONTROL, BARRICADE TYPE 1</t>
  </si>
  <si>
    <t>63502-0500</t>
  </si>
  <si>
    <t>Temporary traffic control, barricade type 2</t>
  </si>
  <si>
    <t>TEMPORARY TRAFFIC CONTROL, BARRICADE TYPE 2</t>
  </si>
  <si>
    <t>63502-0600</t>
  </si>
  <si>
    <t>Temporary traffic control, barricade type 3</t>
  </si>
  <si>
    <t>TEMPORARY TRAFFIC CONTROL, BARRICADE TYPE 3</t>
  </si>
  <si>
    <t>63502-0700</t>
  </si>
  <si>
    <t>Temporary traffic control, cone</t>
  </si>
  <si>
    <t>TEMPORARY TRAFFIC CONTROL, CONE</t>
  </si>
  <si>
    <t>63502-0800</t>
  </si>
  <si>
    <t>Temporary traffic control, cone, type 450mm</t>
  </si>
  <si>
    <t>TEMPORARY TRAFFIC CONTROL, CONE, TYPE 18-INCH</t>
  </si>
  <si>
    <t>63502-0900</t>
  </si>
  <si>
    <t>Temporary traffic control, cone, type 700mm</t>
  </si>
  <si>
    <t>TEMPORARY TRAFFIC CONTROL, CONE, TYPE 28-INCH</t>
  </si>
  <si>
    <t>63502-1000</t>
  </si>
  <si>
    <t>Temporary traffic control, cone, type 900mm</t>
  </si>
  <si>
    <t>TEMPORARY TRAFFIC CONTROL, CONE, TYPE 36-INCH</t>
  </si>
  <si>
    <t>63502-1050</t>
  </si>
  <si>
    <t>Temporary traffic control, tubular marker</t>
  </si>
  <si>
    <t>TEMPORARY TRAFFIC CONTROL, TUBULAR MARKER</t>
  </si>
  <si>
    <t>63502-1100</t>
  </si>
  <si>
    <t>Temporary traffic control, tubular marker, type 450mm</t>
  </si>
  <si>
    <t>TEMPORARY TRAFFIC CONTROL, TUBULAR MARKER, TYPE 18-INCH</t>
  </si>
  <si>
    <t>63502-1200</t>
  </si>
  <si>
    <t>Temporary traffic control, tubular marker, type 700mm</t>
  </si>
  <si>
    <t>TEMPORARY TRAFFIC CONTROL, TUBULAR MARKER, TYPE 28-INCH</t>
  </si>
  <si>
    <t>63502-1250</t>
  </si>
  <si>
    <t>Temporary traffic control, tubular marker, type 1050mm</t>
  </si>
  <si>
    <t>TEMPORARY TRAFFIC CONTROL, TUBULAR MARKER, TYPE 42-INCH</t>
  </si>
  <si>
    <t>63502-1300</t>
  </si>
  <si>
    <t>Temporary traffic control, drum</t>
  </si>
  <si>
    <t>TEMPORARY TRAFFIC CONTROL, DRUM</t>
  </si>
  <si>
    <t>63502-1400</t>
  </si>
  <si>
    <t>Temporary traffic control, vertical panel</t>
  </si>
  <si>
    <t>TEMPORARY TRAFFIC CONTROL, VERTICAL PANEL</t>
  </si>
  <si>
    <t>63502-1500</t>
  </si>
  <si>
    <t>Temporary traffic control, warning light type A</t>
  </si>
  <si>
    <t>TEMPORARY TRAFFIC CONTROL, WARNING LIGHT TYPE A</t>
  </si>
  <si>
    <t>63502-1600</t>
  </si>
  <si>
    <t>Temporary traffic control, warning light type B</t>
  </si>
  <si>
    <t>TEMPORARY TRAFFIC CONTROL, WARNING LIGHT TYPE B</t>
  </si>
  <si>
    <t>63502-1700</t>
  </si>
  <si>
    <t>Temporary traffic control, warning light type C</t>
  </si>
  <si>
    <t>TEMPORARY TRAFFIC CONTROL, WARNING LIGHT TYPE C</t>
  </si>
  <si>
    <t>63502-1800</t>
  </si>
  <si>
    <t>Temporary traffic control, warning light type D</t>
  </si>
  <si>
    <t>TEMPORARY TRAFFIC CONTROL, WARNING LIGHT TYPE D</t>
  </si>
  <si>
    <t>63502-1900</t>
  </si>
  <si>
    <t>Temporary traffic control, shadow vehicle</t>
  </si>
  <si>
    <t>TEMPORARY TRAFFIC CONTROL, SHADOW VEHICLE</t>
  </si>
  <si>
    <t>63502-2000</t>
  </si>
  <si>
    <t>Temporary traffic control, portable changeable message sign</t>
  </si>
  <si>
    <t>TEMPORARY TRAFFIC CONTROL, PORTABLE CHANGEABLE MESSAGE SIGN</t>
  </si>
  <si>
    <t>63502-2100</t>
  </si>
  <si>
    <t>Temporary traffic control, crash cushion</t>
  </si>
  <si>
    <t>TEMPORARY TRAFFIC CONTROL, CRASH CUSHION</t>
  </si>
  <si>
    <t>63502-2200</t>
  </si>
  <si>
    <t>Temporary traffic control, crash cushion, inertial barrel system</t>
  </si>
  <si>
    <t>TEMPORARY TRAFFIC CONTROL, CRASH CUSHION, INERTIAL BARREL SYSTEM</t>
  </si>
  <si>
    <t>63502-2300</t>
  </si>
  <si>
    <t>Temporary traffic control, crash cushion, QUADGUARDcz system</t>
  </si>
  <si>
    <t>TEMPORARY TRAFFIC CONTROL, CRASH CUSHION, QUADGUARDCZ SYSTEM</t>
  </si>
  <si>
    <t>63502-2400</t>
  </si>
  <si>
    <t>Temporary traffic control, crash cushion, NEAT system</t>
  </si>
  <si>
    <t>TEMPORARY TRAFFIC CONTROL, CRASH CUSHION, NEAT SYSTEM</t>
  </si>
  <si>
    <t>63502-2500</t>
  </si>
  <si>
    <t>Temporary traffic control, crash cushion, TRACC system</t>
  </si>
  <si>
    <t>TEMPORARY TRAFFIC CONTROL, CRASH CUSHION, TRACC SYSTEM</t>
  </si>
  <si>
    <t>63502-2600</t>
  </si>
  <si>
    <t>Temporary traffic control, moving temporary crash cushion</t>
  </si>
  <si>
    <t>TEMPORARY TRAFFIC CONTROL, MOVING TEMPORARY CRASH CUSHION</t>
  </si>
  <si>
    <t>63502-2700</t>
  </si>
  <si>
    <t>Temporary traffic control, replacement cartridges for crash cushion</t>
  </si>
  <si>
    <t>TEMPORARY TRAFFIC CONTROL, REPLACEMENT CARTRIDGES FOR CRASH CUSHION</t>
  </si>
  <si>
    <t>63502-2800</t>
  </si>
  <si>
    <t>Temporary traffic control, replacement barrels for crash cushion</t>
  </si>
  <si>
    <t>TEMPORARY TRAFFIC CONTROL, REPLACEMENT BARRELS FOR CRASH CUSHION</t>
  </si>
  <si>
    <t>63502-2900</t>
  </si>
  <si>
    <t>Temporary traffic control, pavement markings, symbols, and letters</t>
  </si>
  <si>
    <t>TEMPORARY TRAFFIC CONTROL, PAVEMENT MARKINGS, SYMBOLS, AND LETTERS</t>
  </si>
  <si>
    <t>63502-3000</t>
  </si>
  <si>
    <t>Temporary traffic control, raised pavement marker</t>
  </si>
  <si>
    <t>TEMPORARY TRAFFIC CONTROL, RAISED PAVEMENT MARKER</t>
  </si>
  <si>
    <t>63502-3100</t>
  </si>
  <si>
    <t>63502-3200</t>
  </si>
  <si>
    <t>Temporary traffic control, relocating traffic signal system</t>
  </si>
  <si>
    <t>TEMPORARY TRAFFIC CONTROL, RELOCATING TRAFFIC SIGNAL SYSTEM</t>
  </si>
  <si>
    <t>63502-3300</t>
  </si>
  <si>
    <t>Temporary traffic control, portable rumble strip</t>
  </si>
  <si>
    <t>TEMPORARY TRAFFIC CONTROL, PORTABLE RUMBLE STRIP</t>
  </si>
  <si>
    <t>63502-3400</t>
  </si>
  <si>
    <t>Temporary traffic control, opposing traffic lane divider</t>
  </si>
  <si>
    <t>TEMPORARY TRAFFIC CONTROL, OPPOSING TRAFFIC LANE DIVIDER</t>
  </si>
  <si>
    <t>63502-3500</t>
  </si>
  <si>
    <t>Temporary traffic control, vehicle positioning guide</t>
  </si>
  <si>
    <t>TEMPORARY TRAFFIC CONTROL, VEHICLE POSITIONING GUIDE</t>
  </si>
  <si>
    <t>63502-3600</t>
  </si>
  <si>
    <t>Temporary traffic control, over height warning device</t>
  </si>
  <si>
    <t>TEMPORARY TRAFFIC CONTROL, OVER HEIGHT WARNING DEVICE</t>
  </si>
  <si>
    <t>63502-3700</t>
  </si>
  <si>
    <t>Temporary traffic control, snowpole</t>
  </si>
  <si>
    <t>TEMPORARY TRAFFIC CONTROL, SNOWPOLE</t>
  </si>
  <si>
    <t>63502-3800</t>
  </si>
  <si>
    <t>Temporary traffic control, towing</t>
  </si>
  <si>
    <t>TEMPORARY TRAFFIC CONTROL, TOWING</t>
  </si>
  <si>
    <t>63503-0100</t>
  </si>
  <si>
    <t>63503-0200</t>
  </si>
  <si>
    <t>63503-0300</t>
  </si>
  <si>
    <t>63503-0400</t>
  </si>
  <si>
    <t>Temporary traffic control, concrete barrier</t>
  </si>
  <si>
    <t>TEMPORARY TRAFFIC CONTROL, CONCRETE BARRIER</t>
  </si>
  <si>
    <t>63503-0450</t>
  </si>
  <si>
    <t>Temporary traffic control, water-filled barrier</t>
  </si>
  <si>
    <t>TEMPORARY TRAFFIC CONTROL, WATER-FILLED BARRIER</t>
  </si>
  <si>
    <t>63503-0500</t>
  </si>
  <si>
    <t>Temporary traffic control, moving concrete barrier</t>
  </si>
  <si>
    <t>TEMPORARY TRAFFIC CONTROL, MOVING CONCRETE BARRIER</t>
  </si>
  <si>
    <t>63503-0550</t>
  </si>
  <si>
    <t>Temporary traffic control, moving water-filled barrier</t>
  </si>
  <si>
    <t>TEMPORARY TRAFFIC CONTROL, MOVING WATER-FILLED BARRIER</t>
  </si>
  <si>
    <t>63503-0600</t>
  </si>
  <si>
    <t>Temporary traffic control, guardrail</t>
  </si>
  <si>
    <t>TEMPORARY TRAFFIC CONTROL, GUARDRAIL</t>
  </si>
  <si>
    <t>63503-0700</t>
  </si>
  <si>
    <t>Temporary traffic control, pavement markings</t>
  </si>
  <si>
    <t>TEMPORARY TRAFFIC CONTROL, PAVEMENT MARKINGS</t>
  </si>
  <si>
    <t>63503-0800</t>
  </si>
  <si>
    <t>Temporary traffic control, pavement marking removal</t>
  </si>
  <si>
    <t>TEMPORARY TRAFFIC CONTROL, PAVEMENT MARKING REMOVAL</t>
  </si>
  <si>
    <t>63503-0900</t>
  </si>
  <si>
    <t>Temporary traffic control, snow fence</t>
  </si>
  <si>
    <t>TEMPORARY TRAFFIC CONTROL, SNOW FENCE</t>
  </si>
  <si>
    <t>63503-1000</t>
  </si>
  <si>
    <t>Temporary traffic control, plastic fence</t>
  </si>
  <si>
    <t>TEMPORARY TRAFFIC CONTROL, PLASTIC FENCE</t>
  </si>
  <si>
    <t>63504-1000</t>
  </si>
  <si>
    <t>Temporary traffic control, construction sign</t>
  </si>
  <si>
    <t>TEMPORARY TRAFFIC CONTROL, CONSTRUCTION SIGN</t>
  </si>
  <si>
    <t>63504-2000</t>
  </si>
  <si>
    <t>Temporary traffic control, pavement markings, symbols and letters</t>
  </si>
  <si>
    <t>TEMPORARY TRAFFIC CONTROL, PAVEMENT MARKINGS, SYMBOLS AND LETTERS</t>
  </si>
  <si>
    <t>63504-3000</t>
  </si>
  <si>
    <t>Temporary traffic control, steel plates</t>
  </si>
  <si>
    <t>TEMPORARY TRAFFIC CONTROL, STEEL PLATES</t>
  </si>
  <si>
    <t>63505-1000</t>
  </si>
  <si>
    <t>63505-1500</t>
  </si>
  <si>
    <t>Temporary traffic control, vehicle positioning guides</t>
  </si>
  <si>
    <t>TEMPORARY TRAFFIC CONTROL, VEHICLE POSITIONING GUIDES</t>
  </si>
  <si>
    <t>63506-0100</t>
  </si>
  <si>
    <t>63506-0200</t>
  </si>
  <si>
    <t>63506-0300</t>
  </si>
  <si>
    <t>63506-0400</t>
  </si>
  <si>
    <t>Temporary traffic control, police officer</t>
  </si>
  <si>
    <t>TEMPORARY TRAFFIC CONTROL, POLICE OFFICER</t>
  </si>
  <si>
    <t>63506-0500</t>
  </si>
  <si>
    <t>Temporary traffic control, flagger</t>
  </si>
  <si>
    <t>TEMPORARY TRAFFIC CONTROL, FLAGGER</t>
  </si>
  <si>
    <t>63506-0600</t>
  </si>
  <si>
    <t>Temporary traffic control, pilot car</t>
  </si>
  <si>
    <t>TEMPORARY TRAFFIC CONTROL, PILOT CAR</t>
  </si>
  <si>
    <t>63506-0700</t>
  </si>
  <si>
    <t>63506-0800</t>
  </si>
  <si>
    <t>63507-0100</t>
  </si>
  <si>
    <t>63507-0200</t>
  </si>
  <si>
    <t>63507-0300</t>
  </si>
  <si>
    <t>63507-0400</t>
  </si>
  <si>
    <t>63507-0500</t>
  </si>
  <si>
    <t>63507-0600</t>
  </si>
  <si>
    <t>63507-0700</t>
  </si>
  <si>
    <t>63507-0800</t>
  </si>
  <si>
    <t>63508-1000</t>
  </si>
  <si>
    <t>Temporary traffic control, maintenance of traffic, pavement patch</t>
  </si>
  <si>
    <t>TEMPORARY TRAFFIC CONTROL, MAINTENANCE OF TRAFFIC, PAVEMENT PATCH</t>
  </si>
  <si>
    <t>63509-1000</t>
  </si>
  <si>
    <t>Fix hr rate</t>
  </si>
  <si>
    <t>FIX HR RATE</t>
  </si>
  <si>
    <t>Fxhr</t>
  </si>
  <si>
    <t>FXHR</t>
  </si>
  <si>
    <t>63510-0100</t>
  </si>
  <si>
    <t>Week</t>
  </si>
  <si>
    <t>WEEK</t>
  </si>
  <si>
    <t>63511-0100</t>
  </si>
  <si>
    <t>Temporary traffic control, railroad flagger</t>
  </si>
  <si>
    <t>TEMPORARY TRAFFIC CONTROL, RAILROAD FLAGGER</t>
  </si>
  <si>
    <t>63601-1000</t>
  </si>
  <si>
    <t>System installation, traffic signal</t>
  </si>
  <si>
    <t>SYSTEM INSTALLATION, TRAFFIC SIGNAL</t>
  </si>
  <si>
    <t>63601-2000</t>
  </si>
  <si>
    <t>System installation, lighting</t>
  </si>
  <si>
    <t>SYSTEM INSTALLATION, LIGHTING</t>
  </si>
  <si>
    <t>63601-3000</t>
  </si>
  <si>
    <t>System installation, electrical</t>
  </si>
  <si>
    <t>SYSTEM INSTALLATION, ELECTRICAL</t>
  </si>
  <si>
    <t>63601-3100</t>
  </si>
  <si>
    <t>System installation, telephone</t>
  </si>
  <si>
    <t>SYSTEM INSTALLATION, TELEPHONE</t>
  </si>
  <si>
    <t>63601-3200</t>
  </si>
  <si>
    <t>System installation, cable television</t>
  </si>
  <si>
    <t>SYSTEM INSTALLATION, CABLE TELEVISION</t>
  </si>
  <si>
    <t>63601-4000</t>
  </si>
  <si>
    <t>System installation, railroad crossing</t>
  </si>
  <si>
    <t>SYSTEM INSTALLATION, RAILROAD CROSSING</t>
  </si>
  <si>
    <t>63601-5000</t>
  </si>
  <si>
    <t>System installation, changeable message sign</t>
  </si>
  <si>
    <t>SYSTEM INSTALLATION, CHANGEABLE MESSAGE SIGN</t>
  </si>
  <si>
    <t>63601-6000</t>
  </si>
  <si>
    <t>System installation, traffic detector system</t>
  </si>
  <si>
    <t>SYSTEM INSTALLATION, TRAFFIC DETECTOR SYSTEM</t>
  </si>
  <si>
    <t>63602-1000</t>
  </si>
  <si>
    <t>63602-2000</t>
  </si>
  <si>
    <t>63602-3000</t>
  </si>
  <si>
    <t>63602-4000</t>
  </si>
  <si>
    <t>63602-5000</t>
  </si>
  <si>
    <t>63602-6000</t>
  </si>
  <si>
    <t>63602-6020</t>
  </si>
  <si>
    <t>System installation, traffic detector wire loop</t>
  </si>
  <si>
    <t>SYSTEM INSTALLATION, TRAFFIC DETECTOR WIRE LOOP</t>
  </si>
  <si>
    <t>63602-6100</t>
  </si>
  <si>
    <t>System installation, scour monitoring system</t>
  </si>
  <si>
    <t>SYSTEM INSTALLATION, SCOUR MONITORING SYSTEM</t>
  </si>
  <si>
    <t>63603-0100</t>
  </si>
  <si>
    <t>System installation, electrical utility company compensation</t>
  </si>
  <si>
    <t>SYSTEM INSTALLATION, ELECTRICAL COMPANY COMPENSATION</t>
  </si>
  <si>
    <t>63610-0000</t>
  </si>
  <si>
    <t>Conduit</t>
  </si>
  <si>
    <t>CONDUIT</t>
  </si>
  <si>
    <t>63610-0100</t>
  </si>
  <si>
    <t xml:space="preserve">Conduit, 20mm, PVC </t>
  </si>
  <si>
    <t xml:space="preserve">CONDUIT, 3/4-INCH, PVC </t>
  </si>
  <si>
    <t>63610-0200</t>
  </si>
  <si>
    <t>Conduit, 20mm, rigid galvanized steel</t>
  </si>
  <si>
    <t>CONDUIT, 3/4-INCH, RIGID GALVANIZED STEEL</t>
  </si>
  <si>
    <t>63610-0300</t>
  </si>
  <si>
    <t xml:space="preserve">Conduit, 20mm, fiberglass </t>
  </si>
  <si>
    <t xml:space="preserve">CONDUIT, 3/4-INCH, FIBERGLASS </t>
  </si>
  <si>
    <t>63610-0400</t>
  </si>
  <si>
    <t xml:space="preserve">Conduit, 25mm, PVC </t>
  </si>
  <si>
    <t xml:space="preserve">CONDUIT, 1-INCH, PVC </t>
  </si>
  <si>
    <t>63610-0500</t>
  </si>
  <si>
    <t>Conduit, 25mm, rigid galvanized steel</t>
  </si>
  <si>
    <t>CONDUIT, 1-INCH, RIGID GALVANIZED STEEL</t>
  </si>
  <si>
    <t>63610-0600</t>
  </si>
  <si>
    <t xml:space="preserve">Conduit, 25mm, fiberglass </t>
  </si>
  <si>
    <t xml:space="preserve">CONDUIT, 1-INCH, FIBERGLASS </t>
  </si>
  <si>
    <t>63610-0700</t>
  </si>
  <si>
    <t xml:space="preserve">Conduit, 32mm, PVC </t>
  </si>
  <si>
    <t xml:space="preserve">CONDUIT, 1 1/4-INCH, PVC </t>
  </si>
  <si>
    <t>63610-0800</t>
  </si>
  <si>
    <t>Conduit, 32mm, rigid galvanized steel</t>
  </si>
  <si>
    <t>CONDUIT, 1 1/4-INCH, RIGID GALVANIZED STEEL</t>
  </si>
  <si>
    <t>63610-0900</t>
  </si>
  <si>
    <t>Conduit, 32mm, fiberglass</t>
  </si>
  <si>
    <t>CONDUIT, 1 1/4-INCH, FIBERGLASS</t>
  </si>
  <si>
    <t>63610-1000</t>
  </si>
  <si>
    <t xml:space="preserve">Conduit, 40mm, PVC </t>
  </si>
  <si>
    <t xml:space="preserve">CONDUIT, 1 1/2-INCH, PVC </t>
  </si>
  <si>
    <t>63610-1100</t>
  </si>
  <si>
    <t>Conduit, 40mm, rigid galvanized steel</t>
  </si>
  <si>
    <t>CONDUIT, 1 1/2-INCH, RIGID GALVANIZED STEEL</t>
  </si>
  <si>
    <t>63610-1200</t>
  </si>
  <si>
    <t>Conduit, 40mm, fiberglass</t>
  </si>
  <si>
    <t>CONDUIT, 1 1/2-INCH, FIBERGLASS</t>
  </si>
  <si>
    <t>63610-1300</t>
  </si>
  <si>
    <t xml:space="preserve">Conduit, 45mm, PVC </t>
  </si>
  <si>
    <t xml:space="preserve">CONDUIT, 1 3/4-INCH, PVC </t>
  </si>
  <si>
    <t>63610-1400</t>
  </si>
  <si>
    <t>Conduit, 45mm, rigid galvanized steel</t>
  </si>
  <si>
    <t>CONDUIT, 1 3/4-INCH, RIGID GALVANIZED STEEL</t>
  </si>
  <si>
    <t>63610-1500</t>
  </si>
  <si>
    <t>Conduit, 45mm, fiberglass</t>
  </si>
  <si>
    <t>CONDUIT, 1 3/4-INCH, FIBERGLASS</t>
  </si>
  <si>
    <t>63610-1600</t>
  </si>
  <si>
    <t xml:space="preserve">Conduit, 50mm, PVC </t>
  </si>
  <si>
    <t xml:space="preserve">CONDUIT, 2-INCH, PVC </t>
  </si>
  <si>
    <t>63610-1700</t>
  </si>
  <si>
    <t>Conduit, 50mm, rigid galvanized steel</t>
  </si>
  <si>
    <t>CONDUIT, 2-INCH, RIGID GALVANIZED STEEL</t>
  </si>
  <si>
    <t>63610-1800</t>
  </si>
  <si>
    <t xml:space="preserve">Conduit, 50mm, fiberglass </t>
  </si>
  <si>
    <t xml:space="preserve">CONDUIT, 2-INCH, FIBERGLASS </t>
  </si>
  <si>
    <t>63610-1900</t>
  </si>
  <si>
    <t xml:space="preserve">Conduit, 65mm, PVC </t>
  </si>
  <si>
    <t xml:space="preserve">CONDUIT, 2 1/2-INCH, PVC </t>
  </si>
  <si>
    <t>63610-2000</t>
  </si>
  <si>
    <t>Conduit, 65mm, rigid galvanized steel</t>
  </si>
  <si>
    <t>CONDUIT, 2 1/2-INCH, RIGID GALVANIZED STEEL</t>
  </si>
  <si>
    <t>63610-2100</t>
  </si>
  <si>
    <t>Conduit, 65mm, fiberglass</t>
  </si>
  <si>
    <t>CONDUIT, 2 1/2-INCH, FIBERGLASS</t>
  </si>
  <si>
    <t>63610-2200</t>
  </si>
  <si>
    <t xml:space="preserve">Conduit, 75mm, PVC </t>
  </si>
  <si>
    <t xml:space="preserve">CONDUIT, 3-INCH, PVC </t>
  </si>
  <si>
    <t>63610-2300</t>
  </si>
  <si>
    <t>Conduit, 75mm, rigid galvanized steel</t>
  </si>
  <si>
    <t>CONDUIT, 3-INCH, RIGID GALVANIZED STEEL</t>
  </si>
  <si>
    <t>63610-2400</t>
  </si>
  <si>
    <t xml:space="preserve">Conduit, 75mm, fiberglass </t>
  </si>
  <si>
    <t xml:space="preserve">CONDUIT, 3-INCH, FIBERGLASS </t>
  </si>
  <si>
    <t>63610-2500</t>
  </si>
  <si>
    <t xml:space="preserve">Conduit, 90mm, PVC </t>
  </si>
  <si>
    <t xml:space="preserve">CONDUIT, 3 1/2-INCH, PVC </t>
  </si>
  <si>
    <t>63610-2600</t>
  </si>
  <si>
    <t>Conduit, 90mm, rigid galvanized steel</t>
  </si>
  <si>
    <t>CONDUIT, 3 1/2-INCH, RIGID GALVANIZED STEEL</t>
  </si>
  <si>
    <t>63610-2700</t>
  </si>
  <si>
    <t>Conduit, 90mm, fiberglass</t>
  </si>
  <si>
    <t>CONDUIT, 3 1/2-INCH, FIBERGLASS</t>
  </si>
  <si>
    <t>63610-2800</t>
  </si>
  <si>
    <t xml:space="preserve">Conduit, 100mm, PVC </t>
  </si>
  <si>
    <t xml:space="preserve">CONDUIT, 4-INCH, PVC </t>
  </si>
  <si>
    <t>63610-2900</t>
  </si>
  <si>
    <t>Conduit, 100mm, rigid galvanized steel</t>
  </si>
  <si>
    <t>CONDUIT, 4-INCH, RIGID GALVANIZED STEEL</t>
  </si>
  <si>
    <t>63610-3000</t>
  </si>
  <si>
    <t xml:space="preserve">Conduit, 100mm, fiberglass </t>
  </si>
  <si>
    <t xml:space="preserve">CONDUIT, 4-INCH, FIBERGLASS </t>
  </si>
  <si>
    <t>63610-3010</t>
  </si>
  <si>
    <t>Conduit, 100mm, HDPE</t>
  </si>
  <si>
    <t>CONDUIT, 4-INCH, HDPE</t>
  </si>
  <si>
    <t>63610-3100</t>
  </si>
  <si>
    <t xml:space="preserve">Conduit, 125mm, PVC </t>
  </si>
  <si>
    <t xml:space="preserve">CONDUIT, 5-INCH, PVC </t>
  </si>
  <si>
    <t>63610-3200</t>
  </si>
  <si>
    <t xml:space="preserve">Conduit, 150mm, PVC </t>
  </si>
  <si>
    <t xml:space="preserve">CONDUIT, 6-INCH, PVC </t>
  </si>
  <si>
    <t>63610-3300</t>
  </si>
  <si>
    <t>Conduit, 150mm, rigid galvanized steel</t>
  </si>
  <si>
    <t>CONDUIT, 6-INCH, RIGID GALVANIZED STEEL</t>
  </si>
  <si>
    <t>63610-3400</t>
  </si>
  <si>
    <t xml:space="preserve">Conduit, 150mm, fiberglass </t>
  </si>
  <si>
    <t xml:space="preserve">CONDUIT, 6-INCH, FIBERGLASS </t>
  </si>
  <si>
    <t>63610-3500</t>
  </si>
  <si>
    <t xml:space="preserve">Conduit, 200mm, PVC </t>
  </si>
  <si>
    <t xml:space="preserve">CONDUIT, 8-INCH, PVC </t>
  </si>
  <si>
    <t>63610-3600</t>
  </si>
  <si>
    <t>Conduit, 200mm, rigid galvanized steel</t>
  </si>
  <si>
    <t>CONDUIT, 8-INCH, RIGID GALVANIZED STEEL</t>
  </si>
  <si>
    <t>63610-3700</t>
  </si>
  <si>
    <t xml:space="preserve">Conduit, 200mm, fiberglass </t>
  </si>
  <si>
    <t xml:space="preserve">CONDUIT, 8-INCH, FIBERGLASS </t>
  </si>
  <si>
    <t>63610-3800</t>
  </si>
  <si>
    <t xml:space="preserve">Conduit, 250mm, PVC </t>
  </si>
  <si>
    <t xml:space="preserve">CONDUIT, 10-INCH, PVC </t>
  </si>
  <si>
    <t>63610-3900</t>
  </si>
  <si>
    <t>Conduit, 250mm, rigid galvanized steel</t>
  </si>
  <si>
    <t>CONDUIT, 10-INCH, RIGID GALVANIZED STEEL</t>
  </si>
  <si>
    <t>63610-4000</t>
  </si>
  <si>
    <t xml:space="preserve">Conduit, 250mm, fiberglass </t>
  </si>
  <si>
    <t xml:space="preserve">CONDUIT, 10-INCH, FIBERGLASS </t>
  </si>
  <si>
    <t>63610-4100</t>
  </si>
  <si>
    <t xml:space="preserve">Conduit, 300mm, PVC </t>
  </si>
  <si>
    <t xml:space="preserve">CONDUIT, 12-INCH, PVC </t>
  </si>
  <si>
    <t>63610-4200</t>
  </si>
  <si>
    <t>Conduit, 300mm, rigid galvanized steel</t>
  </si>
  <si>
    <t>CONDUIT, 12-INCH, RIGID GALVANIZED STEEL</t>
  </si>
  <si>
    <t>63610-4300</t>
  </si>
  <si>
    <t xml:space="preserve">Conduit, 300mm, fiberglass </t>
  </si>
  <si>
    <t xml:space="preserve">CONDUIT, 12-INCH, FIBERGLASS </t>
  </si>
  <si>
    <t>63611-0100</t>
  </si>
  <si>
    <t>Wire, electrical conductors, 14 awg</t>
  </si>
  <si>
    <t>WIRE, ELECTRICAL CONDUCTORS, 14 AWG</t>
  </si>
  <si>
    <t>63611-0200</t>
  </si>
  <si>
    <t>Wire, electrical conductors, 12 awg</t>
  </si>
  <si>
    <t>WIRE, ELECTRICAL CONDUCTORS, 12 AWG</t>
  </si>
  <si>
    <t>63611-0300</t>
  </si>
  <si>
    <t>Wire, electrical conductors, 10 awg</t>
  </si>
  <si>
    <t>WIRE, ELECTRICAL CONDUCTORS, 10 AWG</t>
  </si>
  <si>
    <t>63611-0400</t>
  </si>
  <si>
    <t>Wire, electrical conductors, 8 awg</t>
  </si>
  <si>
    <t>WIRE, ELECTRICAL CONDUCTORS, 8 AWG</t>
  </si>
  <si>
    <t>63611-0500</t>
  </si>
  <si>
    <t>Wire, electrical conductors, 6 awg</t>
  </si>
  <si>
    <t>WIRE, ELECTRICAL CONDUCTORS, 6 AWG</t>
  </si>
  <si>
    <t>63611-0600</t>
  </si>
  <si>
    <t>Wire, electrical conductors, 4 awg</t>
  </si>
  <si>
    <t>WIRE, ELECTRICAL CONDUCTORS, 4 AWG</t>
  </si>
  <si>
    <t>63611-0700</t>
  </si>
  <si>
    <t>Wire, electrical conductors, 3 awg</t>
  </si>
  <si>
    <t>WIRE, ELECTRICAL CONDUCTORS, 3 AWG</t>
  </si>
  <si>
    <t>63611-0800</t>
  </si>
  <si>
    <t>Wire, electrical conductors, 2 awg</t>
  </si>
  <si>
    <t>WIRE, ELECTRICAL CONDUCTORS, 2 AWG</t>
  </si>
  <si>
    <t>63611-0900</t>
  </si>
  <si>
    <t>Wire, electrical conductors, 1 awg</t>
  </si>
  <si>
    <t>WIRE, ELECTRICAL CONDUCTORS, 1 AWG</t>
  </si>
  <si>
    <t>63611-1000</t>
  </si>
  <si>
    <t>Wire, electrical conductors, 0 awg</t>
  </si>
  <si>
    <t>WIRE, ELECTRICAL CONDUCTORS, 0 AWG</t>
  </si>
  <si>
    <t>63611-1100</t>
  </si>
  <si>
    <t>Wire, electrical conductors, 00 awg</t>
  </si>
  <si>
    <t>WIRE, ELECTRICAL CONDUCTORS, 00 AWG</t>
  </si>
  <si>
    <t>63611-1200</t>
  </si>
  <si>
    <t>Wire, telephone, 3 pair, 19 awg</t>
  </si>
  <si>
    <t>WIRE, TELEPHONE, 3 PAIR, 19 AWG</t>
  </si>
  <si>
    <t>63611-1300</t>
  </si>
  <si>
    <t>Wire, coaxial cable type 1</t>
  </si>
  <si>
    <t>WIRE, COAXIAL CABLE TYPE 1</t>
  </si>
  <si>
    <t>63611-1400</t>
  </si>
  <si>
    <t>Wire, coaxial cable type 2</t>
  </si>
  <si>
    <t>WIRE, COAXIAL CABLE TYPE 2</t>
  </si>
  <si>
    <t>63611-1500</t>
  </si>
  <si>
    <t>Wire, coaxial cable, type 3</t>
  </si>
  <si>
    <t>WIRE, COAXIAL CABLE, TYPE 3</t>
  </si>
  <si>
    <t>63612-0000</t>
  </si>
  <si>
    <t>Luminaire</t>
  </si>
  <si>
    <t>LUMINAIRE</t>
  </si>
  <si>
    <t>63612-0100</t>
  </si>
  <si>
    <t>Luminaire, type A</t>
  </si>
  <si>
    <t>LUMINAIRE, TYPE A</t>
  </si>
  <si>
    <t>63612-0200</t>
  </si>
  <si>
    <t>Luminaire, type B</t>
  </si>
  <si>
    <t>LUMINAIRE, TYPE B</t>
  </si>
  <si>
    <t>63612-0300</t>
  </si>
  <si>
    <t>Luminaire, type C</t>
  </si>
  <si>
    <t>LUMINAIRE, TYPE C</t>
  </si>
  <si>
    <t>63612-0400</t>
  </si>
  <si>
    <t>Luminaire, type Washington Style</t>
  </si>
  <si>
    <t>LUMINAIRE, TYPE WASHINGTON STYLE</t>
  </si>
  <si>
    <t>63612-0500</t>
  </si>
  <si>
    <t>Luminaire, type Frederick Law Olmsted Style</t>
  </si>
  <si>
    <t>LUMINAIRE, TYPE FREDERICK LAW OLMSTED STYLE</t>
  </si>
  <si>
    <t>63612-0600</t>
  </si>
  <si>
    <t xml:space="preserve">Luminaire, Lamps, type Twin 20 Light Standard </t>
  </si>
  <si>
    <t xml:space="preserve">LUMINAIRE, LAMPS, TYPE TWIN 20 LIGHT STANDARD </t>
  </si>
  <si>
    <t>63612-0700</t>
  </si>
  <si>
    <t xml:space="preserve">Luminaire, Globe, type Twin 20 Light Standard </t>
  </si>
  <si>
    <t xml:space="preserve">LUMINAIRE, GLOBE, TYPE TWIN 20 LIGHT STANDARD </t>
  </si>
  <si>
    <t>63612-0800</t>
  </si>
  <si>
    <t xml:space="preserve">Luminaire, Conversion kit, type Twin 20 Light Standard </t>
  </si>
  <si>
    <t xml:space="preserve">LUMINAIRE, CONVERSION KIT, TYPE TWIN 20 LIGHT STANDARD </t>
  </si>
  <si>
    <t>63612-0900</t>
  </si>
  <si>
    <t>Luminaire, Cutoff luminaire, high pressure sodium, 400 watt with lamp</t>
  </si>
  <si>
    <t>LUMINAIRE, CUTOFF LUMINAIRE, HIGH PRESSURE SODIUM, 400 WATT WITH LAMP</t>
  </si>
  <si>
    <t>63612-1000</t>
  </si>
  <si>
    <t>Luminaire, Cutoff luminaire, high pressure sodium, 250 watt with lamp</t>
  </si>
  <si>
    <t>LUMINAIRE, CUTOFF LUMINAIRE, HIGH PRESSURE SODIUM, 250 WATT WITH LAMP</t>
  </si>
  <si>
    <t>63612-1100</t>
  </si>
  <si>
    <t>Luminaire, Cutoff luminaire, high pressure sodium, 150 watt with lamp</t>
  </si>
  <si>
    <t>LUMINAIRE, CUTOFF LUMINAIRE, HIGH PRESSURE SODIUM, 150 WATT WITH LAMP</t>
  </si>
  <si>
    <t>63612-1200</t>
  </si>
  <si>
    <t xml:space="preserve">Luminaire, Photocontrols, type Twin 20 Light Standard </t>
  </si>
  <si>
    <t xml:space="preserve">LUMINAIRE, PHOTOCONTROLS, TYPE TWIN 20 LIGHT STANDARD </t>
  </si>
  <si>
    <t>63613-0000</t>
  </si>
  <si>
    <t>Signal head</t>
  </si>
  <si>
    <t>SIGNAL HEAD</t>
  </si>
  <si>
    <t>63620-0000</t>
  </si>
  <si>
    <t>Pole</t>
  </si>
  <si>
    <t>POLE</t>
  </si>
  <si>
    <t>63620-0100</t>
  </si>
  <si>
    <t xml:space="preserve">Pole, type A </t>
  </si>
  <si>
    <t xml:space="preserve">POLE, TYPE A </t>
  </si>
  <si>
    <t>63620-0200</t>
  </si>
  <si>
    <t xml:space="preserve">Pole, type B </t>
  </si>
  <si>
    <t xml:space="preserve">POLE, TYPE B </t>
  </si>
  <si>
    <t>63620-0300</t>
  </si>
  <si>
    <t xml:space="preserve">Pole, type C </t>
  </si>
  <si>
    <t xml:space="preserve">POLE, TYPE C </t>
  </si>
  <si>
    <t>63620-0400</t>
  </si>
  <si>
    <t>Pole, type Twin 20 Light Standard</t>
  </si>
  <si>
    <t>POLE, TYPE TWIN 20 LIGHT STANDARD</t>
  </si>
  <si>
    <t>63620-0500</t>
  </si>
  <si>
    <t>Pole, type Washington Globe No. 16 Light Standard</t>
  </si>
  <si>
    <t>POLE, TYPE WASHINGTON GLOBE NO. 16 LIGHT STANDARD</t>
  </si>
  <si>
    <t>63620-0600</t>
  </si>
  <si>
    <t>Pole, type Washington Globe No. 14N Light Standard</t>
  </si>
  <si>
    <t>POLE, TYPE WASHINGTON GLOBE NO. 14N LIGHT STANDARD</t>
  </si>
  <si>
    <t>63620-0700</t>
  </si>
  <si>
    <t>Pole, type Frederick Law Olmsted Light Standard</t>
  </si>
  <si>
    <t>POLE, TYPE FREDERICK LAW OLMSTED LIGHT STANDARD</t>
  </si>
  <si>
    <t>63620-0800</t>
  </si>
  <si>
    <t xml:space="preserve">Pole, type traffic signal </t>
  </si>
  <si>
    <t xml:space="preserve">POLE, TYPE TRAFFIC SIGNAL </t>
  </si>
  <si>
    <t>63621-1000</t>
  </si>
  <si>
    <t>Utility box, pullbox</t>
  </si>
  <si>
    <t>UTILITY BOX, PULLBOX</t>
  </si>
  <si>
    <t>63621-2000</t>
  </si>
  <si>
    <t>Utility box, telephone pullbox</t>
  </si>
  <si>
    <t>UTILITY BOX, TELEPHONE PULLBOX</t>
  </si>
  <si>
    <t>63621-3000</t>
  </si>
  <si>
    <t>Utility box, junction box</t>
  </si>
  <si>
    <t>UTILITY BOX, JUNCTION BOX</t>
  </si>
  <si>
    <t>63621-4000</t>
  </si>
  <si>
    <t>Utility box, telephone intercept box</t>
  </si>
  <si>
    <t>UTILITY BOX, TELEPHONE INTERCEPT BOX</t>
  </si>
  <si>
    <t>63621-5000</t>
  </si>
  <si>
    <t>Utility box, concrete</t>
  </si>
  <si>
    <t>UTILITY BOX, CONCRETE</t>
  </si>
  <si>
    <t>63622-0000</t>
  </si>
  <si>
    <t>Utility trench</t>
  </si>
  <si>
    <t>UTILITY TRENCH</t>
  </si>
  <si>
    <t>63622-0100</t>
  </si>
  <si>
    <t>Utility trench type A</t>
  </si>
  <si>
    <t>UTILITY TRENCH TYPE A</t>
  </si>
  <si>
    <t>63622-0200</t>
  </si>
  <si>
    <t>Utility trench type B</t>
  </si>
  <si>
    <t>UTILITY TRENCH TYPE B</t>
  </si>
  <si>
    <t>63622-0300</t>
  </si>
  <si>
    <t>Utility trench type C</t>
  </si>
  <si>
    <t>UTILITY TRENCH TYPE C</t>
  </si>
  <si>
    <t>63622-0400</t>
  </si>
  <si>
    <t>Utility trench type D</t>
  </si>
  <si>
    <t>UTILITY TRENCH TYPE D</t>
  </si>
  <si>
    <t>63622-0500</t>
  </si>
  <si>
    <t>Utility trench type E</t>
  </si>
  <si>
    <t>UTILITY TRENCH TYPE E</t>
  </si>
  <si>
    <t>63622-0600</t>
  </si>
  <si>
    <t>Utility trench type F</t>
  </si>
  <si>
    <t>UTILITY TRENCH TYPE F</t>
  </si>
  <si>
    <t>63623-1000</t>
  </si>
  <si>
    <t>Manhole, electrical</t>
  </si>
  <si>
    <t>MANHOLE, ELECTRICAL</t>
  </si>
  <si>
    <t>63623-2000</t>
  </si>
  <si>
    <t>Manhole, telephone</t>
  </si>
  <si>
    <t>MANHOLE, TELEPHONE</t>
  </si>
  <si>
    <t>63624-0050</t>
  </si>
  <si>
    <t>Bollard, solar light</t>
  </si>
  <si>
    <t>BOLLARD, SOLAR LIGHT</t>
  </si>
  <si>
    <t>63640-0100</t>
  </si>
  <si>
    <t>Relocate luminaires</t>
  </si>
  <si>
    <t>RELOCATE LUMINAIRES</t>
  </si>
  <si>
    <t>63640-0200</t>
  </si>
  <si>
    <t>Relocate signal system</t>
  </si>
  <si>
    <t>RELOCATE SIGNAL SYSTEM</t>
  </si>
  <si>
    <t>63640-0300</t>
  </si>
  <si>
    <t>Relocate railroad crossing</t>
  </si>
  <si>
    <t>RELOCATE RAILROAD CROSSING</t>
  </si>
  <si>
    <t>63640-0400</t>
  </si>
  <si>
    <t>Relocate pole</t>
  </si>
  <si>
    <t>RELOCATE POLE</t>
  </si>
  <si>
    <t>63640-0500</t>
  </si>
  <si>
    <t>Relocate call box</t>
  </si>
  <si>
    <t>RELOCATE CALL BOX</t>
  </si>
  <si>
    <t>63640-0600</t>
  </si>
  <si>
    <t>Relocate communication line</t>
  </si>
  <si>
    <t>RELOCATE COMMUNICATION LINE</t>
  </si>
  <si>
    <t>63640-0700</t>
  </si>
  <si>
    <t>Relocate electrical line</t>
  </si>
  <si>
    <t>RELOCATE ELECTRICAL LINE</t>
  </si>
  <si>
    <t>63641-0100</t>
  </si>
  <si>
    <t>Relocate luminaire</t>
  </si>
  <si>
    <t>RELOCATE LUMINAIRE</t>
  </si>
  <si>
    <t>63641-0200</t>
  </si>
  <si>
    <t>63641-0300</t>
  </si>
  <si>
    <t>63641-0400</t>
  </si>
  <si>
    <t>63641-0500</t>
  </si>
  <si>
    <t>63641-0600</t>
  </si>
  <si>
    <t>Relocate signal head</t>
  </si>
  <si>
    <t>RELOCATE SIGNAL HEAD</t>
  </si>
  <si>
    <t>63641-0700</t>
  </si>
  <si>
    <t>Relocate light pole</t>
  </si>
  <si>
    <t>RELOCATE LIGHT POLE</t>
  </si>
  <si>
    <t>63641-0800</t>
  </si>
  <si>
    <t>Relocate telephone booth</t>
  </si>
  <si>
    <t>RELOCATE TELEPHONE BOOTH</t>
  </si>
  <si>
    <t>63641-0900</t>
  </si>
  <si>
    <t>Relocate electrical cable</t>
  </si>
  <si>
    <t>RELOCATE ELECTRICAL CABLE</t>
  </si>
  <si>
    <t>63641-1000</t>
  </si>
  <si>
    <t>Relocate CATV pedestal</t>
  </si>
  <si>
    <t>RELOCATE CATV PEDESTAL</t>
  </si>
  <si>
    <t>63642-0100</t>
  </si>
  <si>
    <t>Relocate CATV line</t>
  </si>
  <si>
    <t>RELOCATE CATV LINE</t>
  </si>
  <si>
    <t>63701-0000</t>
  </si>
  <si>
    <t>Field office</t>
  </si>
  <si>
    <t>FIELD OFFICE</t>
  </si>
  <si>
    <t>63702-0000</t>
  </si>
  <si>
    <t>Field laboratory</t>
  </si>
  <si>
    <t>FIELD LABORATORY</t>
  </si>
  <si>
    <t>63703-0000</t>
  </si>
  <si>
    <t>Residential housing</t>
  </si>
  <si>
    <t>RESIDENTIAL HOUSING</t>
  </si>
  <si>
    <t>63704-0000</t>
  </si>
  <si>
    <t>Vehicle</t>
  </si>
  <si>
    <t>VEHICLE</t>
  </si>
  <si>
    <t>63705-0000</t>
  </si>
  <si>
    <t>Long distance calls</t>
  </si>
  <si>
    <t>LONG DISTANCE CALLS</t>
  </si>
  <si>
    <t>63706-0000</t>
  </si>
  <si>
    <t>63707-0000</t>
  </si>
  <si>
    <t>Meal</t>
  </si>
  <si>
    <t>MEAL</t>
  </si>
  <si>
    <t>63708-0000</t>
  </si>
  <si>
    <t>Cellular phone service</t>
  </si>
  <si>
    <t>CELLULAR PHONE SERVICE</t>
  </si>
  <si>
    <t>64501-0000</t>
  </si>
  <si>
    <t>Locate utilities</t>
  </si>
  <si>
    <t>LOCATE UTILITIES</t>
  </si>
  <si>
    <t>64502-0000</t>
  </si>
  <si>
    <t>64601-1000</t>
  </si>
  <si>
    <t>Building, restroom facility</t>
  </si>
  <si>
    <t>BUILDING, RESTROOM FACILITY</t>
  </si>
  <si>
    <t>64601-2000</t>
  </si>
  <si>
    <t>Building, support building</t>
  </si>
  <si>
    <t>BUILDING, SUPPORT BUILDING</t>
  </si>
  <si>
    <t>64602-1000</t>
  </si>
  <si>
    <t>64602-2000</t>
  </si>
  <si>
    <t>64603-0100</t>
  </si>
  <si>
    <t>Fixture, trash receptacle</t>
  </si>
  <si>
    <t>FIXTURE, TRASH RECEPTACLE</t>
  </si>
  <si>
    <t>64603-0200</t>
  </si>
  <si>
    <t>Fixture, mailbox</t>
  </si>
  <si>
    <t>FIXTURE, MAILBOX</t>
  </si>
  <si>
    <t>64603-0300</t>
  </si>
  <si>
    <t>Fixture, bench</t>
  </si>
  <si>
    <t>FIXTURE, BENCH</t>
  </si>
  <si>
    <t>64603-0400</t>
  </si>
  <si>
    <t>Fixture, bench with trash receptacle</t>
  </si>
  <si>
    <t>FIXTURE, BENCH WITH TRASH RECEPTACLE</t>
  </si>
  <si>
    <t>64603-0500</t>
  </si>
  <si>
    <t>Fixture, bicycle storage rack</t>
  </si>
  <si>
    <t>FIXTURE, BICYCLE STORAGE RACK</t>
  </si>
  <si>
    <t>64603-0600</t>
  </si>
  <si>
    <t>Fixture, flag pole</t>
  </si>
  <si>
    <t>FIXTURE, FLAG POLE</t>
  </si>
  <si>
    <t>64603-0700</t>
  </si>
  <si>
    <t>Fixture, picnic table</t>
  </si>
  <si>
    <t>FIXTURE, PICNIC TABLE</t>
  </si>
  <si>
    <t>64603-0800</t>
  </si>
  <si>
    <t>Fixture, kiosk</t>
  </si>
  <si>
    <t>FIXTURE, KIOSK</t>
  </si>
  <si>
    <t>64603-0900</t>
  </si>
  <si>
    <t>Fixture, portable toilet</t>
  </si>
  <si>
    <t>FIXTURE, PORTABLE TOILET</t>
  </si>
  <si>
    <t>64603-1000</t>
  </si>
  <si>
    <t>Fixture, vault toilet</t>
  </si>
  <si>
    <t>FIXTURE, VAULT TOILET</t>
  </si>
  <si>
    <t>64603-1100</t>
  </si>
  <si>
    <t>Fixture, picnic pad</t>
  </si>
  <si>
    <t>FIXTURE, PICNIC PAD</t>
  </si>
  <si>
    <t>64603-1200</t>
  </si>
  <si>
    <t xml:space="preserve">Fixture, wayside exhibit </t>
  </si>
  <si>
    <t>FIXTURE, WAYSIDE EXHIBIT</t>
  </si>
  <si>
    <t>64603-1300</t>
  </si>
  <si>
    <t>Fixture, simulated stone utility cover</t>
  </si>
  <si>
    <t>FIXTURE, SIMULATED STONE UTILITY COVER</t>
  </si>
  <si>
    <t>64603-1400</t>
  </si>
  <si>
    <t>Fixture, information  box</t>
  </si>
  <si>
    <t>FIXTURE, INFORMATION BOX</t>
  </si>
  <si>
    <t>64603-1500</t>
  </si>
  <si>
    <t>Fixture, shelter</t>
  </si>
  <si>
    <t>FIXTURE, SHELTER</t>
  </si>
  <si>
    <t>64603-1600</t>
  </si>
  <si>
    <t>Fixture, fire ring</t>
  </si>
  <si>
    <t>FIXTURE, FIRE RING</t>
  </si>
  <si>
    <t>64603-1700</t>
  </si>
  <si>
    <t>Fixture, monitoring well</t>
  </si>
  <si>
    <t>FIXTURE, MONITORING WELL</t>
  </si>
  <si>
    <t>64604-1000</t>
  </si>
  <si>
    <t>Fixture, handrail</t>
  </si>
  <si>
    <t>FIXTURE, HANDRAIL</t>
  </si>
  <si>
    <t>64604-3000</t>
  </si>
  <si>
    <t>Fixture, pedestrian railing</t>
  </si>
  <si>
    <t>FIXTURE, PEDESTRIAN RAILING</t>
  </si>
  <si>
    <t>64604-4000</t>
  </si>
  <si>
    <t>Fixture, log planter</t>
  </si>
  <si>
    <t>FIXTURE, LOG PLANTER</t>
  </si>
  <si>
    <t>64605-1000</t>
  </si>
  <si>
    <t>64605-2000</t>
  </si>
  <si>
    <t>64605-3000</t>
  </si>
  <si>
    <t>Fixture, boat ramp</t>
  </si>
  <si>
    <t>FIXTURE, BOAT RAMP</t>
  </si>
  <si>
    <t>64605-3100</t>
  </si>
  <si>
    <t>Fixture, floating dock</t>
  </si>
  <si>
    <t>FIXTURE, FLOATING DOCK</t>
  </si>
  <si>
    <t>64605-3200</t>
  </si>
  <si>
    <t>Fixture, stream gauging station</t>
  </si>
  <si>
    <t>FIXTURE, STREAM GAUGING STATION</t>
  </si>
  <si>
    <t>64620-0100</t>
  </si>
  <si>
    <t>Remove and reset litter barrel pad</t>
  </si>
  <si>
    <t>REMOVE AND RESET LITTER BARREL PAD</t>
  </si>
  <si>
    <t>64620-0200</t>
  </si>
  <si>
    <t>Remove and reset sanitary facility</t>
  </si>
  <si>
    <t>REMOVE AND RESET SANITARY FACILITY</t>
  </si>
  <si>
    <t>64620-0300</t>
  </si>
  <si>
    <t xml:space="preserve">Remove and reset bench </t>
  </si>
  <si>
    <t xml:space="preserve">REMOVE AND RESET BENCH </t>
  </si>
  <si>
    <t>64620-0400</t>
  </si>
  <si>
    <t xml:space="preserve">Remove and reset mailbox </t>
  </si>
  <si>
    <t xml:space="preserve">REMOVE AND RESET MAILBOX </t>
  </si>
  <si>
    <t>64620-0500</t>
  </si>
  <si>
    <t xml:space="preserve">Remove and reset flag pole </t>
  </si>
  <si>
    <t xml:space="preserve">REMOVE AND RESET FLAG POLE </t>
  </si>
  <si>
    <t>64620-0600</t>
  </si>
  <si>
    <t>Remove and reset trash receptacle</t>
  </si>
  <si>
    <t>REMOVE AND RESET TRASH RECEPTACLE</t>
  </si>
  <si>
    <t>64620-0700</t>
  </si>
  <si>
    <t>Remove and reset concrete planter</t>
  </si>
  <si>
    <t>REMOVE AND RESET CONCRETE PLANTER</t>
  </si>
  <si>
    <t>64620-0800</t>
  </si>
  <si>
    <t>Remove and reset vault toilet</t>
  </si>
  <si>
    <t>REMOVE AND RESET VAULT TOILET</t>
  </si>
  <si>
    <t>64620-0900</t>
  </si>
  <si>
    <t>Remove and reset bus shelter</t>
  </si>
  <si>
    <t>REMOVE AND RESET BUS SHELTER</t>
  </si>
  <si>
    <t>64620-1000</t>
  </si>
  <si>
    <t>Remove and reset historic marker</t>
  </si>
  <si>
    <t>REMOVE AND RESET HISTORIC MARKER</t>
  </si>
  <si>
    <t>64620-1100</t>
  </si>
  <si>
    <t>Remove and reset kiosk</t>
  </si>
  <si>
    <t>REMOVE AND RESET KIOSK</t>
  </si>
  <si>
    <t>64625-1000</t>
  </si>
  <si>
    <t>Maintenance, toilet</t>
  </si>
  <si>
    <t>MAINTENANCE, TOILET</t>
  </si>
  <si>
    <t>64630-0000</t>
  </si>
  <si>
    <t>Roadside development</t>
  </si>
  <si>
    <t>ROADSIDE DEVELOPMENT</t>
  </si>
  <si>
    <t>64631-0000</t>
  </si>
  <si>
    <t>64632-0000</t>
  </si>
  <si>
    <t>64701-1000</t>
  </si>
  <si>
    <t>Mitigation, wetlands mitigation</t>
  </si>
  <si>
    <t>MITIGATION, WETLANDS MITIGATION</t>
  </si>
  <si>
    <t>64702-1000</t>
  </si>
  <si>
    <t>Mitigation, landscaping log</t>
  </si>
  <si>
    <t>MITIGATION, LANDSCAPING LOG</t>
  </si>
  <si>
    <t>64702-2000</t>
  </si>
  <si>
    <t>Mitigation, log barrier</t>
  </si>
  <si>
    <t>MITIGATION, LOG BARRIER</t>
  </si>
  <si>
    <t>64702-3000</t>
  </si>
  <si>
    <t>Mitigation, small mammal crossing structure</t>
  </si>
  <si>
    <t>MITIGATION, SMALL MAMMAL CROSSING STRUCTURE</t>
  </si>
  <si>
    <t>64703-1000</t>
  </si>
  <si>
    <t>64703-1500</t>
  </si>
  <si>
    <t>Mitigation, irrigation control structure</t>
  </si>
  <si>
    <t>MITIGATION, IRRIGATION CONTROL STRUCTURE</t>
  </si>
  <si>
    <t>64703-1550</t>
  </si>
  <si>
    <t>Mitigation, slide gate</t>
  </si>
  <si>
    <t>MITIGATION, SLIDE GATE</t>
  </si>
  <si>
    <t>64703-1600</t>
  </si>
  <si>
    <t>Mitigation, screw gate</t>
  </si>
  <si>
    <t>MITIGATION, SCREW GATE</t>
  </si>
  <si>
    <t>64703-1650</t>
  </si>
  <si>
    <t>Mitigation, flash board riser</t>
  </si>
  <si>
    <t>MITIGATION, FLASH BOARD RISER</t>
  </si>
  <si>
    <t>64703-2000</t>
  </si>
  <si>
    <t>Mitigation, log deflector</t>
  </si>
  <si>
    <t>MITIGATION, LOG DEFLECTOR</t>
  </si>
  <si>
    <t>64703-3000</t>
  </si>
  <si>
    <t>Mitigation, log weir</t>
  </si>
  <si>
    <t>MITIGATION, LOG WEIR</t>
  </si>
  <si>
    <t>64703-3010</t>
  </si>
  <si>
    <t>Mitigation, rock weir</t>
  </si>
  <si>
    <t>MITIGATION, ROCK WEIR</t>
  </si>
  <si>
    <t>64703-3020</t>
  </si>
  <si>
    <t>Mitigation, wicker weir</t>
  </si>
  <si>
    <t>MITIGATION, WICKER WEIR</t>
  </si>
  <si>
    <t>64703-4000</t>
  </si>
  <si>
    <t>64703-5000</t>
  </si>
  <si>
    <t>Mitigation, root wad</t>
  </si>
  <si>
    <t>MITIGATION, ROOT WAD</t>
  </si>
  <si>
    <t>64703-6000</t>
  </si>
  <si>
    <t>Mitigation, fish passage boulder</t>
  </si>
  <si>
    <t>MITIGATION, FISH PASSAGE BOULDER</t>
  </si>
  <si>
    <t>64703-7000</t>
  </si>
  <si>
    <t>Mitigation, baffle</t>
  </si>
  <si>
    <t>MITIGATION, BAFFLE</t>
  </si>
  <si>
    <t>64704-1000</t>
  </si>
  <si>
    <t>Mitigation, streambed material</t>
  </si>
  <si>
    <t>MITIGATION, STREAMBED MATERIAL</t>
  </si>
  <si>
    <t>64704-1500</t>
  </si>
  <si>
    <t>Mitigation, streambed channel realignment</t>
  </si>
  <si>
    <t>MITIGATION, STREAMBED CHANNEL REALIGNMENT</t>
  </si>
  <si>
    <t>64704-1600</t>
  </si>
  <si>
    <t>Mitigation, streambed channel reconstruction</t>
  </si>
  <si>
    <t>MITIGATION, STREAMBED CHANNEL RECONSTRUCTION</t>
  </si>
  <si>
    <t>64705-1000</t>
  </si>
  <si>
    <t>Mitigation, agricultural limestone</t>
  </si>
  <si>
    <t>MITIGATION, AGRICULTURAL LIMESTONE</t>
  </si>
  <si>
    <t>64706-1000</t>
  </si>
  <si>
    <t>64801-1000</t>
  </si>
  <si>
    <t xml:space="preserve">System installation, natural gas </t>
  </si>
  <si>
    <t xml:space="preserve">SYSTEM INSTALLATION, NATURAL GAS </t>
  </si>
  <si>
    <t>64803-0100</t>
  </si>
  <si>
    <t>System installation, natural gas utility company compensation</t>
  </si>
  <si>
    <t>SYSTEM INSTALLATION, NATURAL GAS UTILITY COMPANY COMPENSATION</t>
  </si>
  <si>
    <t>64805-0000</t>
  </si>
  <si>
    <t>Utility protection structure</t>
  </si>
  <si>
    <t>UTILITY PROTECTION STRUCTURE</t>
  </si>
  <si>
    <t>64810-1000</t>
  </si>
  <si>
    <t>Pipeline, natural gas 50mm</t>
  </si>
  <si>
    <t>PIPELINE, NATURAL GAS 2-INCH</t>
  </si>
  <si>
    <t>64811-1000</t>
  </si>
  <si>
    <t>Valve, adjust gas</t>
  </si>
  <si>
    <t>VALVE, ADJUST GAS</t>
  </si>
  <si>
    <t>64820-0100</t>
  </si>
  <si>
    <t>Remove and rest propane tank</t>
  </si>
  <si>
    <t>REMOVE AND RESET PROPANE TANK</t>
  </si>
  <si>
    <t>65001-1000</t>
  </si>
  <si>
    <t>Construct and maintain diversion</t>
  </si>
  <si>
    <t>CONSTRUCT AND MAINTAIN DIVERSION</t>
  </si>
  <si>
    <t>65101-1000</t>
  </si>
  <si>
    <t>Draped rockfall protection, wire mesh</t>
  </si>
  <si>
    <t>DRAPED ROCKFALL PROTECTION, WIRE MESH</t>
  </si>
  <si>
    <t>65101-2000</t>
  </si>
  <si>
    <t>Draped rockfall protection, cable net</t>
  </si>
  <si>
    <t>DRAPED ROCKFALL PROTECTION, CABLE NET</t>
  </si>
  <si>
    <t>65102-0000</t>
  </si>
  <si>
    <t>Rockfall protection fence</t>
  </si>
  <si>
    <t>ROCKFALL PROTECTION FENCE</t>
  </si>
  <si>
    <t>65103-0000</t>
  </si>
  <si>
    <t>Temporary roadway protection</t>
  </si>
  <si>
    <t>TEMPORARY ROADWAY PROTECTION</t>
  </si>
  <si>
    <t>65104-0000</t>
  </si>
  <si>
    <t>65105-0000</t>
  </si>
  <si>
    <t>Temporary rockfall protection</t>
  </si>
  <si>
    <t>TEMPORARY ROCKFALL PROTECTION</t>
  </si>
  <si>
    <t>65106-1000</t>
  </si>
  <si>
    <t>Rockfall protection, pin</t>
  </si>
  <si>
    <t>ROCKFALL PROTECTION, PIN</t>
  </si>
  <si>
    <t>65201-3000</t>
  </si>
  <si>
    <t>Remove existing rails and ties</t>
  </si>
  <si>
    <t>REMOVE EXISTING RAILS AND TIES</t>
  </si>
  <si>
    <t>65202-3000</t>
  </si>
  <si>
    <t>Remove existing railroad ballast and sub ballast</t>
  </si>
  <si>
    <t>REMOVE EXISTING RAILROAD BALLAST AND SUB BALLAST</t>
  </si>
  <si>
    <t>65210-1000</t>
  </si>
  <si>
    <t>Place railroad ballast</t>
  </si>
  <si>
    <t>PLACE RAILROAD BALLAST</t>
  </si>
  <si>
    <t>65210-2000</t>
  </si>
  <si>
    <t>Place railroad sub ballast</t>
  </si>
  <si>
    <t>PLACE RAILROAD SUB BALLAST</t>
  </si>
  <si>
    <t>65211-3000</t>
  </si>
  <si>
    <t>Place railroad rails and ties</t>
  </si>
  <si>
    <t>PLACE RAILROAD RAILS AND TIES</t>
  </si>
  <si>
    <t>65215-3000</t>
  </si>
  <si>
    <t>Reset railroad rails and ties</t>
  </si>
  <si>
    <t>RESET RAILROAD RAILS AND TIES</t>
  </si>
  <si>
    <t>65216-1000</t>
  </si>
  <si>
    <t>Remove and reset railroad ballast and sub ballast</t>
  </si>
  <si>
    <t>REMOVE AND RESET RAILROAD BALLAST AND SUB BALLAST</t>
  </si>
  <si>
    <t>65220-1000</t>
  </si>
  <si>
    <t>Place bridge timbers, guardrails, and approach ties</t>
  </si>
  <si>
    <t>PLACE BRIDGE TIMBERS, GUARDRAILS, AND APPROACH TIES</t>
  </si>
  <si>
    <t>66601-0000</t>
  </si>
  <si>
    <t>Contract modification work</t>
  </si>
  <si>
    <t>CONTRACT MODIFICATION WORK</t>
  </si>
  <si>
    <t>66602-0000</t>
  </si>
  <si>
    <t>66603-0000</t>
  </si>
  <si>
    <t>66604-0000</t>
  </si>
  <si>
    <t>66605-0000</t>
  </si>
  <si>
    <t>66606-0000</t>
  </si>
  <si>
    <t>66607-0000</t>
  </si>
  <si>
    <t>66608-0000</t>
  </si>
  <si>
    <t>66609-0000</t>
  </si>
  <si>
    <t>66610-0000</t>
  </si>
  <si>
    <t>66611-0000</t>
  </si>
  <si>
    <t>66612-0000</t>
  </si>
  <si>
    <t>66620-0000</t>
  </si>
  <si>
    <t>Claim settlement</t>
  </si>
  <si>
    <t>CLAIM SETTLEMENT</t>
  </si>
  <si>
    <t>66701-0000</t>
  </si>
  <si>
    <t>Negotiated pay item</t>
  </si>
  <si>
    <t>NEGOTIATED PAY ITEM</t>
  </si>
  <si>
    <t>66702-0000</t>
  </si>
  <si>
    <t>66703-0000</t>
  </si>
  <si>
    <t>66704-0000</t>
  </si>
  <si>
    <t>66705-0000</t>
  </si>
  <si>
    <t>66706-0000</t>
  </si>
  <si>
    <t>66707-0000</t>
  </si>
  <si>
    <t>66708-0000</t>
  </si>
  <si>
    <t>66709-0000</t>
  </si>
  <si>
    <t>66710-0000</t>
  </si>
  <si>
    <t>66711-0000</t>
  </si>
  <si>
    <t>66712-0000</t>
  </si>
  <si>
    <t>99901-0000</t>
  </si>
  <si>
    <t>Partnering</t>
  </si>
  <si>
    <t>PARTNERING</t>
  </si>
  <si>
    <t>99902-0000</t>
  </si>
  <si>
    <t>Performance Incentives</t>
  </si>
  <si>
    <t>PERFORMANCE INCENTIVES</t>
  </si>
  <si>
    <t>99903-0000</t>
  </si>
  <si>
    <t>99904-0000</t>
  </si>
  <si>
    <t>Asphalt Escalation</t>
  </si>
  <si>
    <t>ASPHALT ESCALATION</t>
  </si>
  <si>
    <t>99905-0000</t>
  </si>
  <si>
    <t>Fuel Escalation</t>
  </si>
  <si>
    <t>FUEL ESCALATION</t>
  </si>
  <si>
    <t>99920-0000</t>
  </si>
  <si>
    <t>Design Contingency</t>
  </si>
  <si>
    <t>DESIGN CONTINGENCY</t>
  </si>
  <si>
    <t>99950-0000</t>
  </si>
  <si>
    <t>Liquidated damages</t>
  </si>
  <si>
    <t>LIQUIDATED DAMAGES</t>
  </si>
  <si>
    <t>99951-0000</t>
  </si>
  <si>
    <t>Interest</t>
  </si>
  <si>
    <t>INTEREST</t>
  </si>
  <si>
    <t>99952-0000</t>
  </si>
  <si>
    <t>Lab trailer payment</t>
  </si>
  <si>
    <t>LAB TRAILER PAYMENT</t>
  </si>
  <si>
    <t>99953-0000</t>
  </si>
  <si>
    <t>Contingencies</t>
  </si>
  <si>
    <t>CONTINGENCIES</t>
  </si>
  <si>
    <t>99954-0000</t>
  </si>
  <si>
    <t>Project Retainages</t>
  </si>
  <si>
    <t>PROJECT RETAINAGES</t>
  </si>
  <si>
    <t>Allowable Pipe Material
(See key below)</t>
  </si>
  <si>
    <t>Date added/modified</t>
  </si>
  <si>
    <t>3/12/2007, 2/23/09</t>
  </si>
  <si>
    <t>4/23/08, 2/6/09</t>
  </si>
  <si>
    <t>11/14/2005, 6/13/2007</t>
  </si>
  <si>
    <t>10/4/2004, 3/24/05</t>
  </si>
  <si>
    <t>Changed</t>
  </si>
  <si>
    <t>Column2</t>
  </si>
  <si>
    <t>Column3</t>
  </si>
  <si>
    <t>Column4</t>
  </si>
  <si>
    <t>Column5</t>
  </si>
  <si>
    <t>Column6</t>
  </si>
  <si>
    <t>Column7</t>
  </si>
  <si>
    <t>Column8</t>
  </si>
  <si>
    <t>Column9</t>
  </si>
  <si>
    <t>Column10</t>
  </si>
  <si>
    <t>Column11</t>
  </si>
  <si>
    <t>Column12</t>
  </si>
  <si>
    <t>Column13</t>
  </si>
  <si>
    <t>Column14</t>
  </si>
  <si>
    <t>Column15</t>
  </si>
  <si>
    <t>Total</t>
  </si>
  <si>
    <t>Row</t>
  </si>
  <si>
    <t>The sheets will be numbered in the worksheet order shown below.</t>
  </si>
  <si>
    <t>Sheet num</t>
  </si>
  <si>
    <t>Worksheet</t>
  </si>
  <si>
    <t>Begins</t>
  </si>
  <si>
    <t>Prefix:</t>
  </si>
  <si>
    <t>Sheets needed:</t>
  </si>
  <si>
    <t>Current sheets:</t>
  </si>
  <si>
    <t>Begins on row</t>
  </si>
  <si>
    <t>Total rows:</t>
  </si>
  <si>
    <t>Materials</t>
  </si>
  <si>
    <t>BevelsL</t>
  </si>
  <si>
    <t>BevelsR</t>
  </si>
  <si>
    <t>Designer</t>
  </si>
  <si>
    <t>30312-0000</t>
  </si>
  <si>
    <t>30807-0000</t>
  </si>
  <si>
    <t>Mechanically compacted aggregate column</t>
  </si>
  <si>
    <t>MECHANICALLY COMPACTED AGGREGATE COLUMN</t>
  </si>
  <si>
    <t>60212-0000</t>
  </si>
  <si>
    <t>Elbow</t>
  </si>
  <si>
    <t>ELBOW</t>
  </si>
  <si>
    <t>60409-0001</t>
  </si>
  <si>
    <t>Inlet top</t>
  </si>
  <si>
    <t>INLET TOP</t>
  </si>
  <si>
    <t>60902-2500</t>
  </si>
  <si>
    <t>62032-0000</t>
  </si>
  <si>
    <t>62635-1500</t>
  </si>
  <si>
    <t>Cuttings, red osier dogwood</t>
  </si>
  <si>
    <t>CUTTINGS, RED OSIER DOGWOOD</t>
  </si>
  <si>
    <t>66801-0000</t>
  </si>
  <si>
    <t>Design-Build</t>
  </si>
  <si>
    <t>DESIGN-BUILD</t>
  </si>
  <si>
    <t>66901-0000</t>
  </si>
  <si>
    <t>CMGC</t>
  </si>
  <si>
    <t>ShortName</t>
  </si>
  <si>
    <t>LongName</t>
  </si>
  <si>
    <t>Unit</t>
  </si>
  <si>
    <t>Column16</t>
  </si>
  <si>
    <t>Column17</t>
  </si>
  <si>
    <t>Column18</t>
  </si>
  <si>
    <t>Column19</t>
  </si>
  <si>
    <t>Column20</t>
  </si>
  <si>
    <t>DESIGNER NOTES</t>
  </si>
  <si>
    <t>Totals</t>
  </si>
  <si>
    <t>Row Number</t>
  </si>
  <si>
    <t>US Customary Units chosen?</t>
  </si>
  <si>
    <t>Base Sheet:</t>
  </si>
  <si>
    <t>Non-Pay Item Columns</t>
  </si>
  <si>
    <t>Pay items updated:</t>
  </si>
  <si>
    <t>Tab name:</t>
  </si>
  <si>
    <t>Prev. sheet:</t>
  </si>
  <si>
    <t>Sheet num:</t>
  </si>
  <si>
    <t>Column21</t>
  </si>
  <si>
    <t>Column22</t>
  </si>
  <si>
    <r>
      <rPr>
        <b/>
        <sz val="10"/>
        <rFont val="Verdana"/>
        <family val="2"/>
      </rPr>
      <t>Information Tab</t>
    </r>
    <r>
      <rPr>
        <sz val="10"/>
        <rFont val="Verdana"/>
        <family val="2"/>
      </rPr>
      <t xml:space="preserve">:  Fill out the yellow information under Constants below.  This will show up on all sheets. </t>
    </r>
  </si>
  <si>
    <t>The rest of the information on this sheet is used for under-the-hood calculations.</t>
  </si>
  <si>
    <r>
      <rPr>
        <sz val="10"/>
        <rFont val="Verdana"/>
        <family val="2"/>
      </rPr>
      <t xml:space="preserve">The print area has been preset.  To print all sheets at once select all of the </t>
    </r>
    <r>
      <rPr>
        <i/>
        <sz val="10"/>
        <rFont val="Verdana"/>
        <family val="2"/>
      </rPr>
      <t>Sheet</t>
    </r>
    <r>
      <rPr>
        <sz val="10"/>
        <rFont val="Verdana"/>
        <family val="2"/>
      </rPr>
      <t xml:space="preserve"> tabs and select Print from the File menu.</t>
    </r>
  </si>
  <si>
    <t xml:space="preserve">Set up the first sheet column widths before copying the worksheet.  Copy the Sheet tab as many times as required.  Copy the worksheet by holding the left mouse button on the worksheet's tab (below) and holding the &lt;CTRL&gt; key.  A mini sheet with a plus sign should appear.  Drag this and drop it where you would like the sheet to be (order is not important). </t>
  </si>
  <si>
    <r>
      <t xml:space="preserve">Note that the </t>
    </r>
    <r>
      <rPr>
        <i/>
        <sz val="10"/>
        <rFont val="Verdana"/>
        <family val="2"/>
      </rPr>
      <t>Current Sheets</t>
    </r>
    <r>
      <rPr>
        <sz val="10"/>
        <rFont val="Verdana"/>
        <family val="2"/>
      </rPr>
      <t xml:space="preserve"> field will turn red if there are not enough plan sheets.  (See </t>
    </r>
    <r>
      <rPr>
        <i/>
        <sz val="10"/>
        <rFont val="Verdana"/>
        <family val="2"/>
      </rPr>
      <t>Sheet Tab</t>
    </r>
    <r>
      <rPr>
        <sz val="10"/>
        <rFont val="Verdana"/>
        <family val="2"/>
      </rPr>
      <t xml:space="preserve"> discussion below.)</t>
    </r>
  </si>
  <si>
    <t>Allowable Pipe Material</t>
  </si>
  <si>
    <t>Aluminum</t>
  </si>
  <si>
    <t>Aluminized steel</t>
  </si>
  <si>
    <t>Galvanized steel</t>
  </si>
  <si>
    <t>Plastic</t>
  </si>
  <si>
    <t>Any appropriate material</t>
  </si>
  <si>
    <t>A</t>
  </si>
  <si>
    <t>AS</t>
  </si>
  <si>
    <t>C</t>
  </si>
  <si>
    <t>GS</t>
  </si>
  <si>
    <t>P</t>
  </si>
  <si>
    <t>(blank)</t>
  </si>
  <si>
    <t>x/__</t>
  </si>
  <si>
    <t xml:space="preserve"> except __</t>
  </si>
  <si>
    <t>REMARKS
See below for
numbered notes</t>
  </si>
  <si>
    <t>Remark</t>
  </si>
  <si>
    <t>Culvert Column</t>
  </si>
  <si>
    <t>Value</t>
  </si>
  <si>
    <t>Sheet Column</t>
  </si>
  <si>
    <t>Width</t>
  </si>
  <si>
    <t>Column conversion from Culverts tab to Sheet tab</t>
  </si>
  <si>
    <t>Column23</t>
  </si>
  <si>
    <t>Column24</t>
  </si>
  <si>
    <t>Column25</t>
  </si>
  <si>
    <t>Column26</t>
  </si>
  <si>
    <t>Column27</t>
  </si>
  <si>
    <r>
      <rPr>
        <b/>
        <sz val="10"/>
        <rFont val="Verdana"/>
        <family val="2"/>
      </rPr>
      <t>Sheet Tab:</t>
    </r>
    <r>
      <rPr>
        <sz val="10"/>
        <rFont val="Verdana"/>
        <family val="2"/>
      </rPr>
      <t xml:space="preserve">  The information shown on the Culverts tab will appear automatically on the Sheet tab.  The column widths may be adjusted.  Set the widths so that all columns fit on the border image.  If columns are not needed use the Hide function on the column  (select the column, right click and choose Hide).  If a column is hidden a red highlight and vertical line shows up in the top row.  </t>
    </r>
  </si>
  <si>
    <t>Counter</t>
  </si>
  <si>
    <t>Rows per sheet:</t>
  </si>
  <si>
    <t>Column28</t>
  </si>
  <si>
    <t>Column29</t>
  </si>
  <si>
    <t>Column30</t>
  </si>
  <si>
    <t>Column1</t>
  </si>
  <si>
    <t>US_Customary</t>
  </si>
  <si>
    <t>Rows in header:</t>
  </si>
  <si>
    <r>
      <rPr>
        <b/>
        <sz val="10"/>
        <rFont val="Verdana"/>
        <family val="2"/>
      </rPr>
      <t>Culverts Tab</t>
    </r>
    <r>
      <rPr>
        <sz val="10"/>
        <rFont val="Verdana"/>
        <family val="2"/>
      </rPr>
      <t>:  Place information for each culvert on a single row.  The rows will appear on the sheets in the order that they appear on this tab.  Additional rows may be added to the table and rows may be removed.   Page break locations will show up as a solid horizontal line.  If you want to force a page break just add additional rows to suit.  The bottom empty lines will be shaded out until a station is input.</t>
    </r>
  </si>
  <si>
    <r>
      <rPr>
        <b/>
        <sz val="10"/>
        <rFont val="Verdana"/>
        <family val="2"/>
      </rPr>
      <t>Purpose:</t>
    </r>
    <r>
      <rPr>
        <sz val="10"/>
        <rFont val="Verdana"/>
        <family val="2"/>
      </rPr>
      <t xml:space="preserve">  Creates a Tabulation of Drainage (Culvert) Quantities for the plan set.  This tabulation is placed at the beginning of the Drainage (Hydraulics) section of the plans. </t>
    </r>
  </si>
  <si>
    <r>
      <t xml:space="preserve">Tan highlighted cells indicate that the inputted text MAY not fit on the plan sheet column.  Check the </t>
    </r>
    <r>
      <rPr>
        <i/>
        <sz val="10"/>
        <rFont val="Verdana"/>
        <family val="2"/>
      </rPr>
      <t>Sheets</t>
    </r>
    <r>
      <rPr>
        <sz val="10"/>
        <rFont val="Verdana"/>
        <family val="2"/>
      </rPr>
      <t xml:space="preserve"> tab to see for certain.   Red in the header indicates that this column is currently hidden on the </t>
    </r>
    <r>
      <rPr>
        <i/>
        <sz val="10"/>
        <rFont val="Verdana"/>
        <family val="2"/>
      </rPr>
      <t>Sheets</t>
    </r>
    <r>
      <rPr>
        <sz val="10"/>
        <rFont val="Verdana"/>
        <family val="2"/>
      </rPr>
      <t xml:space="preserve"> tab.  (See the </t>
    </r>
    <r>
      <rPr>
        <i/>
        <sz val="10"/>
        <rFont val="Verdana"/>
        <family val="2"/>
      </rPr>
      <t>Sheet Tab</t>
    </r>
    <r>
      <rPr>
        <sz val="10"/>
        <rFont val="Verdana"/>
        <family val="2"/>
      </rPr>
      <t xml:space="preserve"> discussion for more information.)</t>
    </r>
  </si>
  <si>
    <t>SKEW ANGLE</t>
  </si>
  <si>
    <t>Column31</t>
  </si>
  <si>
    <t>Decimal &gt;</t>
  </si>
  <si>
    <t>Suppl Description &gt;&gt;&gt;&gt;</t>
  </si>
  <si>
    <t>Pay items start:</t>
  </si>
  <si>
    <t>Pay items updated will turn red if the listing has not been updated in 3 months.  See Pay Items tab to update the pay items list.</t>
  </si>
  <si>
    <t>25124-0000</t>
  </si>
  <si>
    <t>River cobbles</t>
  </si>
  <si>
    <t>RIVER COBBLES</t>
  </si>
  <si>
    <t>55106-1000</t>
  </si>
  <si>
    <t>60221-3996</t>
  </si>
  <si>
    <t>3600mm span, 1800mm rise reinforced concrete box culvert, single barrel</t>
  </si>
  <si>
    <t>12 FEET SPAN, 6 FEET RISE REINFORCED CONCRETE BOX CULVERT, SINGLE BARREL</t>
  </si>
  <si>
    <t>61104-1300</t>
  </si>
  <si>
    <t>Valve, plug</t>
  </si>
  <si>
    <t>VALVE, PLUG</t>
  </si>
  <si>
    <t>61206-0000</t>
  </si>
  <si>
    <t>Relocate sanitary service</t>
  </si>
  <si>
    <t>RELOCATE SANITARY SERVICE</t>
  </si>
  <si>
    <t>Conduit, 150mm, HDPE</t>
  </si>
  <si>
    <t>CONDUIT, 6-INCH, HDPE</t>
  </si>
  <si>
    <t>63610-4310</t>
  </si>
  <si>
    <t>Conduit, 300mm, HDPE</t>
  </si>
  <si>
    <t>CONDUIT, 12-INCH, HDPE</t>
  </si>
  <si>
    <t>64603-1800</t>
  </si>
  <si>
    <t>Fixture, roof drain connection</t>
  </si>
  <si>
    <t>FIXTURE, ROOF DRAIN CONNECTION</t>
  </si>
  <si>
    <t>Column32</t>
  </si>
  <si>
    <t>25101-9000</t>
  </si>
  <si>
    <t>Placed riprap, class 9</t>
  </si>
  <si>
    <t>PLACED RIPRAP, CLASS 9</t>
  </si>
  <si>
    <t>60201-0350</t>
  </si>
  <si>
    <t>250mm pipe culvert</t>
  </si>
  <si>
    <t>10-INCH PIPE CULVERT</t>
  </si>
  <si>
    <t>60201-0550</t>
  </si>
  <si>
    <t>400mm pipe culvert</t>
  </si>
  <si>
    <t>16-INCH PIPE CULVERT</t>
  </si>
  <si>
    <t>61207-0000</t>
  </si>
  <si>
    <t>61701-4010</t>
  </si>
  <si>
    <t>62017-0300</t>
  </si>
  <si>
    <t>Dry stacked stone masonry headwall for 450mm pipe culvert</t>
  </si>
  <si>
    <t>DRY STACKED STONE MASONRY HEADWALL FOR 18-INCH PIPE CULVERT</t>
  </si>
  <si>
    <t>62017-0500</t>
  </si>
  <si>
    <t>Dry stacked stone masonry headwall for 600mm pipe culvert</t>
  </si>
  <si>
    <t>DRY STACKED STONE MASONRY HEADWALL FOR 24-INCH PIPE CULVERT</t>
  </si>
  <si>
    <t>62017-0700</t>
  </si>
  <si>
    <t>Dry stacked stone masonry headwall for 900mm pipe culvert</t>
  </si>
  <si>
    <t>DRY STACKED STONE MASONRY HEADWALL FOR 36-INCH PIPE CULVERT</t>
  </si>
  <si>
    <t>62017-0900</t>
  </si>
  <si>
    <t>Dry stacked stone masonry headwall for 1200mm pipe culvert</t>
  </si>
  <si>
    <t>DRY STACKED STONE MASONRY HEADWALL FOR 48-INCH PIPE CULVERT</t>
  </si>
  <si>
    <t>62017-3000</t>
  </si>
  <si>
    <t>Dry stacked stone masonry headwall for box culvert</t>
  </si>
  <si>
    <t>DRY STACKED STONE MASONRY HEADWALL FOR BOX CULVERT</t>
  </si>
  <si>
    <t>63403-1300</t>
  </si>
  <si>
    <t>Pavement markings, type bike lane surface</t>
  </si>
  <si>
    <t>PAVEMENT MARKINGS, TYPE BIKE LANE SURFACE</t>
  </si>
  <si>
    <t>64603-1900</t>
  </si>
  <si>
    <t>Fixture, parking meter</t>
  </si>
  <si>
    <t>FIXTURE, PARKING METER</t>
  </si>
  <si>
    <t>67001-0000</t>
  </si>
  <si>
    <t>Project lump sum</t>
  </si>
  <si>
    <t>PROJECT LUMP SUM</t>
  </si>
  <si>
    <t>STRUCTURAL CONCRETE, CLASS HPC, FOR APPROACH SLABS, TYPE 2</t>
  </si>
  <si>
    <t>58201-0000</t>
  </si>
  <si>
    <t>Helical piles, in place</t>
  </si>
  <si>
    <t>HELICAL PILES, IN PLACE</t>
  </si>
  <si>
    <t>58202-0000</t>
  </si>
  <si>
    <t>60220-1727</t>
  </si>
  <si>
    <t>2100mm span, 2100mm rise precast reinforced concrete box culvert</t>
  </si>
  <si>
    <t>7 FEET SPAN, 7 FEET RISE PRECAST REINFORCED CONCRETE BOX CULVERT</t>
  </si>
  <si>
    <t>60902-0500</t>
  </si>
  <si>
    <t>Curb and gutter, concrete, 175mm depth</t>
  </si>
  <si>
    <t>CURB AND GUTTER, CONCRETE, 7-INCH DEPTH</t>
  </si>
  <si>
    <t>61502-5000</t>
  </si>
  <si>
    <t>Drive pad, grass paving</t>
  </si>
  <si>
    <t>DRIVE PAD, GRASS PAVING</t>
  </si>
  <si>
    <t>Median, grass paving</t>
  </si>
  <si>
    <t>MEDIAN, GRASS PAVING</t>
  </si>
  <si>
    <t>PLANTINGS, CALLICARPA AMERICANA, AMERICAN BEAUTYBERRY, 30-INCH HEIGHT, 7 GALLON, CONTAINER GROWN</t>
  </si>
  <si>
    <t>63610-3410</t>
  </si>
  <si>
    <t>66621-0000</t>
  </si>
  <si>
    <t>Settlement agreement</t>
  </si>
  <si>
    <t>SETTLEMENT AGREEMENT</t>
  </si>
  <si>
    <t>66622-0000</t>
  </si>
  <si>
    <t>Contracting officer's decision</t>
  </si>
  <si>
    <t>CONTRACTING OFFICER'S DECISION</t>
  </si>
  <si>
    <t>Column33</t>
  </si>
  <si>
    <t>Column34</t>
  </si>
  <si>
    <t>Column35</t>
  </si>
  <si>
    <t>Column36</t>
  </si>
  <si>
    <t>15703-3000</t>
  </si>
  <si>
    <t>Soil erosion control, wood strand</t>
  </si>
  <si>
    <t>SOIL EROSION CONTROL, WOOD STRAND</t>
  </si>
  <si>
    <t>20214-0000</t>
  </si>
  <si>
    <t>20303-0000</t>
  </si>
  <si>
    <t>20419-0000</t>
  </si>
  <si>
    <t>EMBANKMENT CONSTRUCTION, SURCHAGE</t>
  </si>
  <si>
    <t>8/6/2009, 4/30/2014</t>
  </si>
  <si>
    <t>20444-0000</t>
  </si>
  <si>
    <t>Slope grading</t>
  </si>
  <si>
    <t>SLOPE GRADING</t>
  </si>
  <si>
    <t>20708-0000</t>
  </si>
  <si>
    <t>25801-1100</t>
  </si>
  <si>
    <t>Reinforced concrete retaining wall, 6.0m</t>
  </si>
  <si>
    <t>REINFORCED CONCRETE RETAINING WALL, 20 FEET</t>
  </si>
  <si>
    <t>25801-1400</t>
  </si>
  <si>
    <t>Reinforced concrete retaining wall, 7.5m</t>
  </si>
  <si>
    <t>REINFORCED CONCRETE RETAINING WALL, 25 FEET</t>
  </si>
  <si>
    <t>27303-0000</t>
  </si>
  <si>
    <t>Polyurethane injection</t>
  </si>
  <si>
    <t>POLYURETHANE INJECTION</t>
  </si>
  <si>
    <t>60103-2186</t>
  </si>
  <si>
    <t>Concrete, headwall for 2850mm equivalent diameter pipe culvert</t>
  </si>
  <si>
    <t>CONCRETE, HEADWALL FOR 114-INCH EQUIVALENT DIAMETER PIPE CULVERT</t>
  </si>
  <si>
    <t>60103-4200</t>
  </si>
  <si>
    <t>Concrete, plank</t>
  </si>
  <si>
    <t>CONCRETE, PLANK</t>
  </si>
  <si>
    <t>60202-1850</t>
  </si>
  <si>
    <t>2850mm equivalent diameter arch or elliptical pipe culvert</t>
  </si>
  <si>
    <t>114-INCH EQUIVALENT DIAMETER ARCH OR ELLIPTICAL PIPE CULVERT</t>
  </si>
  <si>
    <t>61102-0545</t>
  </si>
  <si>
    <t>25mm waterline</t>
  </si>
  <si>
    <t>1-INCH WATERLINE</t>
  </si>
  <si>
    <t>61102-1545</t>
  </si>
  <si>
    <t>50mm waterline</t>
  </si>
  <si>
    <t>2-INCH WATERLINE</t>
  </si>
  <si>
    <t>61102-2545</t>
  </si>
  <si>
    <t>100mm waterline</t>
  </si>
  <si>
    <t>4-INCH WATERLINE</t>
  </si>
  <si>
    <t>61508-0200</t>
  </si>
  <si>
    <t>Reset brick sidewalk</t>
  </si>
  <si>
    <t>RESET BRICK SIDEWALK</t>
  </si>
  <si>
    <t>Guardrail system SBTA, Merritt Parkway Guiderail</t>
  </si>
  <si>
    <t>GUARDRAIL SYSTEM SBTA, MERRITT PARKWAY GUIDERAIL</t>
  </si>
  <si>
    <t>Guardrail system SBTB, Merritt Parkway Guiderail</t>
  </si>
  <si>
    <t>GUARDRAIL SYSTEM SBTB, MERRITT PARKWAY GUIDERAIL</t>
  </si>
  <si>
    <t>8/5/2013, 3/18/2014</t>
  </si>
  <si>
    <t>62017-0600</t>
  </si>
  <si>
    <t>Dry stacked stone masonry headwall for 750mm pipe culvert</t>
  </si>
  <si>
    <t>DRY STACKED STONE MASONRY HEADWALL FOR 30-INCH PIPE CULVERT</t>
  </si>
  <si>
    <t>62406-0350</t>
  </si>
  <si>
    <t>Placing conserved topsoil, 125mm depth</t>
  </si>
  <si>
    <t>PLACING CONSERVED TOPSOIL, 5-INCH DEPTH</t>
  </si>
  <si>
    <t>62601-1050</t>
  </si>
  <si>
    <t>Alnus rhombifolia, white alder, 450mm - 900mm height, container grown</t>
  </si>
  <si>
    <t>ALNUS RHOMBIFOLIA, WHITE ALDER, 18-INCH TO 36-INCH HEIGHT, CONTAINER GROWN</t>
  </si>
  <si>
    <t>62601-1070</t>
  </si>
  <si>
    <t>Alnus rubra, red alder, 450mm - 900mm height, container grown</t>
  </si>
  <si>
    <t>ALNUS RUBRA, RED ALDER, 18-INCH TO 36-INCH HEIGHT, CONTAINER GROWN</t>
  </si>
  <si>
    <t>64603-2000</t>
  </si>
  <si>
    <t>Fixture, stabilized entrance</t>
  </si>
  <si>
    <t>FIXTURE, STABILIZED ENTRANCE</t>
  </si>
  <si>
    <t>64605-0000</t>
  </si>
  <si>
    <t>Fixture</t>
  </si>
  <si>
    <t>FIXTURE</t>
  </si>
  <si>
    <t>39937</t>
  </si>
  <si>
    <t>39098</t>
  </si>
  <si>
    <t>39472</t>
  </si>
  <si>
    <t>39783</t>
  </si>
  <si>
    <t>39699</t>
  </si>
  <si>
    <t>38103</t>
  </si>
  <si>
    <t>40955</t>
  </si>
  <si>
    <t>38294</t>
  </si>
  <si>
    <t>38614</t>
  </si>
  <si>
    <t>38448</t>
  </si>
  <si>
    <t>41701</t>
  </si>
  <si>
    <t>39615</t>
  </si>
  <si>
    <t>38490</t>
  </si>
  <si>
    <t>38530</t>
  </si>
  <si>
    <t>38670</t>
  </si>
  <si>
    <t>39323</t>
  </si>
  <si>
    <t>40021</t>
  </si>
  <si>
    <t>40525</t>
  </si>
  <si>
    <t>38475</t>
  </si>
  <si>
    <t>38608</t>
  </si>
  <si>
    <t>39470</t>
  </si>
  <si>
    <t>41032</t>
  </si>
  <si>
    <t>38100</t>
  </si>
  <si>
    <t>39027</t>
  </si>
  <si>
    <t>41688</t>
  </si>
  <si>
    <t>40338</t>
  </si>
  <si>
    <t>38735</t>
  </si>
  <si>
    <t>39000</t>
  </si>
  <si>
    <t>39839</t>
  </si>
  <si>
    <t>20301-3800</t>
  </si>
  <si>
    <t>Removal of electrical junction box</t>
  </si>
  <si>
    <t>REMOVAL OF ELECTRICAL JUNCTION BOX</t>
  </si>
  <si>
    <t>41800</t>
  </si>
  <si>
    <t>38201</t>
  </si>
  <si>
    <t>38761</t>
  </si>
  <si>
    <t>38986</t>
  </si>
  <si>
    <t>39028</t>
  </si>
  <si>
    <t>41621</t>
  </si>
  <si>
    <t>38817</t>
  </si>
  <si>
    <t>38586</t>
  </si>
  <si>
    <t>38698</t>
  </si>
  <si>
    <t>40091</t>
  </si>
  <si>
    <t>40609</t>
  </si>
  <si>
    <t>41759</t>
  </si>
  <si>
    <t>40189</t>
  </si>
  <si>
    <t>39322</t>
  </si>
  <si>
    <t>40679</t>
  </si>
  <si>
    <t>39797</t>
  </si>
  <si>
    <t>38243</t>
  </si>
  <si>
    <t>38341</t>
  </si>
  <si>
    <t>40602</t>
  </si>
  <si>
    <t>41757</t>
  </si>
  <si>
    <t>39825</t>
  </si>
  <si>
    <t>40232</t>
  </si>
  <si>
    <t>38803</t>
  </si>
  <si>
    <t>38833</t>
  </si>
  <si>
    <t>41491</t>
  </si>
  <si>
    <t>41435</t>
  </si>
  <si>
    <t>40056</t>
  </si>
  <si>
    <t>40093</t>
  </si>
  <si>
    <t>38971</t>
  </si>
  <si>
    <t>39868</t>
  </si>
  <si>
    <t>39055</t>
  </si>
  <si>
    <t>38216</t>
  </si>
  <si>
    <t>38860</t>
  </si>
  <si>
    <t>39315</t>
  </si>
  <si>
    <t>41729</t>
  </si>
  <si>
    <t>38376</t>
  </si>
  <si>
    <t>39483</t>
  </si>
  <si>
    <t>27004-2000</t>
  </si>
  <si>
    <t>Grout, polyurethane</t>
  </si>
  <si>
    <t>GROUT, POLYURETHANE</t>
  </si>
  <si>
    <t>41885</t>
  </si>
  <si>
    <t>39455</t>
  </si>
  <si>
    <t>41135</t>
  </si>
  <si>
    <t>38889</t>
  </si>
  <si>
    <t>40917</t>
  </si>
  <si>
    <t>40273</t>
  </si>
  <si>
    <t>41750</t>
  </si>
  <si>
    <t>40694</t>
  </si>
  <si>
    <t>39643</t>
  </si>
  <si>
    <t>39490</t>
  </si>
  <si>
    <t>39672</t>
  </si>
  <si>
    <t>38264</t>
  </si>
  <si>
    <t>40583</t>
  </si>
  <si>
    <t>41365</t>
  </si>
  <si>
    <t>40211</t>
  </si>
  <si>
    <t>39853</t>
  </si>
  <si>
    <t>39610</t>
  </si>
  <si>
    <t>40567</t>
  </si>
  <si>
    <t>39881</t>
  </si>
  <si>
    <t>41226</t>
  </si>
  <si>
    <t>30808-0000</t>
  </si>
  <si>
    <t>Roadway aggregate, crushed shells</t>
  </si>
  <si>
    <t>ROADWAY AGGREGATE, CRUSHED SHELLS</t>
  </si>
  <si>
    <t>39126</t>
  </si>
  <si>
    <t>39296</t>
  </si>
  <si>
    <t>39405</t>
  </si>
  <si>
    <t>40931</t>
  </si>
  <si>
    <t>38148</t>
  </si>
  <si>
    <t>39461</t>
  </si>
  <si>
    <t>40911</t>
  </si>
  <si>
    <t>38741</t>
  </si>
  <si>
    <t>40315</t>
  </si>
  <si>
    <t>41165</t>
  </si>
  <si>
    <t>40052</t>
  </si>
  <si>
    <t>39182</t>
  </si>
  <si>
    <t>39944</t>
  </si>
  <si>
    <t>39195</t>
  </si>
  <si>
    <t>40939</t>
  </si>
  <si>
    <t>39967</t>
  </si>
  <si>
    <t>40238</t>
  </si>
  <si>
    <t>40751</t>
  </si>
  <si>
    <t>39139</t>
  </si>
  <si>
    <t>39884</t>
  </si>
  <si>
    <t>38278</t>
  </si>
  <si>
    <t>38461</t>
  </si>
  <si>
    <t>38630</t>
  </si>
  <si>
    <t>40553</t>
  </si>
  <si>
    <t>38706</t>
  </si>
  <si>
    <t>38419</t>
  </si>
  <si>
    <t>41451</t>
  </si>
  <si>
    <t>39433</t>
  </si>
  <si>
    <t>38435</t>
  </si>
  <si>
    <t>40283</t>
  </si>
  <si>
    <t>38545</t>
  </si>
  <si>
    <t>40794</t>
  </si>
  <si>
    <t>40925</t>
  </si>
  <si>
    <t>40639</t>
  </si>
  <si>
    <t>38776</t>
  </si>
  <si>
    <t>40260</t>
  </si>
  <si>
    <t>39504</t>
  </si>
  <si>
    <t>39805</t>
  </si>
  <si>
    <t>40861</t>
  </si>
  <si>
    <t>40497</t>
  </si>
  <si>
    <t>57401-0000</t>
  </si>
  <si>
    <t>GRS-IBS, geosynthetic reinforcement</t>
  </si>
  <si>
    <t>GRS-IBS, GEOSYNTHETIC REINFORCEMENT</t>
  </si>
  <si>
    <t>57402-0000</t>
  </si>
  <si>
    <t>GRS-IBS, open-graded backfill</t>
  </si>
  <si>
    <t>GRS-IBS, OPEN-GRADED BACKFILL</t>
  </si>
  <si>
    <t>57403-0000</t>
  </si>
  <si>
    <t>GRS-IBS, concrete masonry unit</t>
  </si>
  <si>
    <t>GRS-IBS, CONCRETE MASONRY UNIT</t>
  </si>
  <si>
    <t>38391</t>
  </si>
  <si>
    <t>39266</t>
  </si>
  <si>
    <t>39485</t>
  </si>
  <si>
    <t>39735</t>
  </si>
  <si>
    <t>39545</t>
  </si>
  <si>
    <t>40581</t>
  </si>
  <si>
    <t>41548</t>
  </si>
  <si>
    <t>41674</t>
  </si>
  <si>
    <t>41631</t>
  </si>
  <si>
    <t>41499</t>
  </si>
  <si>
    <t>38617</t>
  </si>
  <si>
    <t>41379</t>
  </si>
  <si>
    <t>38643</t>
  </si>
  <si>
    <t>40960</t>
  </si>
  <si>
    <t>41575</t>
  </si>
  <si>
    <t>39770</t>
  </si>
  <si>
    <t>40150</t>
  </si>
  <si>
    <t>40259</t>
  </si>
  <si>
    <t>40064</t>
  </si>
  <si>
    <t>39308</t>
  </si>
  <si>
    <t>39531</t>
  </si>
  <si>
    <t>39013</t>
  </si>
  <si>
    <t>38405</t>
  </si>
  <si>
    <t>39225</t>
  </si>
  <si>
    <t>39741</t>
  </si>
  <si>
    <t>39743</t>
  </si>
  <si>
    <t>39754</t>
  </si>
  <si>
    <t>38265</t>
  </si>
  <si>
    <t>41001</t>
  </si>
  <si>
    <t>39280</t>
  </si>
  <si>
    <t>38957</t>
  </si>
  <si>
    <t>39349</t>
  </si>
  <si>
    <t>39360</t>
  </si>
  <si>
    <t>39951</t>
  </si>
  <si>
    <t>38174</t>
  </si>
  <si>
    <t>38229</t>
  </si>
  <si>
    <t>41716</t>
  </si>
  <si>
    <t>41661</t>
  </si>
  <si>
    <t>39966</t>
  </si>
  <si>
    <t>40724</t>
  </si>
  <si>
    <t>40275</t>
  </si>
  <si>
    <t>41464</t>
  </si>
  <si>
    <t>40546</t>
  </si>
  <si>
    <t>40118</t>
  </si>
  <si>
    <t>38504</t>
  </si>
  <si>
    <t>41576</t>
  </si>
  <si>
    <t>41659</t>
  </si>
  <si>
    <t>38897</t>
  </si>
  <si>
    <t>61701-4500</t>
  </si>
  <si>
    <t xml:space="preserve">Guardrail system MGS, type 2, class A  steel posts  </t>
  </si>
  <si>
    <t xml:space="preserve">GUARDRAIL SYSTEM MGS, TYPE 2, CLASS A  STEEL POSTS  </t>
  </si>
  <si>
    <t>41869</t>
  </si>
  <si>
    <t>61701-4550</t>
  </si>
  <si>
    <t xml:space="preserve">Guardrail system MGS, type 2, class A  wood posts  </t>
  </si>
  <si>
    <t xml:space="preserve">GUARDRAIL SYSTEM MGS, TYPE 2, CLASS A  WOOD POSTS  </t>
  </si>
  <si>
    <t>61701-4600</t>
  </si>
  <si>
    <t xml:space="preserve">Guardrail system MGS, type 2, class A  steel or wood posts  </t>
  </si>
  <si>
    <t xml:space="preserve">GUARDRAIL SYSTEM MGS, TYPE 2, CLASS A  STEEL OR WOOD POSTS  </t>
  </si>
  <si>
    <t>61701-4650</t>
  </si>
  <si>
    <t xml:space="preserve">Guardrail system MGS, type 2, class B  steel posts  </t>
  </si>
  <si>
    <t xml:space="preserve">GUARDRAIL SYSTEM MGS, TYPE 2, CLASS B  STEEL POSTS  </t>
  </si>
  <si>
    <t>61701-4700</t>
  </si>
  <si>
    <t xml:space="preserve">Guardrail system MGS, type 2, class B  wood posts  </t>
  </si>
  <si>
    <t xml:space="preserve">GUARDRAIL SYSTEM MGS, TYPE 2, CLASS B  WOOD POSTS  </t>
  </si>
  <si>
    <t>61701-4750</t>
  </si>
  <si>
    <t xml:space="preserve">Guardrail system MGS, type 2, class B  steel or wood posts  </t>
  </si>
  <si>
    <t xml:space="preserve">GUARDRAIL SYSTEM MGS, TYPE 2, CLASS B  STEEL OR WOOD POSTS  </t>
  </si>
  <si>
    <t>61701-4800</t>
  </si>
  <si>
    <t xml:space="preserve">Guardrail system MGS, type 3, class A  steel posts  </t>
  </si>
  <si>
    <t xml:space="preserve">GUARDRAIL SYSTEM MGS, TYPE 3, CLASS A  STEEL POSTS  </t>
  </si>
  <si>
    <t>61701-4850</t>
  </si>
  <si>
    <t xml:space="preserve">Guardrail system MGS, type 3, class A  wood posts  </t>
  </si>
  <si>
    <t xml:space="preserve">GUARDRAIL SYSTEM MGS, TYPE 3, CLASS A  WOOD POSTS  </t>
  </si>
  <si>
    <t>61701-4900</t>
  </si>
  <si>
    <t xml:space="preserve">Guardrail system MGS, type 3, class A  steel or wood posts  </t>
  </si>
  <si>
    <t xml:space="preserve">GUARDRAIL SYSTEM MGS, TYPE 3, CLASS A  STEEL OR WOOD POSTS  </t>
  </si>
  <si>
    <t>61701-4950</t>
  </si>
  <si>
    <t xml:space="preserve">Guardrail system MGS, type 3, class B  steel posts  </t>
  </si>
  <si>
    <t xml:space="preserve">GUARDRAIL SYSTEM MGS, TYPE 3, CLASS B  STEEL POSTS  </t>
  </si>
  <si>
    <t>61701-5000</t>
  </si>
  <si>
    <t xml:space="preserve">Guardrail system MGS, type 3, class B  wood posts  </t>
  </si>
  <si>
    <t xml:space="preserve">GUARDRAIL SYSTEM MGS, TYPE 3, CLASS B  WOOD POSTS  </t>
  </si>
  <si>
    <t>61701-5050</t>
  </si>
  <si>
    <t xml:space="preserve">Guardrail system MGS, type 3, class B  steel or wood posts  </t>
  </si>
  <si>
    <t xml:space="preserve">GUARDRAIL SYSTEM MGS, TYPE 3, CLASS B  STEEL OR WOOD POSTS  </t>
  </si>
  <si>
    <t>61701-5100</t>
  </si>
  <si>
    <t xml:space="preserve">Guardrail system MGS, type 4, class B  steel posts  </t>
  </si>
  <si>
    <t xml:space="preserve">GUARDRAIL SYSTEM MGS, TYPE 4, CLASS B  STEEL POSTS  </t>
  </si>
  <si>
    <t>61701-5150</t>
  </si>
  <si>
    <t xml:space="preserve">Guardrail system MGS, type 4, class B  wood posts  </t>
  </si>
  <si>
    <t xml:space="preserve">GUARDRAIL SYSTEM MGS, TYPE 4, CLASS B  WOOD POSTS  </t>
  </si>
  <si>
    <t>61701-5200</t>
  </si>
  <si>
    <t xml:space="preserve">Guardrail system MGS, type 4, class B  steel or wood posts  </t>
  </si>
  <si>
    <t xml:space="preserve">GUARDRAIL SYSTEM MGS, TYPE 4, CLASS B  STEEL OR WOOD POSTS  </t>
  </si>
  <si>
    <t>39111</t>
  </si>
  <si>
    <t>38145</t>
  </si>
  <si>
    <t>39587</t>
  </si>
  <si>
    <t>40203</t>
  </si>
  <si>
    <t>40428</t>
  </si>
  <si>
    <t>61702-1500</t>
  </si>
  <si>
    <t xml:space="preserve">Terminal section, type MGS tangent </t>
  </si>
  <si>
    <t xml:space="preserve">TERMINAL SECTION, TYPE MGS TANGENT </t>
  </si>
  <si>
    <t>61702-1600</t>
  </si>
  <si>
    <t xml:space="preserve">Terminal section, type MGS flared </t>
  </si>
  <si>
    <t xml:space="preserve">TERMINAL SECTION, TYPE MGS FLARED </t>
  </si>
  <si>
    <t>61702-1700</t>
  </si>
  <si>
    <t xml:space="preserve">Terminal section, type MGS-BAT </t>
  </si>
  <si>
    <t xml:space="preserve">TERMINAL SECTION, TYPE MGS-BAT </t>
  </si>
  <si>
    <t>38574</t>
  </si>
  <si>
    <t>61707-4000</t>
  </si>
  <si>
    <t>Structure transition railing, MGS system</t>
  </si>
  <si>
    <t>STRUCTURE TRANSITION RAILING, MGS SYSTEM</t>
  </si>
  <si>
    <t>40343</t>
  </si>
  <si>
    <t>40889</t>
  </si>
  <si>
    <t>62011-5000</t>
  </si>
  <si>
    <t>Stone masonry pillar</t>
  </si>
  <si>
    <t>STONE MASONRY PILLAR</t>
  </si>
  <si>
    <t>41898</t>
  </si>
  <si>
    <t>41645</t>
  </si>
  <si>
    <t>41215</t>
  </si>
  <si>
    <t>41617</t>
  </si>
  <si>
    <t>38847</t>
  </si>
  <si>
    <t>38114</t>
  </si>
  <si>
    <t>39895</t>
  </si>
  <si>
    <t>39364</t>
  </si>
  <si>
    <t>41018</t>
  </si>
  <si>
    <t>62617-1110</t>
  </si>
  <si>
    <t>Quercus rubrum, red oak, 50mm - 65mm caliper, balled and burlapped</t>
  </si>
  <si>
    <t>QUERCUS RUBRUM, RED OAK, 2-INCH TO 2 1/2-INCH CALIPER, BALLED AND BURLAPPED</t>
  </si>
  <si>
    <t>41831</t>
  </si>
  <si>
    <t>62630-0350</t>
  </si>
  <si>
    <t>Plantings, trees, balled and burlapped</t>
  </si>
  <si>
    <t>PLANTINGS, TREES, BALLED AND BURLAPPED</t>
  </si>
  <si>
    <t>39167</t>
  </si>
  <si>
    <t>40815</t>
  </si>
  <si>
    <t>41311</t>
  </si>
  <si>
    <t>40445</t>
  </si>
  <si>
    <t>41124</t>
  </si>
  <si>
    <t>39995</t>
  </si>
  <si>
    <t>41506</t>
  </si>
  <si>
    <t>38684</t>
  </si>
  <si>
    <t>39419</t>
  </si>
  <si>
    <t>38077</t>
  </si>
  <si>
    <t>39503</t>
  </si>
  <si>
    <t>39295</t>
  </si>
  <si>
    <t>63601-7000</t>
  </si>
  <si>
    <t>System installation, speed feedback sign</t>
  </si>
  <si>
    <t>SYSTEM INSTALLATION, SPEED FEEDBACK SIGN</t>
  </si>
  <si>
    <t>41813</t>
  </si>
  <si>
    <t>63602-7000</t>
  </si>
  <si>
    <t>41774</t>
  </si>
  <si>
    <t>38987</t>
  </si>
  <si>
    <t>38320</t>
  </si>
  <si>
    <t>39674</t>
  </si>
  <si>
    <t>40623</t>
  </si>
  <si>
    <t>40667</t>
  </si>
  <si>
    <t>41086</t>
  </si>
  <si>
    <t>40850</t>
  </si>
  <si>
    <t>41079</t>
  </si>
  <si>
    <t>39581</t>
  </si>
  <si>
    <t>41562</t>
  </si>
  <si>
    <t>38915</t>
  </si>
  <si>
    <t>66802-0000</t>
  </si>
  <si>
    <t>41351</t>
  </si>
  <si>
    <t>39667</t>
  </si>
  <si>
    <t>99955-0000</t>
  </si>
  <si>
    <t>99956-0000</t>
  </si>
  <si>
    <t>Funding reclassification</t>
  </si>
  <si>
    <t>FUNDING RECLASSIFICATION</t>
  </si>
  <si>
    <r>
      <t>Pay Items Tab:</t>
    </r>
    <r>
      <rPr>
        <sz val="10"/>
        <rFont val="Verdana"/>
        <family val="2"/>
      </rPr>
      <t xml:space="preserve">  The pay item chart is available here.  To refresh the data, right click and select Refresh.  The source data is located at </t>
    </r>
    <r>
      <rPr>
        <i/>
        <sz val="10"/>
        <rFont val="Verdana"/>
        <family val="2"/>
      </rPr>
      <t>I:\Project_Dev\Design\Standards\items03.xlsx</t>
    </r>
    <r>
      <rPr>
        <sz val="10"/>
        <rFont val="Verdana"/>
        <family val="2"/>
      </rPr>
      <t xml:space="preserve"> or on the web at http://flh.fhwa.dot.gov/resources/pse/estimate/  (located in a ZIP archive)</t>
    </r>
  </si>
  <si>
    <r>
      <t>Instructions</t>
    </r>
    <r>
      <rPr>
        <sz val="14"/>
        <rFont val="Verdana"/>
        <family val="2"/>
      </rPr>
      <t xml:space="preserve"> (FP-03)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</si>
</sst>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yyyy;;&quot;--/----&quot;"/>
    <numFmt numFmtId="165" formatCode="d\ mmmm\ yyyy"/>
    <numFmt numFmtId="166" formatCode="m/d/yyyy;;"/>
    <numFmt numFmtId="167" formatCode="0\+000;\-0\+000;;@"/>
    <numFmt numFmtId="168" formatCode="General;[Red]&quot;-ERR-&quot;;"/>
    <numFmt numFmtId="169" formatCode="0\)\ "/>
  </numFmts>
  <fonts count="18" x14ac:knownFonts="1">
    <font>
      <sz val="8"/>
      <name val="Verdana"/>
      <family val="2"/>
    </font>
    <font>
      <sz val="8"/>
      <name val="Verdana"/>
      <family val="2"/>
    </font>
    <font>
      <b/>
      <u/>
      <sz val="10"/>
      <name val="Verdana"/>
      <family val="2"/>
    </font>
    <font>
      <u/>
      <sz val="8"/>
      <name val="Verdana"/>
      <family val="2"/>
    </font>
    <font>
      <sz val="10"/>
      <name val="Verdana"/>
      <family val="2"/>
    </font>
    <font>
      <sz val="14"/>
      <name val="Verdana"/>
      <family val="2"/>
    </font>
    <font>
      <b/>
      <sz val="10"/>
      <name val="Verdana"/>
      <family val="2"/>
    </font>
    <font>
      <sz val="10"/>
      <name val="Arial"/>
      <family val="2"/>
    </font>
    <font>
      <i/>
      <sz val="10"/>
      <name val="Verdana"/>
      <family val="2"/>
    </font>
    <font>
      <sz val="8"/>
      <color indexed="12"/>
      <name val="Verdana"/>
      <family val="2"/>
    </font>
    <font>
      <b/>
      <sz val="8"/>
      <color indexed="12"/>
      <name val="Verdana"/>
      <family val="2"/>
    </font>
    <font>
      <sz val="7.5"/>
      <name val="Verdana"/>
      <family val="2"/>
    </font>
    <font>
      <sz val="16"/>
      <name val="Verdana"/>
      <family val="2"/>
    </font>
    <font>
      <b/>
      <sz val="10"/>
      <color rgb="FFFF0000"/>
      <name val="Verdana"/>
      <family val="2"/>
    </font>
    <font>
      <sz val="8"/>
      <color theme="0" tint="-0.249977111117893"/>
      <name val="Verdana"/>
      <family val="2"/>
    </font>
    <font>
      <sz val="10"/>
      <color rgb="FFFF0000"/>
      <name val="Verdana"/>
      <family val="2"/>
    </font>
    <font>
      <b/>
      <sz val="8"/>
      <name val="Verdana"/>
      <family val="2"/>
    </font>
    <font>
      <b/>
      <sz val="14"/>
      <name val="Verdana"/>
      <family val="2"/>
    </font>
  </fonts>
  <fills count="4">
    <fill>
      <patternFill patternType="none"/>
    </fill>
    <fill>
      <patternFill patternType="gray125"/>
    </fill>
    <fill>
      <patternFill patternType="solid">
        <fgColor indexed="13"/>
        <bgColor indexed="64"/>
      </patternFill>
    </fill>
    <fill>
      <patternFill patternType="solid">
        <fgColor rgb="FFFFFFCC"/>
        <bgColor indexed="64"/>
      </patternFill>
    </fill>
  </fills>
  <borders count="16">
    <border>
      <left/>
      <right/>
      <top/>
      <bottom/>
      <diagonal/>
    </border>
    <border>
      <left style="thin">
        <color indexed="18"/>
      </left>
      <right style="thin">
        <color indexed="18"/>
      </right>
      <top style="thin">
        <color indexed="18"/>
      </top>
      <bottom style="thin">
        <color indexed="18"/>
      </bottom>
      <diagonal/>
    </border>
    <border>
      <left/>
      <right/>
      <top style="thin">
        <color indexed="18"/>
      </top>
      <bottom style="thin">
        <color indexed="18"/>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18"/>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s>
  <cellStyleXfs count="3">
    <xf numFmtId="0" fontId="0" fillId="0" borderId="0"/>
    <xf numFmtId="0" fontId="1" fillId="0" borderId="0"/>
    <xf numFmtId="0" fontId="1" fillId="0" borderId="0"/>
  </cellStyleXfs>
  <cellXfs count="103">
    <xf numFmtId="0" fontId="0" fillId="0" borderId="0" xfId="0"/>
    <xf numFmtId="0" fontId="1" fillId="0" borderId="0" xfId="0" applyFont="1"/>
    <xf numFmtId="22" fontId="1" fillId="0" borderId="0" xfId="0" applyNumberFormat="1" applyFont="1"/>
    <xf numFmtId="0" fontId="3" fillId="0" borderId="0" xfId="0" applyFont="1"/>
    <xf numFmtId="0" fontId="7" fillId="0" borderId="0" xfId="0" applyFont="1" applyAlignment="1">
      <alignment horizontal="left" vertical="center"/>
    </xf>
    <xf numFmtId="0" fontId="4" fillId="0" borderId="0" xfId="0" applyFont="1" applyAlignment="1">
      <alignment horizontal="right" vertical="top"/>
    </xf>
    <xf numFmtId="0" fontId="4" fillId="2" borderId="1" xfId="0" applyFont="1" applyFill="1" applyBorder="1" applyProtection="1">
      <protection locked="0"/>
    </xf>
    <xf numFmtId="164" fontId="4" fillId="2" borderId="1" xfId="0" applyNumberFormat="1"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top" wrapText="1"/>
      <protection locked="0"/>
    </xf>
    <xf numFmtId="0" fontId="4" fillId="0" borderId="2" xfId="0" applyFont="1" applyBorder="1" applyAlignment="1">
      <alignment horizontal="left" vertical="top" indent="1"/>
    </xf>
    <xf numFmtId="0" fontId="9" fillId="0" borderId="0" xfId="0" applyFont="1" applyAlignment="1">
      <alignment horizontal="right" vertical="center"/>
    </xf>
    <xf numFmtId="0" fontId="10" fillId="0" borderId="0" xfId="0" applyFont="1" applyAlignment="1">
      <alignment horizontal="left" vertical="center"/>
    </xf>
    <xf numFmtId="0" fontId="0" fillId="0" borderId="0" xfId="0" applyAlignment="1">
      <alignment horizontal="center"/>
    </xf>
    <xf numFmtId="0" fontId="0" fillId="0" borderId="7" xfId="0" applyBorder="1" applyAlignment="1">
      <alignment horizontal="center" vertical="center"/>
    </xf>
    <xf numFmtId="0" fontId="4" fillId="0" borderId="0" xfId="0" applyFont="1"/>
    <xf numFmtId="0" fontId="0" fillId="0" borderId="4" xfId="0" applyBorder="1" applyAlignment="1">
      <alignment horizontal="centerContinuous" vertical="center"/>
    </xf>
    <xf numFmtId="0" fontId="0" fillId="0" borderId="8" xfId="0" applyBorder="1" applyAlignment="1">
      <alignment horizontal="centerContinuous" vertical="center"/>
    </xf>
    <xf numFmtId="0" fontId="0" fillId="0" borderId="0" xfId="0" applyAlignment="1">
      <alignment horizontal="right"/>
    </xf>
    <xf numFmtId="165" fontId="0" fillId="0" borderId="0" xfId="0" applyNumberFormat="1" applyAlignment="1">
      <alignment horizontal="left"/>
    </xf>
    <xf numFmtId="0" fontId="0" fillId="0" borderId="0" xfId="0" applyAlignment="1">
      <alignment horizontal="center" wrapText="1"/>
    </xf>
    <xf numFmtId="0" fontId="1" fillId="0" borderId="0" xfId="1" applyAlignment="1">
      <alignment horizontal="left" vertical="center"/>
    </xf>
    <xf numFmtId="0" fontId="4" fillId="0" borderId="0" xfId="1" applyFont="1"/>
    <xf numFmtId="0" fontId="4" fillId="0" borderId="0" xfId="1" applyNumberFormat="1" applyFont="1" applyAlignment="1">
      <alignment horizontal="center"/>
    </xf>
    <xf numFmtId="0" fontId="4" fillId="0" borderId="0" xfId="1" applyNumberFormat="1" applyFont="1"/>
    <xf numFmtId="0" fontId="7" fillId="0" borderId="0" xfId="2" applyFont="1" applyAlignment="1">
      <alignment horizontal="center"/>
    </xf>
    <xf numFmtId="0" fontId="4" fillId="0" borderId="0" xfId="1" quotePrefix="1" applyNumberFormat="1" applyFont="1" applyAlignment="1">
      <alignment horizontal="center"/>
    </xf>
    <xf numFmtId="0" fontId="11" fillId="0" borderId="11" xfId="0" applyFont="1" applyBorder="1" applyAlignment="1">
      <alignment horizontal="centerContinuous" vertical="center"/>
    </xf>
    <xf numFmtId="0" fontId="0" fillId="0" borderId="12" xfId="0" applyBorder="1" applyAlignment="1">
      <alignment horizontal="centerContinuous" vertical="center"/>
    </xf>
    <xf numFmtId="0" fontId="0" fillId="0" borderId="12" xfId="0" applyBorder="1" applyAlignment="1">
      <alignment horizontal="center" vertical="center"/>
    </xf>
    <xf numFmtId="0" fontId="0" fillId="0" borderId="0" xfId="0" applyBorder="1" applyAlignment="1">
      <alignment horizontal="centerContinuous"/>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0" xfId="0"/>
    <xf numFmtId="166" fontId="0" fillId="0" borderId="0" xfId="0" applyNumberFormat="1"/>
    <xf numFmtId="15" fontId="0" fillId="0" borderId="0" xfId="0" applyNumberFormat="1"/>
    <xf numFmtId="0" fontId="0" fillId="0" borderId="0" xfId="0" applyAlignment="1">
      <alignment vertical="center"/>
    </xf>
    <xf numFmtId="0" fontId="0" fillId="0" borderId="0" xfId="0" applyAlignment="1">
      <alignment vertical="center" wrapText="1"/>
    </xf>
    <xf numFmtId="0" fontId="9" fillId="0" borderId="0" xfId="0" applyFont="1" applyFill="1" applyBorder="1" applyAlignment="1" applyProtection="1">
      <alignment vertical="center"/>
    </xf>
    <xf numFmtId="0" fontId="0" fillId="0" borderId="0" xfId="0" applyFill="1"/>
    <xf numFmtId="0" fontId="0" fillId="0" borderId="0" xfId="0" applyFill="1" applyAlignment="1">
      <alignment horizontal="centerContinuous"/>
    </xf>
    <xf numFmtId="0" fontId="12" fillId="0" borderId="0" xfId="0" applyFont="1"/>
    <xf numFmtId="0" fontId="4" fillId="3" borderId="1" xfId="0" applyFont="1" applyFill="1" applyBorder="1" applyAlignment="1" applyProtection="1">
      <alignment horizontal="center"/>
    </xf>
    <xf numFmtId="14" fontId="4" fillId="3" borderId="1" xfId="0" applyNumberFormat="1" applyFont="1" applyFill="1" applyBorder="1" applyAlignment="1" applyProtection="1">
      <alignment horizontal="center"/>
    </xf>
    <xf numFmtId="168" fontId="0" fillId="0" borderId="6" xfId="0" applyNumberFormat="1" applyBorder="1" applyAlignment="1">
      <alignment horizontal="center" vertical="center"/>
    </xf>
    <xf numFmtId="0" fontId="0" fillId="0" borderId="0" xfId="0" quotePrefix="1"/>
    <xf numFmtId="0" fontId="0" fillId="0" borderId="0" xfId="0" applyAlignment="1" applyProtection="1">
      <alignment horizontal="center"/>
      <protection locked="0"/>
    </xf>
    <xf numFmtId="0" fontId="0" fillId="0" borderId="0" xfId="0" applyAlignment="1" applyProtection="1">
      <alignment horizontal="center" wrapText="1"/>
      <protection locked="0"/>
    </xf>
    <xf numFmtId="167" fontId="0" fillId="0" borderId="0" xfId="0" applyNumberFormat="1" applyAlignment="1" applyProtection="1">
      <alignment horizontal="left"/>
      <protection locked="0"/>
    </xf>
    <xf numFmtId="0" fontId="0" fillId="0" borderId="0" xfId="0" applyProtection="1">
      <protection locked="0"/>
    </xf>
    <xf numFmtId="0" fontId="4" fillId="0" borderId="0" xfId="0" applyFont="1" applyProtection="1">
      <protection locked="0"/>
    </xf>
    <xf numFmtId="0" fontId="6" fillId="0" borderId="0" xfId="0" applyFont="1"/>
    <xf numFmtId="0" fontId="4" fillId="0" borderId="0" xfId="0" applyFont="1" applyAlignment="1">
      <alignment horizontal="right"/>
    </xf>
    <xf numFmtId="0" fontId="4" fillId="0" borderId="0" xfId="0" applyFont="1" applyAlignment="1">
      <alignment horizontal="left" indent="1"/>
    </xf>
    <xf numFmtId="0" fontId="13" fillId="0" borderId="0" xfId="0" applyFont="1" applyAlignment="1">
      <alignment horizontal="right" vertical="top"/>
    </xf>
    <xf numFmtId="169" fontId="4" fillId="0" borderId="0" xfId="0" applyNumberFormat="1" applyFont="1" applyAlignment="1">
      <alignment vertical="top"/>
    </xf>
    <xf numFmtId="0" fontId="5" fillId="0" borderId="0" xfId="0" applyFont="1" applyAlignment="1">
      <alignment vertical="center"/>
    </xf>
    <xf numFmtId="0" fontId="0" fillId="0" borderId="0" xfId="0" applyNumberFormat="1" applyAlignment="1" applyProtection="1">
      <protection locked="0"/>
    </xf>
    <xf numFmtId="0" fontId="0" fillId="0" borderId="0" xfId="0" applyFont="1" applyProtection="1">
      <protection locked="0"/>
    </xf>
    <xf numFmtId="0" fontId="3" fillId="0" borderId="0" xfId="0" applyFont="1" applyAlignment="1" applyProtection="1">
      <alignment horizontal="center"/>
      <protection locked="0"/>
    </xf>
    <xf numFmtId="0" fontId="0" fillId="0" borderId="0" xfId="0" applyNumberFormat="1"/>
    <xf numFmtId="0" fontId="5" fillId="0" borderId="0" xfId="1" applyFont="1" applyAlignment="1">
      <alignment vertical="center"/>
    </xf>
    <xf numFmtId="0" fontId="0" fillId="0" borderId="8" xfId="0" applyNumberFormat="1" applyBorder="1" applyAlignment="1">
      <alignment horizontal="center" vertical="center"/>
    </xf>
    <xf numFmtId="0" fontId="0" fillId="0" borderId="7" xfId="0" applyNumberFormat="1" applyBorder="1" applyAlignment="1">
      <alignment horizontal="center" textRotation="90" wrapText="1"/>
    </xf>
    <xf numFmtId="0" fontId="0" fillId="0" borderId="7" xfId="0" applyNumberFormat="1" applyBorder="1" applyAlignment="1">
      <alignment horizontal="center" wrapText="1"/>
    </xf>
    <xf numFmtId="0" fontId="0" fillId="0" borderId="7" xfId="0" applyNumberFormat="1" applyBorder="1" applyAlignment="1">
      <alignment horizontal="center" vertical="center" textRotation="90" wrapText="1"/>
    </xf>
    <xf numFmtId="167" fontId="0" fillId="0" borderId="0" xfId="0" applyNumberFormat="1" applyBorder="1" applyAlignment="1">
      <alignment horizontal="centerContinuous" vertical="center"/>
    </xf>
    <xf numFmtId="167" fontId="14" fillId="0" borderId="14" xfId="0" applyNumberFormat="1" applyFont="1" applyFill="1" applyBorder="1" applyAlignment="1">
      <alignment horizontal="center"/>
    </xf>
    <xf numFmtId="0" fontId="14" fillId="0" borderId="13" xfId="0" applyNumberFormat="1" applyFont="1" applyFill="1" applyBorder="1" applyAlignment="1">
      <alignment horizontal="center"/>
    </xf>
    <xf numFmtId="0" fontId="0" fillId="0" borderId="0" xfId="0" applyNumberFormat="1" applyFont="1" applyFill="1"/>
    <xf numFmtId="0" fontId="0" fillId="0" borderId="0" xfId="0" applyFont="1" applyFill="1"/>
    <xf numFmtId="0" fontId="0" fillId="0" borderId="15" xfId="0" applyNumberFormat="1" applyFont="1" applyFill="1" applyBorder="1" applyAlignment="1" applyProtection="1">
      <alignment horizontal="center"/>
    </xf>
    <xf numFmtId="0" fontId="0" fillId="0" borderId="0" xfId="0" applyNumberFormat="1" applyFont="1" applyAlignment="1" applyProtection="1">
      <alignment horizontal="center"/>
    </xf>
    <xf numFmtId="0" fontId="0" fillId="0" borderId="0" xfId="0" applyFont="1" applyFill="1" applyProtection="1"/>
    <xf numFmtId="167" fontId="0" fillId="0" borderId="0" xfId="0" applyNumberFormat="1" applyAlignment="1" applyProtection="1">
      <alignment horizontal="left"/>
    </xf>
    <xf numFmtId="0" fontId="0" fillId="0" borderId="0" xfId="0" applyAlignment="1" applyProtection="1">
      <alignment horizontal="center" textRotation="90"/>
    </xf>
    <xf numFmtId="0" fontId="0" fillId="0" borderId="0" xfId="0" applyAlignment="1" applyProtection="1">
      <alignment horizontal="center" textRotation="90"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quotePrefix="1" applyAlignment="1" applyProtection="1">
      <alignment horizontal="center"/>
      <protection locked="0"/>
    </xf>
    <xf numFmtId="0" fontId="15" fillId="0" borderId="0" xfId="0" applyFont="1" applyAlignment="1">
      <alignment horizontal="left"/>
    </xf>
    <xf numFmtId="0"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protection locked="0"/>
    </xf>
    <xf numFmtId="167" fontId="16" fillId="0" borderId="0" xfId="0" applyNumberFormat="1" applyFont="1" applyFill="1" applyBorder="1" applyAlignment="1">
      <alignment horizontal="left"/>
    </xf>
    <xf numFmtId="168" fontId="0" fillId="0" borderId="6" xfId="0" applyNumberFormat="1" applyBorder="1" applyAlignment="1">
      <alignment horizontal="left" vertical="center"/>
    </xf>
    <xf numFmtId="0" fontId="0" fillId="0" borderId="0" xfId="0" applyAlignment="1" applyProtection="1">
      <alignment horizontal="left"/>
      <protection locked="0"/>
    </xf>
    <xf numFmtId="0" fontId="14" fillId="0" borderId="0" xfId="0" applyFont="1" applyAlignment="1">
      <alignment horizontal="center"/>
    </xf>
    <xf numFmtId="0" fontId="4" fillId="3" borderId="1" xfId="0" applyFont="1" applyFill="1" applyBorder="1" applyAlignment="1" applyProtection="1">
      <alignment horizontal="center"/>
      <protection locked="0"/>
    </xf>
    <xf numFmtId="0" fontId="4" fillId="0" borderId="0" xfId="0" applyFont="1" applyAlignment="1">
      <alignment horizontal="left"/>
    </xf>
    <xf numFmtId="0" fontId="0" fillId="0" borderId="0" xfId="0" applyFont="1" applyAlignment="1">
      <alignment horizontal="center"/>
    </xf>
    <xf numFmtId="167" fontId="0" fillId="0" borderId="5" xfId="0" applyNumberFormat="1" applyBorder="1" applyAlignment="1">
      <alignment horizontal="left" vertical="center"/>
    </xf>
    <xf numFmtId="0" fontId="17" fillId="0" borderId="0" xfId="0" applyFont="1" applyAlignment="1">
      <alignment vertical="center"/>
    </xf>
    <xf numFmtId="0" fontId="8" fillId="0" borderId="0" xfId="1" applyFont="1" applyAlignment="1">
      <alignment wrapText="1"/>
    </xf>
    <xf numFmtId="0" fontId="4"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6" fillId="0" borderId="10" xfId="0" applyFont="1" applyBorder="1" applyAlignment="1">
      <alignment horizontal="left" vertical="top" wrapText="1" indent="1"/>
    </xf>
    <xf numFmtId="0" fontId="4" fillId="0" borderId="10" xfId="0" applyFont="1" applyBorder="1" applyAlignment="1">
      <alignment horizontal="left" vertical="top" wrapText="1" indent="1"/>
    </xf>
    <xf numFmtId="0" fontId="4" fillId="0" borderId="0" xfId="1" applyFont="1" applyAlignment="1">
      <alignment horizontal="center" wrapText="1"/>
    </xf>
    <xf numFmtId="0" fontId="4" fillId="0" borderId="0" xfId="0" applyFont="1" applyAlignment="1">
      <alignment wrapText="1"/>
    </xf>
    <xf numFmtId="0" fontId="0" fillId="0" borderId="3" xfId="0" applyBorder="1" applyAlignment="1">
      <alignment horizontal="center" vertical="center"/>
    </xf>
    <xf numFmtId="0" fontId="0" fillId="0" borderId="9" xfId="0" applyBorder="1" applyAlignment="1">
      <alignment horizontal="center" vertical="center"/>
    </xf>
    <xf numFmtId="0" fontId="2" fillId="0" borderId="0" xfId="0" applyFont="1"/>
  </cellXfs>
  <cellStyles count="3">
    <cellStyle name="Normal" xfId="0" builtinId="0"/>
    <cellStyle name="Normal 2" xfId="1"/>
    <cellStyle name="Normal_Estimate1" xfId="2"/>
  </cellStyles>
  <dxfs count="134">
    <dxf>
      <font>
        <b val="0"/>
        <i val="0"/>
        <strike val="0"/>
        <condense val="0"/>
        <extend val="0"/>
        <outline val="0"/>
        <shadow val="0"/>
        <u val="none"/>
        <vertAlign val="baseline"/>
        <sz val="8"/>
        <color auto="1"/>
        <name val="Verdana"/>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8"/>
        <color auto="1"/>
        <name val="Verdana"/>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none">
          <fgColor indexed="64"/>
          <bgColor indexed="65"/>
        </patternFill>
      </fill>
    </dxf>
    <dxf>
      <numFmt numFmtId="166" formatCode="m/d/yyyy;;"/>
    </dxf>
    <dxf>
      <numFmt numFmtId="170" formatCode="0.0;;;@"/>
    </dxf>
    <dxf>
      <numFmt numFmtId="171" formatCode="0.00;;;@"/>
    </dxf>
    <dxf>
      <numFmt numFmtId="172" formatCode="0.000;;;@"/>
    </dxf>
    <dxf>
      <numFmt numFmtId="0" formatCode="General"/>
      <border>
        <top/>
      </border>
    </dxf>
    <dxf>
      <fill>
        <gradientFill>
          <stop position="0">
            <color theme="0"/>
          </stop>
          <stop position="1">
            <color rgb="FFFF9999"/>
          </stop>
        </gradientFill>
      </fill>
      <border>
        <right style="thin">
          <color rgb="FFC00000"/>
        </right>
        <vertical/>
        <horizontal/>
      </border>
    </dxf>
    <dxf>
      <fill>
        <gradientFill degree="180">
          <stop position="0">
            <color theme="0"/>
          </stop>
          <stop position="1">
            <color rgb="FFFF9999"/>
          </stop>
        </gradientFill>
      </fill>
      <border>
        <left style="thin">
          <color rgb="FFC00000"/>
        </left>
      </border>
    </dxf>
    <dxf>
      <numFmt numFmtId="173" formatCode="@* "/>
    </dxf>
    <dxf>
      <border>
        <right/>
        <bottom/>
        <vertical/>
        <horizontal/>
      </border>
    </dxf>
    <dxf>
      <fill>
        <patternFill>
          <bgColor rgb="FFFFC000"/>
        </patternFill>
      </fill>
    </dxf>
    <dxf>
      <numFmt numFmtId="174" formatCode="0\+00;\-0\+00;;@"/>
    </dxf>
    <dxf>
      <numFmt numFmtId="175" formatCode="* @"/>
    </dxf>
    <dxf>
      <border>
        <right/>
        <vertical/>
        <horizontal/>
      </border>
    </dxf>
    <dxf>
      <numFmt numFmtId="176" formatCode=";;;"/>
      <border>
        <bottom/>
        <vertical/>
        <horizontal/>
      </border>
    </dxf>
    <dxf>
      <border>
        <right style="dotted">
          <color auto="1"/>
        </right>
        <vertical/>
        <horizontal/>
      </border>
    </dxf>
    <dxf>
      <font>
        <b/>
        <i val="0"/>
        <condense val="0"/>
        <extend val="0"/>
      </font>
    </dxf>
    <dxf>
      <border>
        <left/>
      </border>
    </dxf>
    <dxf>
      <border>
        <bottom style="thin">
          <color theme="1" tint="0.24994659260841701"/>
        </bottom>
      </border>
    </dxf>
    <dxf>
      <font>
        <b val="0"/>
        <i val="0"/>
        <condense val="0"/>
        <extend val="0"/>
      </font>
    </dxf>
    <dxf>
      <font>
        <strike val="0"/>
        <outline val="0"/>
        <shadow val="0"/>
        <u val="none"/>
        <vertAlign val="baseline"/>
        <sz val="8"/>
        <color auto="1"/>
        <name val="Verdana"/>
        <scheme val="none"/>
      </font>
      <numFmt numFmtId="0" formatCode="General"/>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0" formatCode="General"/>
      <alignment horizontal="center" vertical="bottom" textRotation="0" wrapText="0" indent="0" justifyLastLine="0" shrinkToFit="0" readingOrder="0"/>
      <protection locked="0" hidden="0"/>
    </dxf>
    <dxf>
      <numFmt numFmtId="0" formatCode="General"/>
      <alignment horizontal="center" vertical="bottom" textRotation="0" wrapText="0" indent="0" justifyLastLine="0" shrinkToFit="0" readingOrder="0"/>
      <protection locked="0" hidden="0"/>
    </dxf>
    <dxf>
      <numFmt numFmtId="0" formatCode="General"/>
      <alignment horizontal="center" vertical="bottom" textRotation="0" wrapText="0" indent="0" justifyLastLine="0" shrinkToFit="0" readingOrder="0"/>
      <protection locked="0" hidden="0"/>
    </dxf>
    <dxf>
      <numFmt numFmtId="0" formatCode="General"/>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167" formatCode="0\+000;\-0\+000;;@"/>
      <alignment horizontal="left" vertical="bottom" textRotation="0" wrapText="0" indent="0" justifyLastLine="0" shrinkToFit="0" readingOrder="0"/>
    </dxf>
    <dxf>
      <font>
        <strike val="0"/>
        <outline val="0"/>
        <shadow val="0"/>
        <u val="none"/>
        <vertAlign val="baseline"/>
        <sz val="8"/>
        <color auto="1"/>
        <name val="Verdana"/>
        <scheme val="none"/>
      </font>
      <numFmt numFmtId="0" formatCode="General"/>
      <fill>
        <patternFill patternType="none">
          <fgColor indexed="64"/>
          <bgColor auto="1"/>
        </patternFill>
      </fill>
    </dxf>
    <dxf>
      <font>
        <color theme="0"/>
      </font>
      <fill>
        <patternFill>
          <bgColor rgb="FFFF0000"/>
        </patternFill>
      </fill>
    </dxf>
    <dxf>
      <font>
        <color rgb="FFFF0000"/>
      </font>
      <fill>
        <gradientFill type="path" left="0.5" right="0.5" top="0.5" bottom="0.5">
          <stop position="0">
            <color theme="5" tint="0.80001220740379042"/>
          </stop>
          <stop position="1">
            <color theme="0" tint="-0.34900967436750391"/>
          </stop>
        </gradientFill>
      </fill>
      <border>
        <vertical/>
        <horizontal/>
      </border>
    </dxf>
    <dxf>
      <border>
        <bottom style="thin">
          <color theme="1" tint="0.499984740745262"/>
        </bottom>
        <vertical/>
        <horizontal/>
      </border>
    </dxf>
    <dxf>
      <fill>
        <patternFill>
          <bgColor rgb="FFE1EBFF"/>
        </patternFill>
      </fill>
    </dxf>
    <dxf>
      <fill>
        <patternFill>
          <bgColor theme="9" tint="0.59996337778862885"/>
        </patternFill>
      </fill>
    </dxf>
    <dxf>
      <border>
        <right style="dotted">
          <color theme="0" tint="-0.499984740745262"/>
        </right>
        <vertical/>
        <horizontal/>
      </border>
    </dxf>
    <dxf>
      <numFmt numFmtId="174" formatCode="0\+00;\-0\+00;;@"/>
    </dxf>
    <dxf>
      <fill>
        <patternFill>
          <bgColor theme="5" tint="0.59996337778862885"/>
        </patternFill>
      </fill>
    </dxf>
    <dxf>
      <font>
        <b val="0"/>
        <i val="0"/>
      </font>
    </dxf>
    <dxf>
      <font>
        <color rgb="FFC00000"/>
      </font>
    </dxf>
    <dxf>
      <numFmt numFmtId="0" formatCode="General"/>
    </dxf>
    <dxf>
      <numFmt numFmtId="0" formatCode="General"/>
    </dxf>
    <dxf>
      <numFmt numFmtId="0" formatCode="General"/>
    </dxf>
    <dxf>
      <numFmt numFmtId="0" formatCode="General"/>
    </dxf>
    <dxf>
      <numFmt numFmtId="0" formatCode="General"/>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strike val="0"/>
        <outline val="0"/>
        <shadow val="0"/>
        <u val="none"/>
        <vertAlign val="baseline"/>
        <sz val="10"/>
        <color auto="1"/>
      </font>
      <numFmt numFmtId="0" formatCode="General"/>
      <alignment horizontal="center" vertical="bottom" textRotation="0" wrapText="0" indent="0" justifyLastLine="0" shrinkToFit="0" readingOrder="0"/>
    </dxf>
    <dxf>
      <font>
        <strike val="0"/>
        <outline val="0"/>
        <shadow val="0"/>
        <u val="none"/>
        <vertAlign val="baseline"/>
        <sz val="10"/>
        <color auto="1"/>
      </font>
    </dxf>
    <dxf>
      <font>
        <strike val="0"/>
        <outline val="0"/>
        <shadow val="0"/>
        <u val="none"/>
        <vertAlign val="baseline"/>
        <sz val="10"/>
        <color auto="1"/>
      </font>
      <numFmt numFmtId="0" formatCode="General"/>
    </dxf>
    <dxf>
      <font>
        <strike val="0"/>
        <outline val="0"/>
        <shadow val="0"/>
        <u val="none"/>
        <vertAlign val="baseline"/>
        <sz val="10"/>
        <color auto="1"/>
      </font>
      <numFmt numFmtId="0" formatCode="General"/>
      <alignment horizontal="center" vertical="bottom" textRotation="0" wrapText="0" indent="0" justifyLastLine="0" shrinkToFit="0" readingOrder="0"/>
    </dxf>
    <dxf>
      <font>
        <strike val="0"/>
        <outline val="0"/>
        <shadow val="0"/>
        <u val="none"/>
        <vertAlign val="baseline"/>
        <sz val="10"/>
        <color auto="1"/>
      </font>
    </dxf>
    <dxf>
      <font>
        <strike val="0"/>
        <outline val="0"/>
        <shadow val="0"/>
        <u val="none"/>
        <vertAlign val="baseline"/>
        <sz val="10"/>
        <color auto="1"/>
      </font>
    </dxf>
    <dxf>
      <font>
        <color theme="0" tint="-0.24994659260841701"/>
      </font>
      <fill>
        <patternFill>
          <bgColor theme="0" tint="-0.24994659260841701"/>
        </patternFill>
      </fill>
    </dxf>
    <dxf>
      <fill>
        <patternFill>
          <bgColor rgb="FFFF0000"/>
        </patternFill>
      </fill>
    </dxf>
    <dxf>
      <fill>
        <patternFill>
          <bgColor theme="5" tint="0.79998168889431442"/>
        </patternFill>
      </fill>
    </dxf>
    <dxf>
      <font>
        <color rgb="FFC00000"/>
      </font>
      <fill>
        <patternFill>
          <bgColor theme="5" tint="0.59996337778862885"/>
        </patternFill>
      </fill>
    </dxf>
    <dxf>
      <font>
        <b val="0"/>
        <i/>
        <condense val="0"/>
        <extend val="0"/>
        <color indexed="22"/>
      </font>
    </dxf>
    <dxf>
      <font>
        <color rgb="FF003300"/>
      </font>
      <fill>
        <patternFill>
          <bgColor rgb="FF80FF80"/>
        </patternFill>
      </fill>
      <border>
        <bottom style="thin">
          <color rgb="FF003300"/>
        </bottom>
      </border>
    </dxf>
    <dxf>
      <font>
        <condense val="0"/>
        <extend val="0"/>
        <color indexed="10"/>
      </font>
    </dxf>
    <dxf>
      <border>
        <top style="thick">
          <color rgb="FF0070C0"/>
        </top>
      </border>
    </dxf>
    <dxf>
      <fill>
        <patternFill>
          <bgColor theme="0" tint="-0.499984740745262"/>
        </patternFill>
      </fill>
    </dxf>
    <dxf>
      <fill>
        <patternFill>
          <bgColor theme="0" tint="-0.499984740745262"/>
        </patternFill>
      </fill>
    </dxf>
    <dxf>
      <font>
        <color rgb="FF0070C0"/>
      </font>
      <fill>
        <patternFill>
          <bgColor theme="0" tint="-0.34998626667073579"/>
        </patternFill>
      </fill>
      <border>
        <horizontal style="medium">
          <color theme="0"/>
        </horizontal>
      </border>
    </dxf>
    <dxf>
      <font>
        <color rgb="FF0070C0"/>
      </font>
      <fill>
        <patternFill>
          <bgColor theme="0" tint="-0.34998626667073579"/>
        </patternFill>
      </fill>
      <border>
        <horizontal style="medium">
          <color theme="0"/>
        </horizontal>
      </border>
    </dxf>
    <dxf>
      <font>
        <b/>
        <i val="0"/>
        <color theme="3"/>
      </font>
      <fill>
        <patternFill>
          <bgColor theme="4" tint="0.39994506668294322"/>
        </patternFill>
      </fill>
      <border>
        <top style="thick">
          <color theme="3"/>
        </top>
        <bottom style="thick">
          <color theme="3"/>
        </bottom>
      </border>
    </dxf>
    <dxf>
      <font>
        <b/>
        <color theme="0"/>
      </font>
      <fill>
        <patternFill patternType="solid">
          <fgColor theme="1"/>
          <bgColor rgb="FF0070C0"/>
        </patternFill>
      </fill>
    </dxf>
    <dxf>
      <font>
        <color theme="1"/>
      </font>
      <border>
        <left style="thin">
          <color theme="1"/>
        </left>
        <right style="thin">
          <color theme="1"/>
        </right>
        <top/>
        <bottom/>
        <vertical style="thin">
          <color theme="1"/>
        </vertical>
        <horizontal style="medium">
          <color theme="1"/>
        </horizontal>
      </border>
    </dxf>
  </dxfs>
  <tableStyles count="1" defaultTableStyle="TableStyleMedium2" defaultPivotStyle="PivotStyleLight16">
    <tableStyle name="Table.Inputs" pivot="0" count="8">
      <tableStyleElement type="wholeTable" dxfId="133"/>
      <tableStyleElement type="headerRow" dxfId="132"/>
      <tableStyleElement type="totalRow" dxfId="131"/>
      <tableStyleElement type="firstColumn" dxfId="130"/>
      <tableStyleElement type="lastColumn" dxfId="129"/>
      <tableStyleElement type="firstHeaderCell" dxfId="128"/>
      <tableStyleElement type="lastHeaderCell" dxfId="127"/>
      <tableStyleElement type="firstTotalCell" dxfId="126"/>
    </tableStyle>
  </tableStyles>
  <colors>
    <mruColors>
      <color rgb="FFFFFFCC"/>
      <color rgb="FFFF9999"/>
      <color rgb="FFE1EBFF"/>
      <color rgb="FFC8DCFF"/>
      <color rgb="FFB9E1FF"/>
      <color rgb="FFA3D8FF"/>
      <color rgb="FFCDF0FF"/>
      <color rgb="FFCCFFFF"/>
      <color rgb="FFFF808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36</xdr:col>
      <xdr:colOff>1152525</xdr:colOff>
      <xdr:row>54</xdr:row>
      <xdr:rowOff>158116</xdr:rowOff>
    </xdr:to>
    <xdr:grpSp>
      <xdr:nvGrpSpPr>
        <xdr:cNvPr id="2" name="Group 70" descr="Tabulation of Drainage Quantities (US Customary)&#10;Original size: 10.4&quot; x 16&quot;"/>
        <xdr:cNvGrpSpPr>
          <a:grpSpLocks/>
        </xdr:cNvGrpSpPr>
      </xdr:nvGrpSpPr>
      <xdr:grpSpPr bwMode="auto">
        <a:xfrm>
          <a:off x="828675" y="695325"/>
          <a:ext cx="14573250" cy="9654541"/>
          <a:chOff x="171" y="74"/>
          <a:chExt cx="1536" cy="998"/>
        </a:xfrm>
      </xdr:grpSpPr>
      <xdr:sp macro="" textlink="">
        <xdr:nvSpPr>
          <xdr:cNvPr id="3" name="Text Box 47"/>
          <xdr:cNvSpPr txBox="1">
            <a:spLocks noChangeAspect="1" noChangeArrowheads="1"/>
          </xdr:cNvSpPr>
        </xdr:nvSpPr>
        <xdr:spPr bwMode="auto">
          <a:xfrm>
            <a:off x="184" y="74"/>
            <a:ext cx="1523" cy="53"/>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en-US" sz="1600" b="1" i="0" u="none" strike="noStrike" baseline="0">
                <a:solidFill>
                  <a:srgbClr val="000000"/>
                </a:solidFill>
                <a:latin typeface="Verdana"/>
                <a:ea typeface="Verdana"/>
                <a:cs typeface="Verdana"/>
              </a:rPr>
              <a:t>TABULATION OF DRAINAGE QUANTITIES</a:t>
            </a:r>
            <a:endParaRPr lang="en-US"/>
          </a:p>
        </xdr:txBody>
      </xdr:sp>
      <xdr:sp macro="" textlink="">
        <xdr:nvSpPr>
          <xdr:cNvPr id="4" name="Text Box 48"/>
          <xdr:cNvSpPr txBox="1">
            <a:spLocks noChangeAspect="1" noChangeArrowheads="1"/>
          </xdr:cNvSpPr>
        </xdr:nvSpPr>
        <xdr:spPr bwMode="auto">
          <a:xfrm>
            <a:off x="192" y="79"/>
            <a:ext cx="192" cy="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Note: The quantities shown hereon are approximate and are subject to field adjustments.</a:t>
            </a:r>
            <a:endParaRPr lang="en-US"/>
          </a:p>
        </xdr:txBody>
      </xdr:sp>
      <xdr:sp macro="" textlink="">
        <xdr:nvSpPr>
          <xdr:cNvPr id="5" name="Rectangle 49"/>
          <xdr:cNvSpPr>
            <a:spLocks noChangeAspect="1" noChangeArrowheads="1"/>
          </xdr:cNvSpPr>
        </xdr:nvSpPr>
        <xdr:spPr bwMode="auto">
          <a:xfrm>
            <a:off x="1510" y="74"/>
            <a:ext cx="197" cy="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36576" rIns="91440" bIns="45720" anchor="t" upright="1"/>
          <a:lstStyle/>
          <a:p>
            <a:pPr algn="l" rtl="0">
              <a:defRPr sz="1000"/>
            </a:pPr>
            <a:r>
              <a:rPr lang="en-US" sz="600" b="0" i="0" u="none" strike="noStrike" baseline="0">
                <a:solidFill>
                  <a:srgbClr val="000000"/>
                </a:solidFill>
                <a:latin typeface="Verdana"/>
                <a:ea typeface="Verdana"/>
                <a:cs typeface="Verdana"/>
              </a:rPr>
              <a:t>STATE                PROJECT</a:t>
            </a:r>
            <a:endParaRPr lang="en-US"/>
          </a:p>
        </xdr:txBody>
      </xdr:sp>
      <xdr:sp macro="" textlink="Sheet.Number">
        <xdr:nvSpPr>
          <xdr:cNvPr id="6" name="Text Box 50"/>
          <xdr:cNvSpPr txBox="1">
            <a:spLocks noChangeAspect="1" noChangeArrowheads="1" noTextEdit="1"/>
          </xdr:cNvSpPr>
        </xdr:nvSpPr>
        <xdr:spPr bwMode="auto">
          <a:xfrm>
            <a:off x="1668" y="94"/>
            <a:ext cx="3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fld id="{87DB8F5E-74CF-4B24-A0D8-39D37F837B93}" type="TxLink">
              <a:rPr lang="en-US" sz="600" b="0" i="0" u="none" strike="noStrike" baseline="0">
                <a:solidFill>
                  <a:srgbClr val="000000"/>
                </a:solidFill>
                <a:latin typeface="Verdana"/>
                <a:ea typeface="Verdana"/>
                <a:cs typeface="Verdana"/>
              </a:rPr>
              <a:pPr algn="ctr" rtl="0">
                <a:defRPr sz="1000"/>
              </a:pPr>
              <a:t>H.1</a:t>
            </a:fld>
            <a:endParaRPr lang="en-US"/>
          </a:p>
        </xdr:txBody>
      </xdr:sp>
      <xdr:sp macro="" textlink="Filename">
        <xdr:nvSpPr>
          <xdr:cNvPr id="7" name="Text Box 51" descr="File and sheet name"/>
          <xdr:cNvSpPr txBox="1">
            <a:spLocks noChangeAspect="1" noChangeArrowheads="1" noTextEdit="1"/>
          </xdr:cNvSpPr>
        </xdr:nvSpPr>
        <xdr:spPr bwMode="auto">
          <a:xfrm>
            <a:off x="171" y="735"/>
            <a:ext cx="12" cy="3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0" rIns="18288" bIns="18288" anchor="ctr" upright="1"/>
          <a:lstStyle/>
          <a:p>
            <a:pPr algn="l" rtl="0">
              <a:defRPr sz="1000"/>
            </a:pPr>
            <a:fld id="{FEBBE154-44A4-4EDC-8F6E-91BF8E286EA1}" type="TxLink">
              <a:rPr lang="en-US" sz="500" b="0" i="0" u="none" strike="noStrike" baseline="0">
                <a:solidFill>
                  <a:srgbClr val="000000"/>
                </a:solidFill>
                <a:latin typeface="Verdana"/>
                <a:ea typeface="Verdana"/>
                <a:cs typeface="Verdana"/>
              </a:rPr>
              <a:pPr algn="l" rtl="0">
                <a:defRPr sz="1000"/>
              </a:pPr>
              <a:t>c:\myfiles\pw_production\d0115386\[Drainage-FP03.xlsx]Sheet</a:t>
            </a:fld>
            <a:endParaRPr lang="en-US"/>
          </a:p>
        </xdr:txBody>
      </xdr:sp>
      <xdr:sp macro="" textlink="Time">
        <xdr:nvSpPr>
          <xdr:cNvPr id="8" name="Text Box 52" descr="Date and time"/>
          <xdr:cNvSpPr txBox="1">
            <a:spLocks noChangeAspect="1" noChangeArrowheads="1" noTextEdit="1"/>
          </xdr:cNvSpPr>
        </xdr:nvSpPr>
        <xdr:spPr bwMode="auto">
          <a:xfrm>
            <a:off x="171" y="655"/>
            <a:ext cx="12" cy="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0" anchor="ctr" upright="1"/>
          <a:lstStyle/>
          <a:p>
            <a:pPr algn="r" rtl="0">
              <a:defRPr sz="1000"/>
            </a:pPr>
            <a:fld id="{D34A49BA-1381-4027-9B2B-DF506FD19095}" type="TxLink">
              <a:rPr lang="en-US" sz="500" b="0" i="0" u="none" strike="noStrike" baseline="0">
                <a:solidFill>
                  <a:srgbClr val="000000"/>
                </a:solidFill>
                <a:latin typeface="Verdana"/>
                <a:ea typeface="Verdana"/>
                <a:cs typeface="Verdana"/>
              </a:rPr>
              <a:pPr algn="r" rtl="0">
                <a:defRPr sz="1000"/>
              </a:pPr>
              <a:t>22-Sep-2014 9:37 AM</a:t>
            </a:fld>
            <a:endParaRPr lang="en-US"/>
          </a:p>
        </xdr:txBody>
      </xdr:sp>
      <xdr:sp macro="" textlink="Designed">
        <xdr:nvSpPr>
          <xdr:cNvPr id="9" name="Text Box 53"/>
          <xdr:cNvSpPr txBox="1">
            <a:spLocks noChangeAspect="1" noChangeArrowheads="1" noTextEdit="1"/>
          </xdr:cNvSpPr>
        </xdr:nvSpPr>
        <xdr:spPr bwMode="auto">
          <a:xfrm>
            <a:off x="171" y="417"/>
            <a:ext cx="12" cy="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33C5D6D3-D6E5-47FC-AF24-283FCF6F92B8}" type="TxLink">
              <a:rPr lang="en-US" sz="600" b="0" i="1" u="none" strike="noStrike" baseline="0">
                <a:solidFill>
                  <a:srgbClr val="000000"/>
                </a:solidFill>
                <a:latin typeface="Verdana"/>
                <a:ea typeface="Verdana"/>
                <a:cs typeface="Verdana"/>
              </a:rPr>
              <a:pPr algn="ctr" rtl="0">
                <a:defRPr sz="1000"/>
              </a:pPr>
              <a:t>A. Designer</a:t>
            </a:fld>
            <a:endParaRPr lang="en-US"/>
          </a:p>
        </xdr:txBody>
      </xdr:sp>
      <xdr:sp macro="" textlink="Designed_date">
        <xdr:nvSpPr>
          <xdr:cNvPr id="10" name="Text Box 54" descr="Designed date"/>
          <xdr:cNvSpPr txBox="1">
            <a:spLocks noChangeAspect="1" noChangeArrowheads="1" noTextEdit="1"/>
          </xdr:cNvSpPr>
        </xdr:nvSpPr>
        <xdr:spPr bwMode="auto">
          <a:xfrm>
            <a:off x="171" y="365"/>
            <a:ext cx="12"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747B33CF-3CF9-43DC-B6B6-EE31CADA4FC5}"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Checked">
        <xdr:nvSpPr>
          <xdr:cNvPr id="11" name="Text Box 55" descr="Checker name"/>
          <xdr:cNvSpPr txBox="1">
            <a:spLocks noChangeAspect="1" noChangeArrowheads="1" noTextEdit="1"/>
          </xdr:cNvSpPr>
        </xdr:nvSpPr>
        <xdr:spPr bwMode="auto">
          <a:xfrm>
            <a:off x="171" y="129"/>
            <a:ext cx="12" cy="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5998E966-5493-4CB2-9EEC-CB7DD0DEE71E}" type="TxLink">
              <a:rPr lang="en-US" sz="600" b="0" i="1" u="none" strike="noStrike" baseline="0">
                <a:solidFill>
                  <a:srgbClr val="000000"/>
                </a:solidFill>
                <a:latin typeface="Verdana"/>
                <a:ea typeface="Verdana"/>
                <a:cs typeface="Verdana"/>
              </a:rPr>
              <a:pPr algn="ctr" rtl="0">
                <a:defRPr sz="1000"/>
              </a:pPr>
              <a:t>D. Checker</a:t>
            </a:fld>
            <a:endParaRPr lang="en-US"/>
          </a:p>
        </xdr:txBody>
      </xdr:sp>
      <xdr:sp macro="" textlink="Checked_date">
        <xdr:nvSpPr>
          <xdr:cNvPr id="12" name="Text Box 56" descr="Checked date"/>
          <xdr:cNvSpPr txBox="1">
            <a:spLocks noChangeAspect="1" noChangeArrowheads="1" noTextEdit="1"/>
          </xdr:cNvSpPr>
        </xdr:nvSpPr>
        <xdr:spPr bwMode="auto">
          <a:xfrm>
            <a:off x="171" y="74"/>
            <a:ext cx="12"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DD965F39-68CD-4FB7-953E-0AB188E2620E}"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
        <xdr:nvSpPr>
          <xdr:cNvPr id="13" name="Text Box 57" descr="Designed by:"/>
          <xdr:cNvSpPr txBox="1">
            <a:spLocks noChangeAspect="1" noChangeArrowheads="1"/>
          </xdr:cNvSpPr>
        </xdr:nvSpPr>
        <xdr:spPr bwMode="auto">
          <a:xfrm>
            <a:off x="171" y="590"/>
            <a:ext cx="12"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Designed by:</a:t>
            </a:r>
            <a:endParaRPr lang="en-US"/>
          </a:p>
        </xdr:txBody>
      </xdr:sp>
      <xdr:sp macro="" textlink="">
        <xdr:nvSpPr>
          <xdr:cNvPr id="14" name="Text Box 58" descr="Checked by:"/>
          <xdr:cNvSpPr txBox="1">
            <a:spLocks noChangeAspect="1" noChangeArrowheads="1"/>
          </xdr:cNvSpPr>
        </xdr:nvSpPr>
        <xdr:spPr bwMode="auto">
          <a:xfrm>
            <a:off x="171" y="301"/>
            <a:ext cx="12"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Checked by:</a:t>
            </a:r>
            <a:endParaRPr lang="en-US"/>
          </a:p>
        </xdr:txBody>
      </xdr:sp>
      <xdr:sp macro="" textlink="">
        <xdr:nvSpPr>
          <xdr:cNvPr id="15" name="Rectangle 59"/>
          <xdr:cNvSpPr>
            <a:spLocks noChangeAspect="1" noChangeArrowheads="1"/>
          </xdr:cNvSpPr>
        </xdr:nvSpPr>
        <xdr:spPr bwMode="auto">
          <a:xfrm>
            <a:off x="171" y="74"/>
            <a:ext cx="14" cy="998"/>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6" name="Line 60"/>
          <xdr:cNvSpPr>
            <a:spLocks noChangeAspect="1" noChangeShapeType="1"/>
          </xdr:cNvSpPr>
        </xdr:nvSpPr>
        <xdr:spPr bwMode="auto">
          <a:xfrm>
            <a:off x="171" y="363"/>
            <a:ext cx="14"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Line 61"/>
          <xdr:cNvSpPr>
            <a:spLocks noChangeAspect="1" noChangeShapeType="1"/>
          </xdr:cNvSpPr>
        </xdr:nvSpPr>
        <xdr:spPr bwMode="auto">
          <a:xfrm>
            <a:off x="171" y="653"/>
            <a:ext cx="14"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 name="Line 62"/>
          <xdr:cNvSpPr>
            <a:spLocks noChangeAspect="1" noChangeShapeType="1"/>
          </xdr:cNvSpPr>
        </xdr:nvSpPr>
        <xdr:spPr bwMode="auto">
          <a:xfrm flipV="1">
            <a:off x="1668" y="74"/>
            <a:ext cx="0" cy="31"/>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63"/>
          <xdr:cNvSpPr>
            <a:spLocks noChangeAspect="1" noChangeShapeType="1"/>
          </xdr:cNvSpPr>
        </xdr:nvSpPr>
        <xdr:spPr bwMode="auto">
          <a:xfrm flipV="1">
            <a:off x="1553" y="74"/>
            <a:ext cx="0" cy="31"/>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Text Box 64"/>
          <xdr:cNvSpPr txBox="1">
            <a:spLocks noChangeAspect="1" noChangeArrowheads="1"/>
          </xdr:cNvSpPr>
        </xdr:nvSpPr>
        <xdr:spPr bwMode="auto">
          <a:xfrm>
            <a:off x="1668" y="83"/>
            <a:ext cx="38" cy="14"/>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600" b="0" i="0" u="none" strike="noStrike" baseline="0">
                <a:solidFill>
                  <a:srgbClr val="000000"/>
                </a:solidFill>
                <a:latin typeface="Verdana"/>
                <a:ea typeface="Verdana"/>
                <a:cs typeface="Verdana"/>
              </a:rPr>
              <a:t>NUMBER</a:t>
            </a:r>
            <a:endParaRPr lang="en-US"/>
          </a:p>
        </xdr:txBody>
      </xdr:sp>
      <xdr:sp macro="" textlink="">
        <xdr:nvSpPr>
          <xdr:cNvPr id="21" name="Text Box 65"/>
          <xdr:cNvSpPr txBox="1">
            <a:spLocks noChangeAspect="1" noChangeArrowheads="1"/>
          </xdr:cNvSpPr>
        </xdr:nvSpPr>
        <xdr:spPr bwMode="auto">
          <a:xfrm>
            <a:off x="1668" y="74"/>
            <a:ext cx="38" cy="14"/>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600" b="0" i="0" u="none" strike="noStrike" baseline="0">
                <a:solidFill>
                  <a:srgbClr val="000000"/>
                </a:solidFill>
                <a:latin typeface="Verdana"/>
                <a:ea typeface="Verdana"/>
                <a:cs typeface="Verdana"/>
              </a:rPr>
              <a:t>SHEET</a:t>
            </a:r>
            <a:endParaRPr lang="en-US"/>
          </a:p>
        </xdr:txBody>
      </xdr:sp>
      <xdr:sp macro="" textlink="">
        <xdr:nvSpPr>
          <xdr:cNvPr id="22" name="Rectangle 66" descr="Sheet border&#10;10.4&quot; x 15.85&quot;"/>
          <xdr:cNvSpPr>
            <a:spLocks noChangeAspect="1" noChangeArrowheads="1"/>
          </xdr:cNvSpPr>
        </xdr:nvSpPr>
        <xdr:spPr bwMode="auto">
          <a:xfrm>
            <a:off x="184" y="74"/>
            <a:ext cx="1523" cy="998"/>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3" name="Line 67"/>
          <xdr:cNvSpPr>
            <a:spLocks noChangeAspect="1" noChangeShapeType="1"/>
          </xdr:cNvSpPr>
        </xdr:nvSpPr>
        <xdr:spPr bwMode="auto">
          <a:xfrm>
            <a:off x="1510" y="93"/>
            <a:ext cx="197"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Project">
        <xdr:nvSpPr>
          <xdr:cNvPr id="24" name="Text Box 68"/>
          <xdr:cNvSpPr txBox="1">
            <a:spLocks noChangeAspect="1" noChangeArrowheads="1" noTextEdit="1"/>
          </xdr:cNvSpPr>
        </xdr:nvSpPr>
        <xdr:spPr bwMode="auto">
          <a:xfrm>
            <a:off x="1554" y="94"/>
            <a:ext cx="11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fld id="{6D274A7A-972A-431D-AB47-559E6EC38306}" type="TxLink">
              <a:rPr lang="en-US" sz="600" b="0" i="0" u="none" strike="noStrike" baseline="0">
                <a:solidFill>
                  <a:srgbClr val="000000"/>
                </a:solidFill>
                <a:latin typeface="Verdana"/>
                <a:ea typeface="Verdana"/>
                <a:cs typeface="Verdana"/>
              </a:rPr>
              <a:pPr algn="ctr" rtl="0">
                <a:defRPr sz="1000"/>
              </a:pPr>
              <a:t>PRA-CRMO 10(2)
Second line
Third line</a:t>
            </a:fld>
            <a:endParaRPr lang="en-US"/>
          </a:p>
        </xdr:txBody>
      </xdr:sp>
      <xdr:sp macro="" textlink="State">
        <xdr:nvSpPr>
          <xdr:cNvPr id="25" name="Text Box 69"/>
          <xdr:cNvSpPr txBox="1">
            <a:spLocks noChangeAspect="1" noChangeArrowheads="1" noTextEdit="1"/>
          </xdr:cNvSpPr>
        </xdr:nvSpPr>
        <xdr:spPr bwMode="auto">
          <a:xfrm>
            <a:off x="1513" y="94"/>
            <a:ext cx="38"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fld id="{B3FE41DD-6A09-4C3D-B013-3C2510C42307}" type="TxLink">
              <a:rPr lang="en-US" sz="600" b="0" i="0" u="none" strike="noStrike" baseline="0">
                <a:solidFill>
                  <a:srgbClr val="000000"/>
                </a:solidFill>
                <a:latin typeface="Verdana"/>
                <a:ea typeface="Verdana"/>
                <a:cs typeface="Verdana"/>
              </a:rPr>
              <a:pPr algn="ctr" rtl="0">
                <a:defRPr sz="1000"/>
              </a:pPr>
              <a:t>ID</a:t>
            </a:fld>
            <a:endParaRPr lang="en-US"/>
          </a:p>
        </xdr:txBody>
      </xdr:sp>
    </xdr:grpSp>
    <xdr:clientData/>
  </xdr:twoCellAnchor>
</xdr:wsDr>
</file>

<file path=xl/queryTables/queryTable1.xml><?xml version="1.0" encoding="utf-8"?>
<queryTable xmlns="http://schemas.openxmlformats.org/spreadsheetml/2006/main" name="Query from Excel Files" connectionId="1" autoFormatId="16" applyNumberFormats="0" applyBorderFormats="0" applyFontFormats="0" applyPatternFormats="0" applyAlignmentFormats="0" applyWidthHeightFormats="0">
  <queryTableRefresh nextId="10" unboundColumnsRight="1">
    <queryTableFields count="7">
      <queryTableField id="1" name="Pay Item" tableColumnId="1"/>
      <queryTableField id="2" name="Item Description - MET" tableColumnId="2"/>
      <queryTableField id="3" name="Unit_m" tableColumnId="3"/>
      <queryTableField id="4" name="Item Description-USC" tableColumnId="4"/>
      <queryTableField id="5" name="UNIT_E" tableColumnId="5"/>
      <queryTableField id="7" name="Date added/modified" tableColumnId="7"/>
      <queryTableField id="8" dataBound="0" tableColumnId="8"/>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SheetNames" displayName="SheetNames" ref="B38:E48" totalsRowShown="0" headerRowDxfId="118" dataDxfId="117" headerRowCellStyle="Normal 2" dataCellStyle="Normal 2">
  <autoFilter ref="B38:E48"/>
  <tableColumns count="4">
    <tableColumn id="1" name="Sheet num" dataDxfId="116" dataCellStyle="Normal 2">
      <calculatedColumnFormula>IFERROR(IF(ISREF(INDIRECT("'"&amp;C39&amp;"'!A1")),OFFSET(B39,-1,0)+1,"-"),VALUE(SUBSTITUTE(First,Prefix,"")))</calculatedColumnFormula>
    </tableColumn>
    <tableColumn id="2" name="Worksheet" dataDxfId="115" dataCellStyle="Normal 2">
      <calculatedColumnFormula>Base&amp;IF(OFFSET(C39,-1,0)="Worksheet",""," ("&amp;ROW(C39)-ROW(SheetNames[[#Headers],[Worksheet]])&amp;")")</calculatedColumnFormula>
    </tableColumn>
    <tableColumn id="3" name="Sheet" dataDxfId="114" dataCellStyle="Normal 2">
      <calculatedColumnFormula>IF(ISREF(INDIRECT("'"&amp;C39&amp;"'!A1")),Prefix&amp;B39,"Undefined")</calculatedColumnFormula>
    </tableColumn>
    <tableColumn id="4" name="Begins" dataDxfId="113" dataCellStyle="Normal 2">
      <calculatedColumnFormula>IFERROR(OFFSET(E39,-1,0)+Rows.Sheet-IF(ROW(E39)-ROW(E$38)=2,0,1),1)</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id="4" name="Headings" displayName="Headings" ref="B52:D58" totalsRowShown="0" dataDxfId="112">
  <autoFilter ref="B52:D58"/>
  <tableColumns count="3">
    <tableColumn id="1" name="ShortName" dataDxfId="111"/>
    <tableColumn id="2" name="LongName" dataDxfId="110"/>
    <tableColumn id="3" name="Unit" dataDxfId="109"/>
  </tableColumns>
  <tableStyleInfo name="TableStyleMedium17" showFirstColumn="0" showLastColumn="0" showRowStripes="1" showColumnStripes="0"/>
</table>
</file>

<file path=xl/tables/table3.xml><?xml version="1.0" encoding="utf-8"?>
<table xmlns="http://schemas.openxmlformats.org/spreadsheetml/2006/main" id="5" name="Order" displayName="Order" ref="B61:F97" totalsRowShown="0">
  <autoFilter ref="B61:F97"/>
  <tableColumns count="5">
    <tableColumn id="4" name="Sheet Column" dataDxfId="108">
      <calculatedColumnFormula>IF(ISERR(D62),"",_xlfn.RANK.AVG(E62,Order[Value],1))</calculatedColumnFormula>
    </tableColumn>
    <tableColumn id="1" name="Culvert Column" dataDxfId="107">
      <calculatedColumnFormula>IFERROR(OFFSET(C62,-1,0)+1,1)</calculatedColumnFormula>
    </tableColumn>
    <tableColumn id="2" name="Pay Item" dataDxfId="106">
      <calculatedColumnFormula>INDEX(Culverts[],ROW(Pay.Item)-ROW(Culverts[#Headers]),C62+1)</calculatedColumnFormula>
    </tableColumn>
    <tableColumn id="3" name="Value" dataDxfId="105">
      <calculatedColumnFormula>IFERROR(VALUE(SUBSTITUTE(IF(ISNUMBER(D62),"zero",D62),"-","."))+(COUNTIF(D$61:D62,D62)-1)/10000,C62+IF(C62&lt;Pay.Items.Start,0,99999))</calculatedColumnFormula>
    </tableColumn>
    <tableColumn id="5" name="Width" dataDxfId="104">
      <calculatedColumnFormula>CELL("width",OFFSET(INDIRECT(Base&amp;"!Totals"),0,B62-1))</calculatedColumnFormula>
    </tableColumn>
  </tableColumns>
  <tableStyleInfo name="TableStyleMedium19" showFirstColumn="0" showLastColumn="0" showRowStripes="1" showColumnStripes="0"/>
</table>
</file>

<file path=xl/tables/table4.xml><?xml version="1.0" encoding="utf-8"?>
<table xmlns="http://schemas.openxmlformats.org/spreadsheetml/2006/main" id="2" name="Culverts" displayName="Culverts" ref="A2:AL100" totalsRowCount="1">
  <autoFilter ref="A2:AL99"/>
  <tableColumns count="38">
    <tableColumn id="1" name="Row" totalsRowLabel="Total" dataDxfId="93" totalsRowDxfId="37">
      <calculatedColumnFormula>IFERROR(OFFSET(A3,-1,0)+AL3,IF(ROW(A3)-ROW(A$2)=1,1-Rows.Header,""))</calculatedColumnFormula>
    </tableColumn>
    <tableColumn id="2" name="Column1" totalsRowFunction="custom" dataDxfId="92" totalsRowDxfId="36">
      <totalsRowFormula>IF(IF(USC,ISNUMBER(MATCH(B8,Items[UNIT_E],0)),ISNUMBER(MATCH(B8,Items[Unit_m],0))),SUM(INDIRECT("Culverts["&amp;B$2&amp;"]")),"&lt;"&amp;COUNTA(INDIRECT("Culverts["&amp;B$2&amp;"]"))-COUNTA(B3:B8)&amp;"&gt;")</totalsRowFormula>
    </tableColumn>
    <tableColumn id="3" name="Column2" totalsRowFunction="custom" dataDxfId="91" totalsRowDxfId="35">
      <totalsRowFormula>IF(IF(USC,ISNUMBER(MATCH(C8,Items[UNIT_E],0)),ISNUMBER(MATCH(C8,Items[Unit_m],0))),SUM(INDIRECT("Culverts["&amp;C$2&amp;"]")),"&lt;"&amp;COUNTA(INDIRECT("Culverts["&amp;C$2&amp;"]"))-COUNTA(C3:C8)&amp;"&gt;")</totalsRowFormula>
    </tableColumn>
    <tableColumn id="4" name="Column3" totalsRowFunction="custom" dataDxfId="90" totalsRowDxfId="34">
      <totalsRowFormula>IF(IF(USC,ISNUMBER(MATCH(D8,Items[UNIT_E],0)),ISNUMBER(MATCH(D8,Items[Unit_m],0))),SUM(INDIRECT("Culverts["&amp;D$2&amp;"]")),"&lt;"&amp;COUNTA(INDIRECT("Culverts["&amp;D$2&amp;"]"))-COUNTA(D3:D8)&amp;"&gt;")</totalsRowFormula>
    </tableColumn>
    <tableColumn id="5" name="Column4" totalsRowFunction="custom" totalsRowDxfId="33">
      <totalsRowFormula>IF(IF(USC,ISNUMBER(MATCH(E8,Items[UNIT_E],0)),ISNUMBER(MATCH(E8,Items[Unit_m],0))),SUM(INDIRECT("Culverts["&amp;E$2&amp;"]")),"&lt;"&amp;COUNTA(INDIRECT("Culverts["&amp;E$2&amp;"]"))-COUNTA(E3:E8)&amp;"&gt;")</totalsRowFormula>
    </tableColumn>
    <tableColumn id="6" name="Column5" totalsRowFunction="custom" dataDxfId="89" totalsRowDxfId="32">
      <totalsRowFormula>IF(IF(USC,ISNUMBER(MATCH(F8,Items[UNIT_E],0)),ISNUMBER(MATCH(F8,Items[Unit_m],0))),SUM(INDIRECT("Culverts["&amp;F$2&amp;"]")),"&lt;"&amp;COUNTA(INDIRECT("Culverts["&amp;F$2&amp;"]"))-COUNTA(F3:F8)&amp;"&gt;")</totalsRowFormula>
    </tableColumn>
    <tableColumn id="7" name="Column6" totalsRowFunction="custom" dataDxfId="88" totalsRowDxfId="31">
      <totalsRowFormula>IF(IF(USC,ISNUMBER(MATCH(G8,Items[UNIT_E],0)),ISNUMBER(MATCH(G8,Items[Unit_m],0))),SUM(INDIRECT("Culverts["&amp;G$2&amp;"]")),"&lt;"&amp;COUNTA(INDIRECT("Culverts["&amp;G$2&amp;"]"))-COUNTA(G3:G8)&amp;"&gt;")</totalsRowFormula>
    </tableColumn>
    <tableColumn id="8" name="Column7" totalsRowFunction="custom" dataDxfId="87" totalsRowDxfId="30">
      <totalsRowFormula>IF(IF(USC,ISNUMBER(MATCH(H8,Items[UNIT_E],0)),ISNUMBER(MATCH(H8,Items[Unit_m],0))),SUM(INDIRECT("Culverts["&amp;H$2&amp;"]")),"&lt;"&amp;COUNTA(INDIRECT("Culverts["&amp;H$2&amp;"]"))-COUNTA(H3:H8)&amp;"&gt;")</totalsRowFormula>
    </tableColumn>
    <tableColumn id="9" name="Column8" totalsRowFunction="custom" dataDxfId="86" totalsRowDxfId="29">
      <totalsRowFormula>IF(IF(USC,ISNUMBER(MATCH(I8,Items[UNIT_E],0)),ISNUMBER(MATCH(I8,Items[Unit_m],0))),SUM(INDIRECT("Culverts["&amp;I$2&amp;"]")),"&lt;"&amp;COUNTA(INDIRECT("Culverts["&amp;I$2&amp;"]"))-COUNTA(I3:I8)&amp;"&gt;")</totalsRowFormula>
    </tableColumn>
    <tableColumn id="10" name="Column9" totalsRowFunction="custom" dataDxfId="85" totalsRowDxfId="28">
      <totalsRowFormula>IF(IF(USC,ISNUMBER(MATCH(J8,Items[UNIT_E],0)),ISNUMBER(MATCH(J8,Items[Unit_m],0))),SUM(INDIRECT("Culverts["&amp;J$2&amp;"]")),"&lt;"&amp;COUNTA(INDIRECT("Culverts["&amp;J$2&amp;"]"))-COUNTA(J3:J8)&amp;"&gt;")</totalsRowFormula>
    </tableColumn>
    <tableColumn id="11" name="Column10" totalsRowFunction="custom" dataDxfId="84" totalsRowDxfId="27">
      <totalsRowFormula>IF(IF(USC,ISNUMBER(MATCH(K8,Items[UNIT_E],0)),ISNUMBER(MATCH(K8,Items[Unit_m],0))),SUM(INDIRECT("Culverts["&amp;K$2&amp;"]")),"&lt;"&amp;COUNTA(INDIRECT("Culverts["&amp;K$2&amp;"]"))-COUNTA(K3:K8)&amp;"&gt;")</totalsRowFormula>
    </tableColumn>
    <tableColumn id="12" name="Column11" totalsRowFunction="custom" dataDxfId="83" totalsRowDxfId="26">
      <totalsRowFormula>IF(IF(USC,ISNUMBER(MATCH(L8,Items[UNIT_E],0)),ISNUMBER(MATCH(L8,Items[Unit_m],0))),SUM(INDIRECT("Culverts["&amp;L$2&amp;"]")),"&lt;"&amp;COUNTA(INDIRECT("Culverts["&amp;L$2&amp;"]"))-COUNTA(L3:L8)&amp;"&gt;")</totalsRowFormula>
    </tableColumn>
    <tableColumn id="13" name="Column12" totalsRowFunction="custom" dataDxfId="82" totalsRowDxfId="25">
      <totalsRowFormula>IF(IF(USC,ISNUMBER(MATCH(M8,Items[UNIT_E],0)),ISNUMBER(MATCH(M8,Items[Unit_m],0))),SUM(INDIRECT("Culverts["&amp;M$2&amp;"]")),"&lt;"&amp;COUNTA(INDIRECT("Culverts["&amp;M$2&amp;"]"))-COUNTA(M3:M8)&amp;"&gt;")</totalsRowFormula>
    </tableColumn>
    <tableColumn id="14" name="Column13" totalsRowFunction="custom" dataDxfId="81" totalsRowDxfId="24">
      <totalsRowFormula>IF(IF(USC,ISNUMBER(MATCH(N8,Items[UNIT_E],0)),ISNUMBER(MATCH(N8,Items[Unit_m],0))),SUM(INDIRECT("Culverts["&amp;N$2&amp;"]")),"&lt;"&amp;COUNTA(INDIRECT("Culverts["&amp;N$2&amp;"]"))-COUNTA(N3:N8)&amp;"&gt;")</totalsRowFormula>
    </tableColumn>
    <tableColumn id="15" name="Column14" totalsRowFunction="custom" dataDxfId="80" totalsRowDxfId="23">
      <totalsRowFormula>IF(IF(USC,ISNUMBER(MATCH(O8,Items[UNIT_E],0)),ISNUMBER(MATCH(O8,Items[Unit_m],0))),SUM(INDIRECT("Culverts["&amp;O$2&amp;"]")),"&lt;"&amp;COUNTA(INDIRECT("Culverts["&amp;O$2&amp;"]"))-COUNTA(O3:O8)&amp;"&gt;")</totalsRowFormula>
    </tableColumn>
    <tableColumn id="16" name="Column15" totalsRowFunction="custom" dataDxfId="79" totalsRowDxfId="22">
      <totalsRowFormula>IF(IF(USC,ISNUMBER(MATCH(P8,Items[UNIT_E],0)),ISNUMBER(MATCH(P8,Items[Unit_m],0))),SUM(INDIRECT("Culverts["&amp;P$2&amp;"]")),"&lt;"&amp;COUNTA(INDIRECT("Culverts["&amp;P$2&amp;"]"))-COUNTA(P3:P8)&amp;"&gt;")</totalsRowFormula>
    </tableColumn>
    <tableColumn id="17" name="Column16" totalsRowFunction="custom" dataDxfId="78" totalsRowDxfId="21">
      <totalsRowFormula>IF(IF(USC,ISNUMBER(MATCH(Q8,Items[UNIT_E],0)),ISNUMBER(MATCH(Q8,Items[Unit_m],0))),SUM(INDIRECT("Culverts["&amp;Q$2&amp;"]")),"&lt;"&amp;COUNTA(INDIRECT("Culverts["&amp;Q$2&amp;"]"))-COUNTA(Q3:Q8)&amp;"&gt;")</totalsRowFormula>
    </tableColumn>
    <tableColumn id="18" name="Column17" totalsRowFunction="custom" dataDxfId="77" totalsRowDxfId="20">
      <totalsRowFormula>IF(IF(USC,ISNUMBER(MATCH(R8,Items[UNIT_E],0)),ISNUMBER(MATCH(R8,Items[Unit_m],0))),SUM(INDIRECT("Culverts["&amp;R$2&amp;"]")),"&lt;"&amp;COUNTA(INDIRECT("Culverts["&amp;R$2&amp;"]"))-COUNTA(R3:R8)&amp;"&gt;")</totalsRowFormula>
    </tableColumn>
    <tableColumn id="19" name="Column18" totalsRowFunction="custom" dataDxfId="76" totalsRowDxfId="19">
      <totalsRowFormula>IF(IF(USC,ISNUMBER(MATCH(S8,Items[UNIT_E],0)),ISNUMBER(MATCH(S8,Items[Unit_m],0))),SUM(INDIRECT("Culverts["&amp;S$2&amp;"]")),"&lt;"&amp;COUNTA(INDIRECT("Culverts["&amp;S$2&amp;"]"))-COUNTA(S3:S8)&amp;"&gt;")</totalsRowFormula>
    </tableColumn>
    <tableColumn id="27" name="Column19" totalsRowFunction="custom" dataDxfId="75" totalsRowDxfId="18">
      <totalsRowFormula>IF(IF(USC,ISNUMBER(MATCH(T8,Items[UNIT_E],0)),ISNUMBER(MATCH(T8,Items[Unit_m],0))),SUM(INDIRECT("Culverts["&amp;T$2&amp;"]")),"&lt;"&amp;COUNTA(INDIRECT("Culverts["&amp;T$2&amp;"]"))-COUNTA(T3:T8)&amp;"&gt;")</totalsRowFormula>
    </tableColumn>
    <tableColumn id="31" name="Column20" totalsRowFunction="custom" dataDxfId="74" totalsRowDxfId="17">
      <totalsRowFormula>IF(IF(USC,ISNUMBER(MATCH(U8,Items[UNIT_E],0)),ISNUMBER(MATCH(U8,Items[Unit_m],0))),SUM(INDIRECT("Culverts["&amp;U$2&amp;"]")),"&lt;"&amp;COUNTA(INDIRECT("Culverts["&amp;U$2&amp;"]"))-COUNTA(U3:U8)&amp;"&gt;")</totalsRowFormula>
    </tableColumn>
    <tableColumn id="35" name="Column21" totalsRowFunction="custom" dataDxfId="73" totalsRowDxfId="16">
      <totalsRowFormula>IF(IF(USC,ISNUMBER(MATCH(V8,Items[UNIT_E],0)),ISNUMBER(MATCH(V8,Items[Unit_m],0))),SUM(INDIRECT("Culverts["&amp;V$2&amp;"]")),"&lt;"&amp;COUNTA(INDIRECT("Culverts["&amp;V$2&amp;"]"))-COUNTA(V3:V8)&amp;"&gt;")</totalsRowFormula>
    </tableColumn>
    <tableColumn id="36" name="Column22" totalsRowFunction="custom" dataDxfId="72" totalsRowDxfId="15">
      <totalsRowFormula>IF(IF(USC,ISNUMBER(MATCH(W8,Items[UNIT_E],0)),ISNUMBER(MATCH(W8,Items[Unit_m],0))),SUM(INDIRECT("Culverts["&amp;W$2&amp;"]")),"&lt;"&amp;COUNTA(INDIRECT("Culverts["&amp;W$2&amp;"]"))-COUNTA(W3:W8)&amp;"&gt;")</totalsRowFormula>
    </tableColumn>
    <tableColumn id="37" name="Column23" totalsRowFunction="custom" dataDxfId="71" totalsRowDxfId="14">
      <totalsRowFormula>IF(IF(USC,ISNUMBER(MATCH(X8,Items[UNIT_E],0)),ISNUMBER(MATCH(X8,Items[Unit_m],0))),SUM(INDIRECT("Culverts["&amp;X$2&amp;"]")),"&lt;"&amp;COUNTA(INDIRECT("Culverts["&amp;X$2&amp;"]"))-COUNTA(X3:X8)&amp;"&gt;")</totalsRowFormula>
    </tableColumn>
    <tableColumn id="38" name="Column24" totalsRowFunction="custom" dataDxfId="70" totalsRowDxfId="13">
      <totalsRowFormula>IF(IF(USC,ISNUMBER(MATCH(Y8,Items[UNIT_E],0)),ISNUMBER(MATCH(Y8,Items[Unit_m],0))),SUM(INDIRECT("Culverts["&amp;Y$2&amp;"]")),"&lt;"&amp;COUNTA(INDIRECT("Culverts["&amp;Y$2&amp;"]"))-COUNTA(Y3:Y8)&amp;"&gt;")</totalsRowFormula>
    </tableColumn>
    <tableColumn id="32" name="Column25" totalsRowFunction="custom" dataDxfId="69" totalsRowDxfId="12">
      <totalsRowFormula>IF(IF(USC,ISNUMBER(MATCH(Z8,Items[UNIT_E],0)),ISNUMBER(MATCH(Z8,Items[Unit_m],0))),SUM(INDIRECT("Culverts["&amp;Z$2&amp;"]")),"&lt;"&amp;COUNTA(INDIRECT("Culverts["&amp;Z$2&amp;"]"))-COUNTA(Z3:Z8)&amp;"&gt;")</totalsRowFormula>
    </tableColumn>
    <tableColumn id="33" name="Column26" totalsRowFunction="custom" dataDxfId="68" totalsRowDxfId="11">
      <totalsRowFormula>IF(IF(USC,ISNUMBER(MATCH(AA8,Items[UNIT_E],0)),ISNUMBER(MATCH(AA8,Items[Unit_m],0))),SUM(INDIRECT("Culverts["&amp;AA$2&amp;"]")),"&lt;"&amp;COUNTA(INDIRECT("Culverts["&amp;AA$2&amp;"]"))-COUNTA(AA3:AA8)&amp;"&gt;")</totalsRowFormula>
    </tableColumn>
    <tableColumn id="29" name="Column27" totalsRowFunction="custom" dataDxfId="67" totalsRowDxfId="10">
      <totalsRowFormula>IF(IF(USC,ISNUMBER(MATCH(AB8,Items[UNIT_E],0)),ISNUMBER(MATCH(AB8,Items[Unit_m],0))),SUM(INDIRECT("Culverts["&amp;AB$2&amp;"]")),"&lt;"&amp;COUNTA(INDIRECT("Culverts["&amp;AB$2&amp;"]"))-COUNTA(AB3:AB8)&amp;"&gt;")</totalsRowFormula>
    </tableColumn>
    <tableColumn id="25" name="Column28" totalsRowFunction="custom" dataDxfId="66" totalsRowDxfId="9">
      <totalsRowFormula>IF(IF(USC,ISNUMBER(MATCH(AC8,Items[UNIT_E],0)),ISNUMBER(MATCH(AC8,Items[Unit_m],0))),SUM(INDIRECT("Culverts["&amp;AC$2&amp;"]")),"&lt;"&amp;COUNTA(INDIRECT("Culverts["&amp;AC$2&amp;"]"))-COUNTA(AC3:AC8)&amp;"&gt;")</totalsRowFormula>
    </tableColumn>
    <tableColumn id="26" name="Column29" totalsRowFunction="custom" dataDxfId="65" totalsRowDxfId="8">
      <totalsRowFormula>IF(IF(USC,ISNUMBER(MATCH(AD8,Items[UNIT_E],0)),ISNUMBER(MATCH(AD8,Items[Unit_m],0))),SUM(INDIRECT("Culverts["&amp;AD$2&amp;"]")),"&lt;"&amp;COUNTA(INDIRECT("Culverts["&amp;AD$2&amp;"]"))-COUNTA(AD3:AD8)&amp;"&gt;")</totalsRowFormula>
    </tableColumn>
    <tableColumn id="34" name="Column30" totalsRowFunction="custom" dataDxfId="64" totalsRowDxfId="7">
      <totalsRowFormula>IF(IF(USC,ISNUMBER(MATCH(AE8,Items[Date added/modified],0)),ISNUMBER(MATCH(AE8,Items[Item Description-USC],0))),SUM(INDIRECT("Culverts["&amp;AE$2&amp;"]")),"&lt;"&amp;COUNTA(INDIRECT("Culverts["&amp;AE$2&amp;"]"))-COUNTA(AE3:AE8)&amp;"&gt;")</totalsRowFormula>
    </tableColumn>
    <tableColumn id="20" name="Column31" totalsRowFunction="custom" dataDxfId="63" totalsRowDxfId="6">
      <totalsRowFormula>IF(IF(USC,ISNUMBER(MATCH(AF8,Items[UNIT_E],0)),ISNUMBER(MATCH(AF8,Items[Unit_m],0))),SUM(INDIRECT("Culverts["&amp;AF$2&amp;"]")),"&lt;"&amp;COUNTA(INDIRECT("Culverts["&amp;AF$2&amp;"]"))-COUNTA(AF3:AF8)&amp;"&gt;")</totalsRowFormula>
    </tableColumn>
    <tableColumn id="30" name="Column32" totalsRowFunction="custom" dataDxfId="62" totalsRowDxfId="5">
      <totalsRowFormula>IF(IF(USC,ISNUMBER(MATCH(AG8,Items[UNIT_E],0)),ISNUMBER(MATCH(AG8,Items[Unit_m],0))),SUM(INDIRECT("Culverts["&amp;AG$2&amp;"]")),"&lt;"&amp;COUNTA(INDIRECT("Culverts["&amp;AG$2&amp;"]"))-COUNTA(AG3:AG8)&amp;"&gt;")</totalsRowFormula>
    </tableColumn>
    <tableColumn id="21" name="Column33" totalsRowFunction="custom" dataDxfId="61" totalsRowDxfId="4">
      <totalsRowFormula>IF(IF(USC,ISNUMBER(MATCH(AH8,Items[UNIT_E],0)),ISNUMBER(MATCH(AH8,Items[Unit_m],0))),SUM(INDIRECT("Culverts["&amp;AH$2&amp;"]")),"&lt;"&amp;COUNTA(INDIRECT("Culverts["&amp;AH$2&amp;"]"))-COUNTA(AH3:AH8)&amp;"&gt;")</totalsRowFormula>
    </tableColumn>
    <tableColumn id="22" name="Column34" totalsRowFunction="custom" dataDxfId="60" totalsRowDxfId="3">
      <totalsRowFormula>IF(IF(USC,ISNUMBER(MATCH(AI8,Items[UNIT_E],0)),ISNUMBER(MATCH(AI8,Items[Unit_m],0))),SUM(INDIRECT("Culverts["&amp;AI$2&amp;"]")),"&lt;"&amp;COUNTA(INDIRECT("Culverts["&amp;AI$2&amp;"]"))-COUNTA(AI3:AI8)&amp;"&gt;")</totalsRowFormula>
    </tableColumn>
    <tableColumn id="23" name="Column35" totalsRowFunction="custom" dataDxfId="59" totalsRowDxfId="2">
      <totalsRowFormula>IF(IF(USC,ISNUMBER(MATCH(AJ8,Items[UNIT_E],0)),ISNUMBER(MATCH(AJ8,Items[Unit_m],0))),SUM(INDIRECT("Culverts["&amp;AJ$2&amp;"]")),"&lt;"&amp;COUNTA(INDIRECT("Culverts["&amp;AJ$2&amp;"]"))-COUNTA(AJ3:AJ8)&amp;"&gt;")</totalsRowFormula>
    </tableColumn>
    <tableColumn id="24" name="Column36" totalsRowFunction="custom" dataDxfId="58" totalsRowDxfId="1">
      <totalsRowFormula>IF(IF(USC,ISNUMBER(MATCH(AK8,Items[UNIT_E],0)),ISNUMBER(MATCH(AK8,Items[Unit_m],0))),SUM(INDIRECT("Culverts["&amp;AK$2&amp;"]")),"&lt;"&amp;COUNTA(INDIRECT("Culverts["&amp;AK$2&amp;"]"))-COUNTA(AK3:AK8)&amp;"&gt;")</totalsRowFormula>
    </tableColumn>
    <tableColumn id="28" name="Counter" dataDxfId="57" totalsRowDxfId="0">
      <calculatedColumnFormula>IF(ROW(AL3)-ROW(AL$2)=1,"Incr",IF(OR(COUNTA(OFFSET(B3,0,0,ROW(AL$100)-ROW(AL3),1))&gt;0,ROW(AL3)-ROW(AL$2)&lt;=Rows.Sheet+Rows.Header),1,"End"))</calculatedColumnFormula>
    </tableColumn>
  </tableColumns>
  <tableStyleInfo name="Table.Inputs" showFirstColumn="1" showLastColumn="1" showRowStripes="1" showColumnStripes="1"/>
</table>
</file>

<file path=xl/tables/table5.xml><?xml version="1.0" encoding="utf-8"?>
<table xmlns="http://schemas.openxmlformats.org/spreadsheetml/2006/main" id="1" name="Items" displayName="Items" ref="A1:G4265" tableType="queryTable" totalsRowShown="0">
  <autoFilter ref="A1:G4265"/>
  <tableColumns count="7">
    <tableColumn id="1" uniqueName="1" name="Pay Item" queryTableFieldId="1"/>
    <tableColumn id="2" uniqueName="2" name="Item Description - MET" queryTableFieldId="2"/>
    <tableColumn id="3" uniqueName="3" name="Unit_m" queryTableFieldId="3"/>
    <tableColumn id="4" uniqueName="4" name="Item Description-USC" queryTableFieldId="4"/>
    <tableColumn id="5" uniqueName="5" name="UNIT_E" queryTableFieldId="5"/>
    <tableColumn id="7" uniqueName="7" name="Date added/modified" queryTableFieldId="7"/>
    <tableColumn id="8" uniqueName="8" name="Changed" queryTableFieldId="8" dataDxfId="38">
      <calculatedColumnFormula>IFERROR(VALUE(F2),VALUE(REPLACE(F2,1,FIND(CHAR(1),SUBSTITUTE(F2,",",CHAR(1),LEN(F2)-LEN(SUBSTITUTE(F2,",","")))),"")))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tabSelected="1" workbookViewId="0">
      <selection activeCell="B1" sqref="B1:E1"/>
    </sheetView>
  </sheetViews>
  <sheetFormatPr defaultColWidth="10.7109375" defaultRowHeight="10.5" x14ac:dyDescent="0.15"/>
  <cols>
    <col min="1" max="1" width="8.7109375" customWidth="1"/>
    <col min="2" max="3" width="20.7109375" customWidth="1"/>
    <col min="4" max="4" width="24.7109375" customWidth="1"/>
  </cols>
  <sheetData>
    <row r="1" spans="1:6" ht="30" customHeight="1" x14ac:dyDescent="0.15">
      <c r="B1" s="91" t="s">
        <v>12164</v>
      </c>
      <c r="C1" s="91"/>
      <c r="D1" s="91"/>
      <c r="E1" s="91"/>
    </row>
    <row r="2" spans="1:6" ht="48" customHeight="1" x14ac:dyDescent="0.15">
      <c r="A2" s="55">
        <f ca="1">MAX(OFFSET(A$1,0,0,ROW(A2)-ROW(A$1),1))+1</f>
        <v>1</v>
      </c>
      <c r="B2" s="93" t="s">
        <v>11692</v>
      </c>
      <c r="C2" s="93"/>
      <c r="D2" s="93"/>
      <c r="E2" s="93"/>
    </row>
    <row r="3" spans="1:6" s="33" customFormat="1" ht="36" customHeight="1" x14ac:dyDescent="0.15">
      <c r="A3" s="55">
        <f ca="1">MAX(OFFSET(A$1,0,0,ROW(A3)-ROW(A$1),1))+1</f>
        <v>2</v>
      </c>
      <c r="B3" s="93" t="s">
        <v>11651</v>
      </c>
      <c r="C3" s="93"/>
      <c r="D3" s="93"/>
      <c r="E3" s="93"/>
    </row>
    <row r="4" spans="1:6" s="33" customFormat="1" ht="36" customHeight="1" x14ac:dyDescent="0.15">
      <c r="A4" s="54" t="str">
        <f ca="1">IF(C27&gt;C28,"=&gt;","")</f>
        <v/>
      </c>
      <c r="B4" s="93" t="s">
        <v>11655</v>
      </c>
      <c r="C4" s="93"/>
      <c r="D4" s="93"/>
      <c r="E4" s="93"/>
    </row>
    <row r="5" spans="1:6" s="33" customFormat="1" ht="36" customHeight="1" x14ac:dyDescent="0.15">
      <c r="A5" s="54" t="str">
        <f ca="1">IF(TODAY()-C29&gt;90,"=&gt;","")</f>
        <v/>
      </c>
      <c r="B5" s="95" t="s">
        <v>11699</v>
      </c>
      <c r="C5" s="93"/>
      <c r="D5" s="93"/>
      <c r="E5" s="93"/>
    </row>
    <row r="6" spans="1:6" s="33" customFormat="1" ht="27" customHeight="1" x14ac:dyDescent="0.2">
      <c r="A6" s="51"/>
      <c r="B6" s="99" t="s">
        <v>11652</v>
      </c>
      <c r="C6" s="99"/>
      <c r="D6" s="99"/>
      <c r="E6" s="99"/>
      <c r="F6" s="51"/>
    </row>
    <row r="7" spans="1:6" s="33" customFormat="1" ht="12.75" x14ac:dyDescent="0.2">
      <c r="A7" s="5"/>
      <c r="F7" s="51"/>
    </row>
    <row r="8" spans="1:6" ht="87" customHeight="1" x14ac:dyDescent="0.15">
      <c r="A8" s="55">
        <f ca="1">MAX(OFFSET(A$1,0,0,ROW(A8)-ROW(A$1),1))+1</f>
        <v>3</v>
      </c>
      <c r="B8" s="93" t="s">
        <v>11691</v>
      </c>
      <c r="C8" s="93"/>
      <c r="D8" s="93"/>
      <c r="E8" s="93"/>
      <c r="F8" s="4"/>
    </row>
    <row r="9" spans="1:6" ht="75" customHeight="1" x14ac:dyDescent="0.15">
      <c r="A9" s="55"/>
      <c r="B9" s="93" t="str">
        <f>"Select pay items by typing the pay item number in row "&amp;ROW(Culverts!B6)&amp;".  The description will be looked up.  An addition to the description may be added in row "&amp;ROW(Culverts!B5)&amp;".  Row "&amp;ROW(Culverts!B4)&amp;" shows the number of decimal places to show in the drainage summary for that column; blank is zero.  Only type information in the white cells.  Pay items will be shown in sequential order irrespective of the order of the columns."</f>
        <v>Select pay items by typing the pay item number in row 6.  The description will be looked up.  An addition to the description may be added in row 5.  Row 4 shows the number of decimal places to show in the drainage summary for that column; blank is zero.  Only type information in the white cells.  Pay items will be shown in sequential order irrespective of the order of the columns.</v>
      </c>
      <c r="C9" s="93"/>
      <c r="D9" s="93"/>
      <c r="E9" s="93"/>
    </row>
    <row r="10" spans="1:6" ht="66" customHeight="1" x14ac:dyDescent="0.15">
      <c r="A10" s="5"/>
      <c r="B10" s="93" t="s">
        <v>11693</v>
      </c>
      <c r="C10" s="93"/>
      <c r="D10" s="93"/>
      <c r="E10" s="93"/>
    </row>
    <row r="11" spans="1:6" ht="75" customHeight="1" x14ac:dyDescent="0.15">
      <c r="A11" s="55">
        <f ca="1">MAX(OFFSET(A$1,0,0,ROW(A11)-ROW(A$1),1))+1</f>
        <v>4</v>
      </c>
      <c r="B11" s="93" t="s">
        <v>11682</v>
      </c>
      <c r="C11" s="93"/>
      <c r="D11" s="93"/>
      <c r="E11" s="93"/>
    </row>
    <row r="12" spans="1:6" s="33" customFormat="1" ht="75" customHeight="1" x14ac:dyDescent="0.15">
      <c r="A12" s="55"/>
      <c r="B12" s="93" t="s">
        <v>11654</v>
      </c>
      <c r="C12" s="93"/>
      <c r="D12" s="93"/>
      <c r="E12" s="93"/>
    </row>
    <row r="13" spans="1:6" s="33" customFormat="1" ht="36" customHeight="1" x14ac:dyDescent="0.15">
      <c r="A13" s="55"/>
      <c r="B13" s="93" t="s">
        <v>11653</v>
      </c>
      <c r="C13" s="94"/>
      <c r="D13" s="94"/>
      <c r="E13" s="94"/>
    </row>
    <row r="14" spans="1:6" s="33" customFormat="1" ht="57" customHeight="1" x14ac:dyDescent="0.15">
      <c r="A14" s="55">
        <f ca="1">MAX(OFFSET(A$1,0,0,ROW(A14)-ROW(A$1),1))+1</f>
        <v>5</v>
      </c>
      <c r="B14" s="94" t="s">
        <v>12163</v>
      </c>
      <c r="C14" s="94"/>
      <c r="D14" s="94"/>
      <c r="E14" s="94"/>
    </row>
    <row r="15" spans="1:6" ht="12.75" x14ac:dyDescent="0.2">
      <c r="A15" s="15"/>
      <c r="B15" s="15"/>
      <c r="C15" s="15"/>
      <c r="D15" s="15"/>
      <c r="E15" s="15"/>
    </row>
    <row r="16" spans="1:6" ht="30" customHeight="1" x14ac:dyDescent="0.15">
      <c r="B16" s="56" t="s">
        <v>8</v>
      </c>
    </row>
    <row r="17" spans="1:5" ht="12.75" x14ac:dyDescent="0.2">
      <c r="A17" s="15"/>
      <c r="B17" s="95" t="s">
        <v>20</v>
      </c>
      <c r="C17" s="95"/>
      <c r="D17" s="95"/>
    </row>
    <row r="18" spans="1:5" ht="37.5" customHeight="1" x14ac:dyDescent="0.2">
      <c r="A18" s="15"/>
      <c r="B18" s="10" t="s">
        <v>10</v>
      </c>
      <c r="C18" s="9" t="s">
        <v>0</v>
      </c>
      <c r="D18" s="96" t="s">
        <v>9</v>
      </c>
    </row>
    <row r="19" spans="1:5" ht="37.5" customHeight="1" x14ac:dyDescent="0.2">
      <c r="A19" s="15"/>
      <c r="B19" s="10" t="s">
        <v>11</v>
      </c>
      <c r="C19" s="9" t="s">
        <v>17</v>
      </c>
      <c r="D19" s="97"/>
    </row>
    <row r="20" spans="1:5" ht="12.75" x14ac:dyDescent="0.2">
      <c r="A20" s="15"/>
      <c r="B20" s="10" t="s">
        <v>1</v>
      </c>
      <c r="C20" s="6" t="s">
        <v>3</v>
      </c>
      <c r="D20" s="15"/>
    </row>
    <row r="21" spans="1:5" ht="12.75" x14ac:dyDescent="0.2">
      <c r="A21" s="15"/>
      <c r="B21" s="10" t="s">
        <v>12</v>
      </c>
      <c r="C21" s="7">
        <v>0</v>
      </c>
      <c r="D21" s="15"/>
    </row>
    <row r="22" spans="1:5" ht="12.75" x14ac:dyDescent="0.2">
      <c r="A22" s="15"/>
      <c r="B22" s="10" t="s">
        <v>2</v>
      </c>
      <c r="C22" s="6" t="s">
        <v>4</v>
      </c>
      <c r="D22" s="15"/>
    </row>
    <row r="23" spans="1:5" ht="12.75" x14ac:dyDescent="0.2">
      <c r="A23" s="15"/>
      <c r="B23" s="10" t="s">
        <v>12</v>
      </c>
      <c r="C23" s="7">
        <v>0</v>
      </c>
      <c r="D23" s="15"/>
    </row>
    <row r="24" spans="1:5" ht="12.75" x14ac:dyDescent="0.2">
      <c r="A24" s="15"/>
      <c r="B24" s="10" t="s">
        <v>13</v>
      </c>
      <c r="C24" s="8" t="s">
        <v>14</v>
      </c>
      <c r="D24" s="15"/>
    </row>
    <row r="25" spans="1:5" ht="12.75" x14ac:dyDescent="0.2">
      <c r="A25" s="15"/>
      <c r="B25" s="10" t="s">
        <v>29</v>
      </c>
      <c r="C25" s="8" t="s">
        <v>11689</v>
      </c>
      <c r="D25" s="52" t="s">
        <v>11642</v>
      </c>
      <c r="E25" s="15" t="b">
        <f>Units="US_Customary"</f>
        <v>1</v>
      </c>
    </row>
    <row r="26" spans="1:5" s="33" customFormat="1" ht="12.75" x14ac:dyDescent="0.2">
      <c r="A26" s="15"/>
      <c r="B26" s="10" t="s">
        <v>11698</v>
      </c>
      <c r="C26" s="87">
        <v>4</v>
      </c>
      <c r="D26" s="88" t="str">
        <f>"Pay items start in column "&amp;Pay.Items.Start</f>
        <v>Pay items start in column 4</v>
      </c>
      <c r="E26" s="15"/>
    </row>
    <row r="27" spans="1:5" s="33" customFormat="1" ht="12.75" x14ac:dyDescent="0.2">
      <c r="A27" s="15"/>
      <c r="B27" s="10" t="s">
        <v>11603</v>
      </c>
      <c r="C27" s="42">
        <f ca="1">CEILING(1+MAX(0,MAX(Culverts[Row])-35)/34,1)</f>
        <v>1</v>
      </c>
      <c r="D27" s="52"/>
      <c r="E27" s="15"/>
    </row>
    <row r="28" spans="1:5" s="33" customFormat="1" ht="12.75" x14ac:dyDescent="0.2">
      <c r="A28" s="15"/>
      <c r="B28" s="10" t="s">
        <v>11604</v>
      </c>
      <c r="C28" s="42">
        <f ca="1">MAX(SheetNames[Sheet num])</f>
        <v>1</v>
      </c>
      <c r="D28" s="80" t="str">
        <f ca="1">IF(LEN(A4)&gt;0,"&lt;= More sheets needed","")</f>
        <v/>
      </c>
    </row>
    <row r="29" spans="1:5" s="33" customFormat="1" ht="12.75" x14ac:dyDescent="0.2">
      <c r="A29" s="15"/>
      <c r="B29" s="10" t="s">
        <v>11645</v>
      </c>
      <c r="C29" s="43">
        <f>MAX(Items[Changed])</f>
        <v>41898</v>
      </c>
      <c r="D29" s="80" t="str">
        <f ca="1">IF(LEN(A5)&gt;0,"&lt;= Update pay item listing","")</f>
        <v/>
      </c>
    </row>
    <row r="30" spans="1:5" s="33" customFormat="1" ht="12.75" x14ac:dyDescent="0.2">
      <c r="A30" s="15"/>
      <c r="B30" s="10" t="s">
        <v>11643</v>
      </c>
      <c r="C30" s="42" t="s">
        <v>16</v>
      </c>
      <c r="D30" s="53"/>
    </row>
    <row r="31" spans="1:5" ht="12.75" x14ac:dyDescent="0.2">
      <c r="A31" s="15"/>
      <c r="B31" s="10" t="s">
        <v>11602</v>
      </c>
      <c r="C31" s="42" t="str">
        <f>LEFT(First,MIN(FIND({0,1,2,3,4,5,6,7,8,9},First&amp;"0123456789"))-1)</f>
        <v>H.</v>
      </c>
      <c r="D31" s="15"/>
    </row>
    <row r="32" spans="1:5" ht="12.75" x14ac:dyDescent="0.2">
      <c r="A32" s="15"/>
      <c r="B32" s="10" t="s">
        <v>11606</v>
      </c>
      <c r="C32" s="42">
        <f ca="1">MAX(Culverts[Row])</f>
        <v>35</v>
      </c>
      <c r="D32" s="15"/>
    </row>
    <row r="33" spans="1:5" ht="12.75" x14ac:dyDescent="0.2">
      <c r="A33" s="15"/>
      <c r="B33" s="10" t="s">
        <v>11684</v>
      </c>
      <c r="C33" s="42">
        <v>35</v>
      </c>
      <c r="D33" s="15"/>
    </row>
    <row r="34" spans="1:5" s="33" customFormat="1" ht="12.75" x14ac:dyDescent="0.2">
      <c r="A34" s="15"/>
      <c r="B34" s="10" t="s">
        <v>11690</v>
      </c>
      <c r="C34" s="42">
        <v>6</v>
      </c>
      <c r="D34" s="15"/>
    </row>
    <row r="35" spans="1:5" ht="12.75" x14ac:dyDescent="0.2">
      <c r="A35" s="15"/>
      <c r="B35" s="15"/>
      <c r="C35" s="15"/>
      <c r="D35" s="15"/>
    </row>
    <row r="36" spans="1:5" ht="30" customHeight="1" x14ac:dyDescent="0.15">
      <c r="B36" s="61" t="s">
        <v>15</v>
      </c>
      <c r="C36" s="21"/>
      <c r="D36" s="21"/>
      <c r="E36" s="98" t="s">
        <v>11605</v>
      </c>
    </row>
    <row r="37" spans="1:5" ht="12.75" customHeight="1" x14ac:dyDescent="0.2">
      <c r="B37" s="92" t="s">
        <v>11598</v>
      </c>
      <c r="C37" s="92"/>
      <c r="D37" s="92"/>
      <c r="E37" s="98"/>
    </row>
    <row r="38" spans="1:5" ht="12.75" x14ac:dyDescent="0.2">
      <c r="B38" s="22" t="s">
        <v>11599</v>
      </c>
      <c r="C38" s="22" t="s">
        <v>11600</v>
      </c>
      <c r="D38" s="22" t="s">
        <v>16</v>
      </c>
      <c r="E38" s="22" t="s">
        <v>11601</v>
      </c>
    </row>
    <row r="39" spans="1:5" ht="12.75" x14ac:dyDescent="0.2">
      <c r="B39" s="23">
        <f t="shared" ref="B39:B48" ca="1" si="0">IFERROR(IF(ISREF(INDIRECT("'"&amp;C39&amp;"'!A1")),OFFSET(B39,-1,0)+1,"-"),VALUE(SUBSTITUTE(First,Prefix,"")))</f>
        <v>1</v>
      </c>
      <c r="C39" s="24" t="str">
        <f ca="1">Base&amp;IF(OFFSET(C39,-1,0)="Worksheet",""," ("&amp;ROW(C39)-ROW(SheetNames[[#Headers],[Worksheet]])&amp;")")</f>
        <v>Sheet</v>
      </c>
      <c r="D39" s="25" t="str">
        <f t="shared" ref="D39:D48" ca="1" si="1">IF(ISREF(INDIRECT("'"&amp;C39&amp;"'!A1")),Prefix&amp;B39,"Undefined")</f>
        <v>H.1</v>
      </c>
      <c r="E39" s="26">
        <f t="shared" ref="E39:E48" ca="1" si="2">IFERROR(OFFSET(E39,-1,0)+Rows.Sheet-IF(ROW(E39)-ROW(E$38)=2,0,1),1)</f>
        <v>1</v>
      </c>
    </row>
    <row r="40" spans="1:5" ht="12.75" x14ac:dyDescent="0.2">
      <c r="B40" s="23" t="str">
        <f t="shared" ca="1" si="0"/>
        <v>-</v>
      </c>
      <c r="C40" s="24" t="str">
        <f ca="1">Base&amp;IF(OFFSET(C40,-1,0)="Worksheet",""," ("&amp;ROW(C40)-ROW(SheetNames[[#Headers],[Worksheet]])&amp;")")</f>
        <v>Sheet (2)</v>
      </c>
      <c r="D40" s="25" t="str">
        <f t="shared" ca="1" si="1"/>
        <v>Undefined</v>
      </c>
      <c r="E40" s="23">
        <f t="shared" ca="1" si="2"/>
        <v>36</v>
      </c>
    </row>
    <row r="41" spans="1:5" ht="12.75" x14ac:dyDescent="0.2">
      <c r="B41" s="23" t="str">
        <f t="shared" ca="1" si="0"/>
        <v>-</v>
      </c>
      <c r="C41" s="24" t="str">
        <f ca="1">Base&amp;IF(OFFSET(C41,-1,0)="Worksheet",""," ("&amp;ROW(C41)-ROW(SheetNames[[#Headers],[Worksheet]])&amp;")")</f>
        <v>Sheet (3)</v>
      </c>
      <c r="D41" s="25" t="str">
        <f t="shared" ca="1" si="1"/>
        <v>Undefined</v>
      </c>
      <c r="E41" s="23">
        <f t="shared" ca="1" si="2"/>
        <v>70</v>
      </c>
    </row>
    <row r="42" spans="1:5" ht="12.75" x14ac:dyDescent="0.2">
      <c r="B42" s="23" t="str">
        <f t="shared" ca="1" si="0"/>
        <v>-</v>
      </c>
      <c r="C42" s="24" t="str">
        <f ca="1">Base&amp;IF(OFFSET(C42,-1,0)="Worksheet",""," ("&amp;ROW(C42)-ROW(SheetNames[[#Headers],[Worksheet]])&amp;")")</f>
        <v>Sheet (4)</v>
      </c>
      <c r="D42" s="25" t="str">
        <f t="shared" ca="1" si="1"/>
        <v>Undefined</v>
      </c>
      <c r="E42" s="23">
        <f t="shared" ca="1" si="2"/>
        <v>104</v>
      </c>
    </row>
    <row r="43" spans="1:5" ht="12.75" x14ac:dyDescent="0.2">
      <c r="B43" s="23" t="str">
        <f t="shared" ca="1" si="0"/>
        <v>-</v>
      </c>
      <c r="C43" s="24" t="str">
        <f ca="1">Base&amp;IF(OFFSET(C43,-1,0)="Worksheet",""," ("&amp;ROW(C43)-ROW(SheetNames[[#Headers],[Worksheet]])&amp;")")</f>
        <v>Sheet (5)</v>
      </c>
      <c r="D43" s="25" t="str">
        <f t="shared" ca="1" si="1"/>
        <v>Undefined</v>
      </c>
      <c r="E43" s="23">
        <f t="shared" ca="1" si="2"/>
        <v>138</v>
      </c>
    </row>
    <row r="44" spans="1:5" ht="12.75" x14ac:dyDescent="0.2">
      <c r="B44" s="23" t="str">
        <f t="shared" ca="1" si="0"/>
        <v>-</v>
      </c>
      <c r="C44" s="24" t="str">
        <f ca="1">Base&amp;IF(OFFSET(C44,-1,0)="Worksheet",""," ("&amp;ROW(C44)-ROW(SheetNames[[#Headers],[Worksheet]])&amp;")")</f>
        <v>Sheet (6)</v>
      </c>
      <c r="D44" s="25" t="str">
        <f t="shared" ca="1" si="1"/>
        <v>Undefined</v>
      </c>
      <c r="E44" s="23">
        <f t="shared" ca="1" si="2"/>
        <v>172</v>
      </c>
    </row>
    <row r="45" spans="1:5" ht="12.75" x14ac:dyDescent="0.2">
      <c r="B45" s="23" t="str">
        <f t="shared" ca="1" si="0"/>
        <v>-</v>
      </c>
      <c r="C45" s="24" t="str">
        <f ca="1">Base&amp;IF(OFFSET(C45,-1,0)="Worksheet",""," ("&amp;ROW(C45)-ROW(SheetNames[[#Headers],[Worksheet]])&amp;")")</f>
        <v>Sheet (7)</v>
      </c>
      <c r="D45" s="25" t="str">
        <f t="shared" ca="1" si="1"/>
        <v>Undefined</v>
      </c>
      <c r="E45" s="23">
        <f t="shared" ca="1" si="2"/>
        <v>206</v>
      </c>
    </row>
    <row r="46" spans="1:5" ht="12.75" x14ac:dyDescent="0.2">
      <c r="B46" s="23" t="str">
        <f t="shared" ca="1" si="0"/>
        <v>-</v>
      </c>
      <c r="C46" s="24" t="str">
        <f ca="1">Base&amp;IF(OFFSET(C46,-1,0)="Worksheet",""," ("&amp;ROW(C46)-ROW(SheetNames[[#Headers],[Worksheet]])&amp;")")</f>
        <v>Sheet (8)</v>
      </c>
      <c r="D46" s="25" t="str">
        <f t="shared" ca="1" si="1"/>
        <v>Undefined</v>
      </c>
      <c r="E46" s="23">
        <f t="shared" ca="1" si="2"/>
        <v>240</v>
      </c>
    </row>
    <row r="47" spans="1:5" ht="12.75" x14ac:dyDescent="0.2">
      <c r="B47" s="23" t="str">
        <f t="shared" ca="1" si="0"/>
        <v>-</v>
      </c>
      <c r="C47" s="24" t="str">
        <f ca="1">Base&amp;IF(OFFSET(C47,-1,0)="Worksheet",""," ("&amp;ROW(C47)-ROW(SheetNames[[#Headers],[Worksheet]])&amp;")")</f>
        <v>Sheet (9)</v>
      </c>
      <c r="D47" s="25" t="str">
        <f t="shared" ca="1" si="1"/>
        <v>Undefined</v>
      </c>
      <c r="E47" s="23">
        <f t="shared" ca="1" si="2"/>
        <v>274</v>
      </c>
    </row>
    <row r="48" spans="1:5" ht="12.75" x14ac:dyDescent="0.2">
      <c r="B48" s="23" t="str">
        <f t="shared" ca="1" si="0"/>
        <v>-</v>
      </c>
      <c r="C48" s="24" t="str">
        <f ca="1">Base&amp;IF(OFFSET(C48,-1,0)="Worksheet",""," ("&amp;ROW(C48)-ROW(SheetNames[[#Headers],[Worksheet]])&amp;")")</f>
        <v>Sheet (10)</v>
      </c>
      <c r="D48" s="25" t="str">
        <f t="shared" ca="1" si="1"/>
        <v>Undefined</v>
      </c>
      <c r="E48" s="23">
        <f t="shared" ca="1" si="2"/>
        <v>308</v>
      </c>
    </row>
    <row r="51" spans="2:6" ht="30" customHeight="1" x14ac:dyDescent="0.15">
      <c r="B51" s="61" t="s">
        <v>11644</v>
      </c>
    </row>
    <row r="52" spans="2:6" x14ac:dyDescent="0.15">
      <c r="B52" t="s">
        <v>11631</v>
      </c>
      <c r="C52" t="s">
        <v>11632</v>
      </c>
      <c r="D52" t="s">
        <v>11633</v>
      </c>
    </row>
    <row r="53" spans="2:6" ht="21" x14ac:dyDescent="0.15">
      <c r="B53" s="36" t="s">
        <v>11607</v>
      </c>
      <c r="C53" s="37" t="s">
        <v>11575</v>
      </c>
      <c r="D53" s="36" t="str">
        <f>""</f>
        <v/>
      </c>
    </row>
    <row r="54" spans="2:6" ht="21" x14ac:dyDescent="0.15">
      <c r="B54" s="36" t="s">
        <v>11608</v>
      </c>
      <c r="C54" s="37" t="s">
        <v>23</v>
      </c>
      <c r="D54" s="36" t="s">
        <v>22</v>
      </c>
    </row>
    <row r="55" spans="2:6" ht="21" x14ac:dyDescent="0.15">
      <c r="B55" s="36" t="s">
        <v>11609</v>
      </c>
      <c r="C55" s="37" t="s">
        <v>23</v>
      </c>
      <c r="D55" s="36" t="s">
        <v>21</v>
      </c>
    </row>
    <row r="56" spans="2:6" ht="42" x14ac:dyDescent="0.15">
      <c r="B56" s="36" t="s">
        <v>11671</v>
      </c>
      <c r="C56" s="37" t="s">
        <v>11670</v>
      </c>
      <c r="D56" s="36" t="str">
        <f>""</f>
        <v/>
      </c>
    </row>
    <row r="57" spans="2:6" x14ac:dyDescent="0.15">
      <c r="B57" s="36" t="s">
        <v>11610</v>
      </c>
      <c r="C57" s="36" t="s">
        <v>11639</v>
      </c>
      <c r="D57" s="36" t="str">
        <f>""</f>
        <v/>
      </c>
    </row>
    <row r="58" spans="2:6" x14ac:dyDescent="0.15">
      <c r="B58" s="36">
        <v>0</v>
      </c>
      <c r="C58" s="36" t="str">
        <f>""</f>
        <v/>
      </c>
      <c r="D58" s="36" t="str">
        <f>""</f>
        <v/>
      </c>
    </row>
    <row r="60" spans="2:6" ht="30" customHeight="1" x14ac:dyDescent="0.15">
      <c r="B60" s="61" t="s">
        <v>11676</v>
      </c>
    </row>
    <row r="61" spans="2:6" x14ac:dyDescent="0.15">
      <c r="B61" t="s">
        <v>11674</v>
      </c>
      <c r="C61" t="s">
        <v>11672</v>
      </c>
      <c r="D61" t="s">
        <v>46</v>
      </c>
      <c r="E61" t="s">
        <v>11673</v>
      </c>
      <c r="F61" t="s">
        <v>11675</v>
      </c>
    </row>
    <row r="62" spans="2:6" x14ac:dyDescent="0.15">
      <c r="B62">
        <f ca="1">IF(ISERR(D62),"",_xlfn.RANK.AVG(E62,Order[Value],1))</f>
        <v>1</v>
      </c>
      <c r="C62" s="33">
        <f t="shared" ref="C62:C97" ca="1" si="3">IFERROR(OFFSET(C62,-1,0)+1,1)</f>
        <v>1</v>
      </c>
      <c r="D62" t="str">
        <f ca="1">INDEX(Culverts[],ROW(Pay.Item)-ROW(Culverts[#Headers]),C62+1)</f>
        <v>PAY ITEM NUMBER</v>
      </c>
      <c r="E62">
        <f ca="1">IFERROR(VALUE(SUBSTITUTE(IF(ISNUMBER(D62),"zero",D62),"-","."))+(COUNTIF(D$61:D62,D62)-1)/10000,C62+IF(C62&lt;Pay.Items.Start,0,99999))</f>
        <v>1</v>
      </c>
      <c r="F62" s="60">
        <f t="shared" ref="F62:F97" ca="1" si="4">CELL("width",OFFSET(INDIRECT(Base&amp;"!Totals"),0,B62-1))</f>
        <v>14</v>
      </c>
    </row>
    <row r="63" spans="2:6" x14ac:dyDescent="0.15">
      <c r="B63">
        <f ca="1">IF(ISERR(D63),"",_xlfn.RANK.AVG(E63,Order[Value],1))</f>
        <v>2</v>
      </c>
      <c r="C63" s="33">
        <f t="shared" ca="1" si="3"/>
        <v>2</v>
      </c>
      <c r="D63">
        <f ca="1">INDEX(Culverts[],ROW(Pay.Item)-ROW(Culverts[#Headers]),C63+1)</f>
        <v>0</v>
      </c>
      <c r="E63">
        <f ca="1">IFERROR(VALUE(SUBSTITUTE(IF(ISNUMBER(D63),"zero",D63),"-","."))+(COUNTIF(D$61:D63,D63)-1)/10000,C63+IF(C63&lt;Pay.Items.Start,0,99999))</f>
        <v>2</v>
      </c>
      <c r="F63" s="60">
        <f t="shared" ca="1" si="4"/>
        <v>6</v>
      </c>
    </row>
    <row r="64" spans="2:6" x14ac:dyDescent="0.15">
      <c r="B64">
        <f ca="1">IF(ISERR(D64),"",_xlfn.RANK.AVG(E64,Order[Value],1))</f>
        <v>3</v>
      </c>
      <c r="C64" s="33">
        <f t="shared" ca="1" si="3"/>
        <v>3</v>
      </c>
      <c r="D64">
        <f ca="1">INDEX(Culverts[],ROW(Pay.Item)-ROW(Culverts[#Headers]),C64+1)</f>
        <v>0</v>
      </c>
      <c r="E64">
        <f ca="1">IFERROR(VALUE(SUBSTITUTE(IF(ISNUMBER(D64),"zero",D64),"-","."))+(COUNTIF(D$61:D64,D64)-1)/10000,C64+IF(C64&lt;Pay.Items.Start,0,99999))</f>
        <v>3</v>
      </c>
      <c r="F64" s="60">
        <f t="shared" ca="1" si="4"/>
        <v>6</v>
      </c>
    </row>
    <row r="65" spans="2:6" x14ac:dyDescent="0.15">
      <c r="B65">
        <f ca="1">IF(ISERR(D65),"",_xlfn.RANK.AVG(E65,Order[Value],1))</f>
        <v>4</v>
      </c>
      <c r="C65" s="33">
        <f t="shared" ca="1" si="3"/>
        <v>4</v>
      </c>
      <c r="D65">
        <f ca="1">INDEX(Culverts[],ROW(Pay.Item)-ROW(Culverts[#Headers]),C65+1)</f>
        <v>0</v>
      </c>
      <c r="E65">
        <f ca="1">IFERROR(VALUE(SUBSTITUTE(IF(ISNUMBER(D65),"zero",D65),"-","."))+(COUNTIF(D$61:D65,D65)-1)/10000,C65+IF(C65&lt;Pay.Items.Start,0,99999))</f>
        <v>100003</v>
      </c>
      <c r="F65" s="60">
        <f t="shared" ca="1" si="4"/>
        <v>7</v>
      </c>
    </row>
    <row r="66" spans="2:6" x14ac:dyDescent="0.15">
      <c r="B66">
        <f ca="1">IF(ISERR(D66),"",_xlfn.RANK.AVG(E66,Order[Value],1))</f>
        <v>5</v>
      </c>
      <c r="C66" s="33">
        <f t="shared" ca="1" si="3"/>
        <v>5</v>
      </c>
      <c r="D66">
        <f ca="1">INDEX(Culverts[],ROW(Pay.Item)-ROW(Culverts[#Headers]),C66+1)</f>
        <v>0</v>
      </c>
      <c r="E66">
        <f ca="1">IFERROR(VALUE(SUBSTITUTE(IF(ISNUMBER(D66),"zero",D66),"-","."))+(COUNTIF(D$61:D66,D66)-1)/10000,C66+IF(C66&lt;Pay.Items.Start,0,99999))</f>
        <v>100004</v>
      </c>
      <c r="F66" s="60">
        <f t="shared" ca="1" si="4"/>
        <v>7</v>
      </c>
    </row>
    <row r="67" spans="2:6" x14ac:dyDescent="0.15">
      <c r="B67" s="60">
        <f ca="1">IF(ISERR(D67),"",_xlfn.RANK.AVG(E67,Order[Value],1))</f>
        <v>6</v>
      </c>
      <c r="C67">
        <f t="shared" ca="1" si="3"/>
        <v>6</v>
      </c>
      <c r="D67" s="60">
        <f ca="1">INDEX(Culverts[],ROW(Pay.Item)-ROW(Culverts[#Headers]),C67+1)</f>
        <v>0</v>
      </c>
      <c r="E67" s="60">
        <f ca="1">IFERROR(VALUE(SUBSTITUTE(IF(ISNUMBER(D67),"zero",D67),"-","."))+(COUNTIF(D$61:D67,D67)-1)/10000,C67+IF(C67&lt;Pay.Items.Start,0,99999))</f>
        <v>100005</v>
      </c>
      <c r="F67" s="60">
        <f t="shared" ca="1" si="4"/>
        <v>7</v>
      </c>
    </row>
    <row r="68" spans="2:6" x14ac:dyDescent="0.15">
      <c r="B68" s="60">
        <f ca="1">IF(ISERR(D68),"",_xlfn.RANK.AVG(E68,Order[Value],1))</f>
        <v>7</v>
      </c>
      <c r="C68">
        <f t="shared" ca="1" si="3"/>
        <v>7</v>
      </c>
      <c r="D68" s="60">
        <f ca="1">INDEX(Culverts[],ROW(Pay.Item)-ROW(Culverts[#Headers]),C68+1)</f>
        <v>0</v>
      </c>
      <c r="E68" s="60">
        <f ca="1">IFERROR(VALUE(SUBSTITUTE(IF(ISNUMBER(D68),"zero",D68),"-","."))+(COUNTIF(D$61:D68,D68)-1)/10000,C68+IF(C68&lt;Pay.Items.Start,0,99999))</f>
        <v>100006</v>
      </c>
      <c r="F68" s="60">
        <f t="shared" ca="1" si="4"/>
        <v>7</v>
      </c>
    </row>
    <row r="69" spans="2:6" x14ac:dyDescent="0.15">
      <c r="B69" s="60">
        <f ca="1">IF(ISERR(D69),"",_xlfn.RANK.AVG(E69,Order[Value],1))</f>
        <v>8</v>
      </c>
      <c r="C69">
        <f t="shared" ca="1" si="3"/>
        <v>8</v>
      </c>
      <c r="D69" s="60">
        <f ca="1">INDEX(Culverts[],ROW(Pay.Item)-ROW(Culverts[#Headers]),C69+1)</f>
        <v>0</v>
      </c>
      <c r="E69" s="60">
        <f ca="1">IFERROR(VALUE(SUBSTITUTE(IF(ISNUMBER(D69),"zero",D69),"-","."))+(COUNTIF(D$61:D69,D69)-1)/10000,C69+IF(C69&lt;Pay.Items.Start,0,99999))</f>
        <v>100007</v>
      </c>
      <c r="F69" s="60">
        <f t="shared" ca="1" si="4"/>
        <v>7</v>
      </c>
    </row>
    <row r="70" spans="2:6" x14ac:dyDescent="0.15">
      <c r="B70" s="60">
        <f ca="1">IF(ISERR(D70),"",_xlfn.RANK.AVG(E70,Order[Value],1))</f>
        <v>9</v>
      </c>
      <c r="C70">
        <f t="shared" ca="1" si="3"/>
        <v>9</v>
      </c>
      <c r="D70" s="60">
        <f ca="1">INDEX(Culverts[],ROW(Pay.Item)-ROW(Culverts[#Headers]),C70+1)</f>
        <v>0</v>
      </c>
      <c r="E70" s="60">
        <f ca="1">IFERROR(VALUE(SUBSTITUTE(IF(ISNUMBER(D70),"zero",D70),"-","."))+(COUNTIF(D$61:D70,D70)-1)/10000,C70+IF(C70&lt;Pay.Items.Start,0,99999))</f>
        <v>100008</v>
      </c>
      <c r="F70" s="60">
        <f t="shared" ca="1" si="4"/>
        <v>7</v>
      </c>
    </row>
    <row r="71" spans="2:6" x14ac:dyDescent="0.15">
      <c r="B71" s="60">
        <f ca="1">IF(ISERR(D71),"",_xlfn.RANK.AVG(E71,Order[Value],1))</f>
        <v>10</v>
      </c>
      <c r="C71">
        <f t="shared" ca="1" si="3"/>
        <v>10</v>
      </c>
      <c r="D71" s="60">
        <f ca="1">INDEX(Culverts[],ROW(Pay.Item)-ROW(Culverts[#Headers]),C71+1)</f>
        <v>0</v>
      </c>
      <c r="E71" s="60">
        <f ca="1">IFERROR(VALUE(SUBSTITUTE(IF(ISNUMBER(D71),"zero",D71),"-","."))+(COUNTIF(D$61:D71,D71)-1)/10000,C71+IF(C71&lt;Pay.Items.Start,0,99999))</f>
        <v>100009</v>
      </c>
      <c r="F71" s="60">
        <f t="shared" ca="1" si="4"/>
        <v>7</v>
      </c>
    </row>
    <row r="72" spans="2:6" x14ac:dyDescent="0.15">
      <c r="B72" s="60">
        <f ca="1">IF(ISERR(D72),"",_xlfn.RANK.AVG(E72,Order[Value],1))</f>
        <v>11</v>
      </c>
      <c r="C72">
        <f t="shared" ca="1" si="3"/>
        <v>11</v>
      </c>
      <c r="D72" s="60">
        <f ca="1">INDEX(Culverts[],ROW(Pay.Item)-ROW(Culverts[#Headers]),C72+1)</f>
        <v>0</v>
      </c>
      <c r="E72" s="60">
        <f ca="1">IFERROR(VALUE(SUBSTITUTE(IF(ISNUMBER(D72),"zero",D72),"-","."))+(COUNTIF(D$61:D72,D72)-1)/10000,C72+IF(C72&lt;Pay.Items.Start,0,99999))</f>
        <v>100010</v>
      </c>
      <c r="F72" s="60">
        <f t="shared" ca="1" si="4"/>
        <v>7</v>
      </c>
    </row>
    <row r="73" spans="2:6" x14ac:dyDescent="0.15">
      <c r="B73" s="60">
        <f ca="1">IF(ISERR(D73),"",_xlfn.RANK.AVG(E73,Order[Value],1))</f>
        <v>12</v>
      </c>
      <c r="C73">
        <f t="shared" ca="1" si="3"/>
        <v>12</v>
      </c>
      <c r="D73" s="60">
        <f ca="1">INDEX(Culverts[],ROW(Pay.Item)-ROW(Culverts[#Headers]),C73+1)</f>
        <v>0</v>
      </c>
      <c r="E73" s="60">
        <f ca="1">IFERROR(VALUE(SUBSTITUTE(IF(ISNUMBER(D73),"zero",D73),"-","."))+(COUNTIF(D$61:D73,D73)-1)/10000,C73+IF(C73&lt;Pay.Items.Start,0,99999))</f>
        <v>100011</v>
      </c>
      <c r="F73" s="60">
        <f t="shared" ca="1" si="4"/>
        <v>7</v>
      </c>
    </row>
    <row r="74" spans="2:6" x14ac:dyDescent="0.15">
      <c r="B74" s="60">
        <f ca="1">IF(ISERR(D74),"",_xlfn.RANK.AVG(E74,Order[Value],1))</f>
        <v>13</v>
      </c>
      <c r="C74">
        <f t="shared" ca="1" si="3"/>
        <v>13</v>
      </c>
      <c r="D74" s="60">
        <f ca="1">INDEX(Culverts[],ROW(Pay.Item)-ROW(Culverts[#Headers]),C74+1)</f>
        <v>0</v>
      </c>
      <c r="E74" s="60">
        <f ca="1">IFERROR(VALUE(SUBSTITUTE(IF(ISNUMBER(D74),"zero",D74),"-","."))+(COUNTIF(D$61:D74,D74)-1)/10000,C74+IF(C74&lt;Pay.Items.Start,0,99999))</f>
        <v>100012</v>
      </c>
      <c r="F74" s="60">
        <f t="shared" ca="1" si="4"/>
        <v>7</v>
      </c>
    </row>
    <row r="75" spans="2:6" x14ac:dyDescent="0.15">
      <c r="B75" s="60">
        <f ca="1">IF(ISERR(D75),"",_xlfn.RANK.AVG(E75,Order[Value],1))</f>
        <v>14</v>
      </c>
      <c r="C75">
        <f t="shared" ca="1" si="3"/>
        <v>14</v>
      </c>
      <c r="D75" s="60">
        <f ca="1">INDEX(Culverts[],ROW(Pay.Item)-ROW(Culverts[#Headers]),C75+1)</f>
        <v>0</v>
      </c>
      <c r="E75" s="60">
        <f ca="1">IFERROR(VALUE(SUBSTITUTE(IF(ISNUMBER(D75),"zero",D75),"-","."))+(COUNTIF(D$61:D75,D75)-1)/10000,C75+IF(C75&lt;Pay.Items.Start,0,99999))</f>
        <v>100013</v>
      </c>
      <c r="F75" s="60">
        <f t="shared" ca="1" si="4"/>
        <v>7</v>
      </c>
    </row>
    <row r="76" spans="2:6" x14ac:dyDescent="0.15">
      <c r="B76" s="60">
        <f ca="1">IF(ISERR(D76),"",_xlfn.RANK.AVG(E76,Order[Value],1))</f>
        <v>15</v>
      </c>
      <c r="C76">
        <f t="shared" ca="1" si="3"/>
        <v>15</v>
      </c>
      <c r="D76" s="60">
        <f ca="1">INDEX(Culverts[],ROW(Pay.Item)-ROW(Culverts[#Headers]),C76+1)</f>
        <v>0</v>
      </c>
      <c r="E76" s="60">
        <f ca="1">IFERROR(VALUE(SUBSTITUTE(IF(ISNUMBER(D76),"zero",D76),"-","."))+(COUNTIF(D$61:D76,D76)-1)/10000,C76+IF(C76&lt;Pay.Items.Start,0,99999))</f>
        <v>100014</v>
      </c>
      <c r="F76" s="60">
        <f t="shared" ca="1" si="4"/>
        <v>7</v>
      </c>
    </row>
    <row r="77" spans="2:6" x14ac:dyDescent="0.15">
      <c r="B77" s="60">
        <f ca="1">IF(ISERR(D77),"",_xlfn.RANK.AVG(E77,Order[Value],1))</f>
        <v>16</v>
      </c>
      <c r="C77">
        <f t="shared" ca="1" si="3"/>
        <v>16</v>
      </c>
      <c r="D77" s="60">
        <f ca="1">INDEX(Culverts[],ROW(Pay.Item)-ROW(Culverts[#Headers]),C77+1)</f>
        <v>0</v>
      </c>
      <c r="E77" s="60">
        <f ca="1">IFERROR(VALUE(SUBSTITUTE(IF(ISNUMBER(D77),"zero",D77),"-","."))+(COUNTIF(D$61:D77,D77)-1)/10000,C77+IF(C77&lt;Pay.Items.Start,0,99999))</f>
        <v>100015</v>
      </c>
      <c r="F77" s="60">
        <f t="shared" ca="1" si="4"/>
        <v>7</v>
      </c>
    </row>
    <row r="78" spans="2:6" x14ac:dyDescent="0.15">
      <c r="B78" s="60">
        <f ca="1">IF(ISERR(D78),"",_xlfn.RANK.AVG(E78,Order[Value],1))</f>
        <v>17</v>
      </c>
      <c r="C78">
        <f t="shared" ca="1" si="3"/>
        <v>17</v>
      </c>
      <c r="D78" s="60">
        <f ca="1">INDEX(Culverts[],ROW(Pay.Item)-ROW(Culverts[#Headers]),C78+1)</f>
        <v>0</v>
      </c>
      <c r="E78" s="60">
        <f ca="1">IFERROR(VALUE(SUBSTITUTE(IF(ISNUMBER(D78),"zero",D78),"-","."))+(COUNTIF(D$61:D78,D78)-1)/10000,C78+IF(C78&lt;Pay.Items.Start,0,99999))</f>
        <v>100016</v>
      </c>
      <c r="F78" s="60">
        <f t="shared" ca="1" si="4"/>
        <v>7</v>
      </c>
    </row>
    <row r="79" spans="2:6" x14ac:dyDescent="0.15">
      <c r="B79" s="60">
        <f ca="1">IF(ISERR(D79),"",_xlfn.RANK.AVG(E79,Order[Value],1))</f>
        <v>18</v>
      </c>
      <c r="C79">
        <f t="shared" ca="1" si="3"/>
        <v>18</v>
      </c>
      <c r="D79" s="60">
        <f ca="1">INDEX(Culverts[],ROW(Pay.Item)-ROW(Culverts[#Headers]),C79+1)</f>
        <v>0</v>
      </c>
      <c r="E79" s="60">
        <f ca="1">IFERROR(VALUE(SUBSTITUTE(IF(ISNUMBER(D79),"zero",D79),"-","."))+(COUNTIF(D$61:D79,D79)-1)/10000,C79+IF(C79&lt;Pay.Items.Start,0,99999))</f>
        <v>100017</v>
      </c>
      <c r="F79" s="60">
        <f t="shared" ca="1" si="4"/>
        <v>7</v>
      </c>
    </row>
    <row r="80" spans="2:6" x14ac:dyDescent="0.15">
      <c r="B80" s="60">
        <f ca="1">IF(ISERR(D80),"",_xlfn.RANK.AVG(E80,Order[Value],1))</f>
        <v>19</v>
      </c>
      <c r="C80">
        <f t="shared" ca="1" si="3"/>
        <v>19</v>
      </c>
      <c r="D80" s="60">
        <f ca="1">INDEX(Culverts[],ROW(Pay.Item)-ROW(Culverts[#Headers]),C80+1)</f>
        <v>0</v>
      </c>
      <c r="E80" s="60">
        <f ca="1">IFERROR(VALUE(SUBSTITUTE(IF(ISNUMBER(D80),"zero",D80),"-","."))+(COUNTIF(D$61:D80,D80)-1)/10000,C80+IF(C80&lt;Pay.Items.Start,0,99999))</f>
        <v>100018</v>
      </c>
      <c r="F80" s="60">
        <f t="shared" ca="1" si="4"/>
        <v>7</v>
      </c>
    </row>
    <row r="81" spans="2:6" x14ac:dyDescent="0.15">
      <c r="B81" s="60">
        <f ca="1">IF(ISERR(D81),"",_xlfn.RANK.AVG(E81,Order[Value],1))</f>
        <v>20</v>
      </c>
      <c r="C81">
        <f t="shared" ca="1" si="3"/>
        <v>20</v>
      </c>
      <c r="D81" s="60">
        <f ca="1">INDEX(Culverts[],ROW(Pay.Item)-ROW(Culverts[#Headers]),C81+1)</f>
        <v>0</v>
      </c>
      <c r="E81" s="60">
        <f ca="1">IFERROR(VALUE(SUBSTITUTE(IF(ISNUMBER(D81),"zero",D81),"-","."))+(COUNTIF(D$61:D81,D81)-1)/10000,C81+IF(C81&lt;Pay.Items.Start,0,99999))</f>
        <v>100019</v>
      </c>
      <c r="F81" s="60">
        <f t="shared" ca="1" si="4"/>
        <v>7</v>
      </c>
    </row>
    <row r="82" spans="2:6" x14ac:dyDescent="0.15">
      <c r="B82" s="60">
        <f ca="1">IF(ISERR(D82),"",_xlfn.RANK.AVG(E82,Order[Value],1))</f>
        <v>21</v>
      </c>
      <c r="C82">
        <f t="shared" ca="1" si="3"/>
        <v>21</v>
      </c>
      <c r="D82" s="60">
        <f ca="1">INDEX(Culverts[],ROW(Pay.Item)-ROW(Culverts[#Headers]),C82+1)</f>
        <v>0</v>
      </c>
      <c r="E82" s="60">
        <f ca="1">IFERROR(VALUE(SUBSTITUTE(IF(ISNUMBER(D82),"zero",D82),"-","."))+(COUNTIF(D$61:D82,D82)-1)/10000,C82+IF(C82&lt;Pay.Items.Start,0,99999))</f>
        <v>100020</v>
      </c>
      <c r="F82" s="60">
        <f t="shared" ca="1" si="4"/>
        <v>7</v>
      </c>
    </row>
    <row r="83" spans="2:6" x14ac:dyDescent="0.15">
      <c r="B83" s="60">
        <f ca="1">IF(ISERR(D83),"",_xlfn.RANK.AVG(E83,Order[Value],1))</f>
        <v>22</v>
      </c>
      <c r="C83" s="33">
        <f t="shared" ca="1" si="3"/>
        <v>22</v>
      </c>
      <c r="D83" s="60">
        <f ca="1">INDEX(Culverts[],ROW(Pay.Item)-ROW(Culverts[#Headers]),C83+1)</f>
        <v>0</v>
      </c>
      <c r="E83" s="60">
        <f ca="1">IFERROR(VALUE(SUBSTITUTE(IF(ISNUMBER(D83),"zero",D83),"-","."))+(COUNTIF(D$61:D83,D83)-1)/10000,C83+IF(C83&lt;Pay.Items.Start,0,99999))</f>
        <v>100021</v>
      </c>
      <c r="F83" s="60">
        <f t="shared" ca="1" si="4"/>
        <v>7</v>
      </c>
    </row>
    <row r="84" spans="2:6" x14ac:dyDescent="0.15">
      <c r="B84" s="60">
        <f ca="1">IF(ISERR(D84),"",_xlfn.RANK.AVG(E84,Order[Value],1))</f>
        <v>23</v>
      </c>
      <c r="C84">
        <f t="shared" ca="1" si="3"/>
        <v>23</v>
      </c>
      <c r="D84" s="60">
        <f ca="1">INDEX(Culverts[],ROW(Pay.Item)-ROW(Culverts[#Headers]),C84+1)</f>
        <v>0</v>
      </c>
      <c r="E84" s="60">
        <f ca="1">IFERROR(VALUE(SUBSTITUTE(IF(ISNUMBER(D84),"zero",D84),"-","."))+(COUNTIF(D$61:D84,D84)-1)/10000,C84+IF(C84&lt;Pay.Items.Start,0,99999))</f>
        <v>100022</v>
      </c>
      <c r="F84" s="60">
        <f t="shared" ca="1" si="4"/>
        <v>7</v>
      </c>
    </row>
    <row r="85" spans="2:6" x14ac:dyDescent="0.15">
      <c r="B85" s="60">
        <f ca="1">IF(ISERR(D85),"",_xlfn.RANK.AVG(E85,Order[Value],1))</f>
        <v>24</v>
      </c>
      <c r="C85">
        <f t="shared" ca="1" si="3"/>
        <v>24</v>
      </c>
      <c r="D85" s="60">
        <f ca="1">INDEX(Culverts[],ROW(Pay.Item)-ROW(Culverts[#Headers]),C85+1)</f>
        <v>0</v>
      </c>
      <c r="E85" s="60">
        <f ca="1">IFERROR(VALUE(SUBSTITUTE(IF(ISNUMBER(D85),"zero",D85),"-","."))+(COUNTIF(D$61:D85,D85)-1)/10000,C85+IF(C85&lt;Pay.Items.Start,0,99999))</f>
        <v>100023</v>
      </c>
      <c r="F85" s="60">
        <f t="shared" ca="1" si="4"/>
        <v>0</v>
      </c>
    </row>
    <row r="86" spans="2:6" x14ac:dyDescent="0.15">
      <c r="B86" s="60">
        <f ca="1">IF(ISERR(D86),"",_xlfn.RANK.AVG(E86,Order[Value],1))</f>
        <v>25</v>
      </c>
      <c r="C86" s="33">
        <f t="shared" ca="1" si="3"/>
        <v>25</v>
      </c>
      <c r="D86" s="60">
        <f ca="1">INDEX(Culverts[],ROW(Pay.Item)-ROW(Culverts[#Headers]),C86+1)</f>
        <v>0</v>
      </c>
      <c r="E86" s="60">
        <f ca="1">IFERROR(VALUE(SUBSTITUTE(IF(ISNUMBER(D86),"zero",D86),"-","."))+(COUNTIF(D$61:D86,D86)-1)/10000,C86+IF(C86&lt;Pay.Items.Start,0,99999))</f>
        <v>100024</v>
      </c>
      <c r="F86" s="60">
        <f t="shared" ca="1" si="4"/>
        <v>0</v>
      </c>
    </row>
    <row r="87" spans="2:6" x14ac:dyDescent="0.15">
      <c r="B87" s="60">
        <f ca="1">IF(ISERR(D87),"",_xlfn.RANK.AVG(E87,Order[Value],1))</f>
        <v>26</v>
      </c>
      <c r="C87" s="33">
        <f t="shared" ca="1" si="3"/>
        <v>26</v>
      </c>
      <c r="D87" s="60">
        <f ca="1">INDEX(Culverts[],ROW(Pay.Item)-ROW(Culverts[#Headers]),C87+1)</f>
        <v>0</v>
      </c>
      <c r="E87" s="60">
        <f ca="1">IFERROR(VALUE(SUBSTITUTE(IF(ISNUMBER(D87),"zero",D87),"-","."))+(COUNTIF(D$61:D87,D87)-1)/10000,C87+IF(C87&lt;Pay.Items.Start,0,99999))</f>
        <v>100025</v>
      </c>
      <c r="F87" s="60">
        <f t="shared" ca="1" si="4"/>
        <v>0</v>
      </c>
    </row>
    <row r="88" spans="2:6" x14ac:dyDescent="0.15">
      <c r="B88" s="60">
        <f ca="1">IF(ISERR(D88),"",_xlfn.RANK.AVG(E88,Order[Value],1))</f>
        <v>27</v>
      </c>
      <c r="C88">
        <f t="shared" ca="1" si="3"/>
        <v>27</v>
      </c>
      <c r="D88" s="60">
        <f ca="1">INDEX(Culverts[],ROW(Pay.Item)-ROW(Culverts[#Headers]),C88+1)</f>
        <v>0</v>
      </c>
      <c r="E88" s="60">
        <f ca="1">IFERROR(VALUE(SUBSTITUTE(IF(ISNUMBER(D88),"zero",D88),"-","."))+(COUNTIF(D$61:D88,D88)-1)/10000,C88+IF(C88&lt;Pay.Items.Start,0,99999))</f>
        <v>100026</v>
      </c>
      <c r="F88" s="60">
        <f t="shared" ca="1" si="4"/>
        <v>0</v>
      </c>
    </row>
    <row r="89" spans="2:6" x14ac:dyDescent="0.15">
      <c r="B89" s="60">
        <f ca="1">IF(ISERR(D89),"",_xlfn.RANK.AVG(E89,Order[Value],1))</f>
        <v>28</v>
      </c>
      <c r="C89">
        <f t="shared" ca="1" si="3"/>
        <v>28</v>
      </c>
      <c r="D89" s="60">
        <f ca="1">INDEX(Culverts[],ROW(Pay.Item)-ROW(Culverts[#Headers]),C89+1)</f>
        <v>0</v>
      </c>
      <c r="E89" s="60">
        <f ca="1">IFERROR(VALUE(SUBSTITUTE(IF(ISNUMBER(D89),"zero",D89),"-","."))+(COUNTIF(D$61:D89,D89)-1)/10000,C89+IF(C89&lt;Pay.Items.Start,0,99999))</f>
        <v>100027</v>
      </c>
      <c r="F89" s="60">
        <f t="shared" ca="1" si="4"/>
        <v>0</v>
      </c>
    </row>
    <row r="90" spans="2:6" x14ac:dyDescent="0.15">
      <c r="B90" s="60">
        <f ca="1">IF(ISERR(D90),"",_xlfn.RANK.AVG(E90,Order[Value],1))</f>
        <v>29</v>
      </c>
      <c r="C90" s="60">
        <f t="shared" ref="C90:C91" ca="1" si="5">IFERROR(OFFSET(C90,-1,0)+1,1)</f>
        <v>29</v>
      </c>
      <c r="D90" s="60">
        <f ca="1">INDEX(Culverts[],ROW(Pay.Item)-ROW(Culverts[#Headers]),C90+1)</f>
        <v>0</v>
      </c>
      <c r="E90" s="60">
        <f ca="1">IFERROR(VALUE(SUBSTITUTE(IF(ISNUMBER(D90),"zero",D90),"-","."))+(COUNTIF(D$61:D90,D90)-1)/10000,C90+IF(C90&lt;Pay.Items.Start,0,99999))</f>
        <v>100028</v>
      </c>
      <c r="F90" s="60">
        <f t="shared" ca="1" si="4"/>
        <v>0</v>
      </c>
    </row>
    <row r="91" spans="2:6" x14ac:dyDescent="0.15">
      <c r="B91" s="60">
        <f ca="1">IF(ISERR(D91),"",_xlfn.RANK.AVG(E91,Order[Value],1))</f>
        <v>30</v>
      </c>
      <c r="C91" s="60">
        <f t="shared" ca="1" si="5"/>
        <v>30</v>
      </c>
      <c r="D91" s="60">
        <f ca="1">INDEX(Culverts[],ROW(Pay.Item)-ROW(Culverts[#Headers]),C91+1)</f>
        <v>0</v>
      </c>
      <c r="E91" s="60">
        <f ca="1">IFERROR(VALUE(SUBSTITUTE(IF(ISNUMBER(D91),"zero",D91),"-","."))+(COUNTIF(D$61:D91,D91)-1)/10000,C91+IF(C91&lt;Pay.Items.Start,0,99999))</f>
        <v>100029</v>
      </c>
      <c r="F91" s="60">
        <f t="shared" ca="1" si="4"/>
        <v>0</v>
      </c>
    </row>
    <row r="92" spans="2:6" x14ac:dyDescent="0.15">
      <c r="B92" s="60">
        <f ca="1">IF(ISERR(D92),"",_xlfn.RANK.AVG(E92,Order[Value],1))</f>
        <v>31</v>
      </c>
      <c r="C92">
        <f t="shared" ca="1" si="3"/>
        <v>31</v>
      </c>
      <c r="D92" s="60">
        <f ca="1">INDEX(Culverts[],ROW(Pay.Item)-ROW(Culverts[#Headers]),C92+1)</f>
        <v>0</v>
      </c>
      <c r="E92" s="60">
        <f ca="1">IFERROR(VALUE(SUBSTITUTE(IF(ISNUMBER(D92),"zero",D92),"-","."))+(COUNTIF(D$61:D92,D92)-1)/10000,C92+IF(C92&lt;Pay.Items.Start,0,99999))</f>
        <v>100030</v>
      </c>
      <c r="F92" s="60">
        <f t="shared" ca="1" si="4"/>
        <v>6</v>
      </c>
    </row>
    <row r="93" spans="2:6" x14ac:dyDescent="0.15">
      <c r="B93" s="60">
        <f ca="1">IF(ISERR(D93),"",_xlfn.RANK.AVG(E93,Order[Value],1))</f>
        <v>32</v>
      </c>
      <c r="C93">
        <f t="shared" ca="1" si="3"/>
        <v>32</v>
      </c>
      <c r="D93" s="60" t="str">
        <f ca="1">INDEX(Culverts[],ROW(Pay.Item)-ROW(Culverts[#Headers]),C93+1)</f>
        <v>Materials</v>
      </c>
      <c r="E93" s="60">
        <f ca="1">IFERROR(VALUE(SUBSTITUTE(IF(ISNUMBER(D93),"zero",D93),"-","."))+(COUNTIF(D$61:D93,D93)-1)/10000,C93+IF(C93&lt;Pay.Items.Start,0,99999))</f>
        <v>100031</v>
      </c>
      <c r="F93" s="60">
        <f t="shared" ca="1" si="4"/>
        <v>6</v>
      </c>
    </row>
    <row r="94" spans="2:6" x14ac:dyDescent="0.15">
      <c r="B94" s="60">
        <f ca="1">IF(ISERR(D94),"",_xlfn.RANK.AVG(E94,Order[Value],1))</f>
        <v>33</v>
      </c>
      <c r="C94">
        <f t="shared" ca="1" si="3"/>
        <v>33</v>
      </c>
      <c r="D94" s="60" t="str">
        <f ca="1">INDEX(Culverts[],ROW(Pay.Item)-ROW(Culverts[#Headers]),C94+1)</f>
        <v>BevelsL</v>
      </c>
      <c r="E94" s="60">
        <f ca="1">IFERROR(VALUE(SUBSTITUTE(IF(ISNUMBER(D94),"zero",D94),"-","."))+(COUNTIF(D$61:D94,D94)-1)/10000,C94+IF(C94&lt;Pay.Items.Start,0,99999))</f>
        <v>100032</v>
      </c>
      <c r="F94" s="60">
        <f t="shared" ca="1" si="4"/>
        <v>4</v>
      </c>
    </row>
    <row r="95" spans="2:6" x14ac:dyDescent="0.15">
      <c r="B95" s="60">
        <f ca="1">IF(ISERR(D95),"",_xlfn.RANK.AVG(E95,Order[Value],1))</f>
        <v>34</v>
      </c>
      <c r="C95">
        <f t="shared" ca="1" si="3"/>
        <v>34</v>
      </c>
      <c r="D95" s="60" t="str">
        <f ca="1">INDEX(Culverts[],ROW(Pay.Item)-ROW(Culverts[#Headers]),C95+1)</f>
        <v>BevelsR</v>
      </c>
      <c r="E95" s="60">
        <f ca="1">IFERROR(VALUE(SUBSTITUTE(IF(ISNUMBER(D95),"zero",D95),"-","."))+(COUNTIF(D$61:D95,D95)-1)/10000,C95+IF(C95&lt;Pay.Items.Start,0,99999))</f>
        <v>100033</v>
      </c>
      <c r="F95" s="60">
        <f t="shared" ca="1" si="4"/>
        <v>4</v>
      </c>
    </row>
    <row r="96" spans="2:6" x14ac:dyDescent="0.15">
      <c r="B96" s="60">
        <f ca="1">IF(ISERR(D96),"",_xlfn.RANK.AVG(E96,Order[Value],1))</f>
        <v>35</v>
      </c>
      <c r="C96">
        <f t="shared" ca="1" si="3"/>
        <v>35</v>
      </c>
      <c r="D96" s="60" t="str">
        <f ca="1">INDEX(Culverts[],ROW(Pay.Item)-ROW(Culverts[#Headers]),C96+1)</f>
        <v>Remark</v>
      </c>
      <c r="E96" s="60">
        <f ca="1">IFERROR(VALUE(SUBSTITUTE(IF(ISNUMBER(D96),"zero",D96),"-","."))+(COUNTIF(D$61:D96,D96)-1)/10000,C96+IF(C96&lt;Pay.Items.Start,0,99999))</f>
        <v>100034</v>
      </c>
      <c r="F96" s="60">
        <f t="shared" ca="1" si="4"/>
        <v>17</v>
      </c>
    </row>
    <row r="97" spans="2:6" x14ac:dyDescent="0.15">
      <c r="B97" s="60">
        <f ca="1">IF(ISERR(D97),"",_xlfn.RANK.AVG(E97,Order[Value],1))</f>
        <v>36</v>
      </c>
      <c r="C97">
        <f t="shared" ca="1" si="3"/>
        <v>36</v>
      </c>
      <c r="D97" s="60" t="str">
        <f ca="1">INDEX(Culverts[],ROW(Pay.Item)-ROW(Culverts[#Headers]),C97+1)</f>
        <v>Designer</v>
      </c>
      <c r="E97" s="60">
        <f ca="1">IFERROR(VALUE(SUBSTITUTE(IF(ISNUMBER(D97),"zero",D97),"-","."))+(COUNTIF(D$61:D97,D97)-1)/10000,C97+IF(C97&lt;Pay.Items.Start,0,99999))</f>
        <v>100035</v>
      </c>
      <c r="F97" s="60">
        <f t="shared" ca="1" si="4"/>
        <v>0</v>
      </c>
    </row>
    <row r="99" spans="2:6" x14ac:dyDescent="0.15">
      <c r="C99" s="18" t="s">
        <v>40</v>
      </c>
      <c r="D99" s="19">
        <v>41904</v>
      </c>
    </row>
  </sheetData>
  <mergeCells count="17">
    <mergeCell ref="B6:E6"/>
    <mergeCell ref="B1:E1"/>
    <mergeCell ref="B37:D37"/>
    <mergeCell ref="B9:E9"/>
    <mergeCell ref="B10:E10"/>
    <mergeCell ref="B11:E11"/>
    <mergeCell ref="B14:E14"/>
    <mergeCell ref="B12:E12"/>
    <mergeCell ref="B13:E13"/>
    <mergeCell ref="B17:D17"/>
    <mergeCell ref="D18:D19"/>
    <mergeCell ref="E36:E37"/>
    <mergeCell ref="B8:E8"/>
    <mergeCell ref="B2:E2"/>
    <mergeCell ref="B3:E3"/>
    <mergeCell ref="B4:E4"/>
    <mergeCell ref="B5:E5"/>
  </mergeCells>
  <phoneticPr fontId="1" type="noConversion"/>
  <conditionalFormatting sqref="D39:D48">
    <cfRule type="cellIs" dxfId="125" priority="11" stopIfTrue="1" operator="equal">
      <formula>"Undefined"</formula>
    </cfRule>
  </conditionalFormatting>
  <conditionalFormatting sqref="C39:C48">
    <cfRule type="expression" dxfId="124" priority="9">
      <formula>E39&lt;Rows.Needed</formula>
    </cfRule>
  </conditionalFormatting>
  <conditionalFormatting sqref="D39:E48">
    <cfRule type="expression" dxfId="123" priority="10" stopIfTrue="1">
      <formula>AND($D39="Undefined",$E39&gt;Rows.Needed)</formula>
    </cfRule>
  </conditionalFormatting>
  <conditionalFormatting sqref="C28:C29">
    <cfRule type="expression" dxfId="122" priority="62">
      <formula>LEN(A4)&gt;0</formula>
    </cfRule>
  </conditionalFormatting>
  <conditionalFormatting sqref="B4:E5">
    <cfRule type="expression" dxfId="121" priority="3">
      <formula>LEN($A4)&gt;0</formula>
    </cfRule>
  </conditionalFormatting>
  <conditionalFormatting sqref="B53:D58">
    <cfRule type="expression" dxfId="120" priority="2">
      <formula>AND(LEN($B53)&gt;0,ISBLANK(B53))</formula>
    </cfRule>
  </conditionalFormatting>
  <conditionalFormatting sqref="B62:F97">
    <cfRule type="expression" dxfId="119" priority="1">
      <formula>LEN($B62)=0</formula>
    </cfRule>
  </conditionalFormatting>
  <dataValidations count="7">
    <dataValidation allowBlank="1" showInputMessage="1" showErrorMessage="1" promptTitle="Input State" prompt="Use 2 character abbreviation" sqref="C18"/>
    <dataValidation allowBlank="1" showInputMessage="1" showErrorMessage="1" promptTitle="Input Project Number" prompt="The normal format is &quot;Program&quot; followed by Forest Highway Route number or park/refuge abbreviation, route section number (sometimes), and the job number in parenthesis._x000a_  Ex.  NPS FOVA 10(1)_x000a_         PFH 82-1(1)" sqref="C19"/>
    <dataValidation allowBlank="1" showInputMessage="1" showErrorMessage="1" promptTitle="Designed by" prompt="Name of the designer" sqref="C20"/>
    <dataValidation operator="greaterThan" allowBlank="1" showInputMessage="1" showErrorMessage="1" promptTitle="Date designed" prompt="Approximate date of design._x000a_month/year" sqref="C21 C23"/>
    <dataValidation allowBlank="1" showInputMessage="1" showErrorMessage="1" promptTitle="Checked by" prompt="Name of quality control checker" sqref="C22"/>
    <dataValidation allowBlank="1" showInputMessage="1" showErrorMessage="1" promptTitle="First Sheet Number" prompt="Input the number of the first sheet of the Drainage Tabulation.  Any following sheets will be numbered sequentially." sqref="C24"/>
    <dataValidation type="list" allowBlank="1" showInputMessage="1" showErrorMessage="1" errorTitle="Invalid Units" error="Only Metric and US Customary units supported." promptTitle="Units" prompt="Select either US Customary or Metric Units and then use the appropriate worksheet." sqref="C25">
      <formula1>"Metric, US_Customary"</formula1>
    </dataValidation>
  </dataValidations>
  <pageMargins left="0.75" right="0.75" top="1" bottom="1" header="0.5" footer="0.5"/>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0"/>
  <sheetViews>
    <sheetView showGridLines="0" zoomScaleNormal="100" workbookViewId="0">
      <pane xSplit="2" topLeftCell="C1" activePane="topRight" state="frozen"/>
      <selection activeCell="B11" sqref="B11:E11"/>
      <selection pane="topRight" activeCell="E7" sqref="E7"/>
    </sheetView>
  </sheetViews>
  <sheetFormatPr defaultColWidth="11.7109375" defaultRowHeight="10.5" x14ac:dyDescent="0.15"/>
  <cols>
    <col min="1" max="1" width="3.7109375" customWidth="1"/>
    <col min="2" max="2" width="9.7109375" customWidth="1"/>
    <col min="3" max="3" width="7.7109375" customWidth="1"/>
    <col min="4" max="19" width="9.7109375" customWidth="1"/>
    <col min="20" max="31" width="9.7109375" style="33" customWidth="1"/>
    <col min="32" max="32" width="9.7109375" customWidth="1"/>
    <col min="33" max="33" width="9.7109375" style="33" customWidth="1"/>
    <col min="34" max="35" width="9.7109375" customWidth="1"/>
    <col min="36" max="37" width="25.7109375" customWidth="1"/>
    <col min="38" max="38" width="3.7109375" customWidth="1"/>
  </cols>
  <sheetData>
    <row r="1" spans="1:38" ht="19.5" x14ac:dyDescent="0.25">
      <c r="A1" s="41" t="str">
        <f>"Insert Culvert Information Here  ("&amp;Units&amp;" units selected)"</f>
        <v>Insert Culvert Information Here  (US_Customary units selected)</v>
      </c>
      <c r="T1"/>
      <c r="AB1"/>
      <c r="AC1"/>
      <c r="AD1"/>
    </row>
    <row r="2" spans="1:38" x14ac:dyDescent="0.15">
      <c r="A2" t="s">
        <v>11597</v>
      </c>
      <c r="B2" t="s">
        <v>11688</v>
      </c>
      <c r="C2" s="33" t="s">
        <v>11582</v>
      </c>
      <c r="D2" s="33" t="s">
        <v>11583</v>
      </c>
      <c r="E2" s="33" t="s">
        <v>11584</v>
      </c>
      <c r="F2" s="33" t="s">
        <v>11585</v>
      </c>
      <c r="G2" s="33" t="s">
        <v>11586</v>
      </c>
      <c r="H2" s="33" t="s">
        <v>11587</v>
      </c>
      <c r="I2" s="33" t="s">
        <v>11588</v>
      </c>
      <c r="J2" s="33" t="s">
        <v>11589</v>
      </c>
      <c r="K2" s="33" t="s">
        <v>11590</v>
      </c>
      <c r="L2" s="33" t="s">
        <v>11591</v>
      </c>
      <c r="M2" s="33" t="s">
        <v>11592</v>
      </c>
      <c r="N2" s="33" t="s">
        <v>11593</v>
      </c>
      <c r="O2" s="33" t="s">
        <v>11594</v>
      </c>
      <c r="P2" s="33" t="s">
        <v>11595</v>
      </c>
      <c r="Q2" s="33" t="s">
        <v>11634</v>
      </c>
      <c r="R2" s="33" t="s">
        <v>11635</v>
      </c>
      <c r="S2" s="33" t="s">
        <v>11636</v>
      </c>
      <c r="T2" s="33" t="s">
        <v>11637</v>
      </c>
      <c r="U2" s="33" t="s">
        <v>11638</v>
      </c>
      <c r="V2" s="33" t="s">
        <v>11649</v>
      </c>
      <c r="W2" s="33" t="s">
        <v>11650</v>
      </c>
      <c r="X2" s="33" t="s">
        <v>11677</v>
      </c>
      <c r="Y2" s="33" t="s">
        <v>11678</v>
      </c>
      <c r="Z2" s="33" t="s">
        <v>11679</v>
      </c>
      <c r="AA2" s="33" t="s">
        <v>11680</v>
      </c>
      <c r="AB2" s="33" t="s">
        <v>11681</v>
      </c>
      <c r="AC2" s="33" t="s">
        <v>11685</v>
      </c>
      <c r="AD2" s="33" t="s">
        <v>11686</v>
      </c>
      <c r="AE2" s="33" t="s">
        <v>11687</v>
      </c>
      <c r="AF2" s="33" t="s">
        <v>11695</v>
      </c>
      <c r="AG2" s="33" t="s">
        <v>11721</v>
      </c>
      <c r="AH2" s="33" t="s">
        <v>11781</v>
      </c>
      <c r="AI2" s="33" t="s">
        <v>11782</v>
      </c>
      <c r="AJ2" s="33" t="s">
        <v>11783</v>
      </c>
      <c r="AK2" s="33" t="s">
        <v>11784</v>
      </c>
      <c r="AL2" t="s">
        <v>11683</v>
      </c>
    </row>
    <row r="3" spans="1:38" x14ac:dyDescent="0.15">
      <c r="A3" s="69">
        <f t="shared" ref="A3:A34" ca="1" si="0">IFERROR(OFFSET(A3,-1,0)+AL3,IF(ROW(A3)-ROW(A$2)=1,1-Rows.Header,""))</f>
        <v>-5</v>
      </c>
      <c r="B3" s="67" t="str">
        <f ca="1">INDEX(Order[Width],MATCH(COLUMN(B3)-COLUMN($A3),Order[Culvert Column],0))&amp;"W"</f>
        <v>14W</v>
      </c>
      <c r="C3" s="68" t="str">
        <f ca="1">INDEX(Order[Width],MATCH(COLUMN(C3)-COLUMN($A3),Order[Culvert Column],0))&amp;"W"</f>
        <v>6W</v>
      </c>
      <c r="D3" s="68" t="str">
        <f ca="1">INDEX(Order[Width],MATCH(COLUMN(D3)-COLUMN($A3),Order[Culvert Column],0))&amp;"W"</f>
        <v>6W</v>
      </c>
      <c r="E3" s="68" t="str">
        <f ca="1">INDEX(Order[Width],MATCH(COLUMN(E3)-COLUMN($A3),Order[Culvert Column],0))&amp;"W"</f>
        <v>7W</v>
      </c>
      <c r="F3" s="68" t="str">
        <f ca="1">INDEX(Order[Width],MATCH(COLUMN(F3)-COLUMN($A3),Order[Culvert Column],0))&amp;"W"</f>
        <v>7W</v>
      </c>
      <c r="G3" s="68" t="str">
        <f ca="1">INDEX(Order[Width],MATCH(COLUMN(G3)-COLUMN($A3),Order[Culvert Column],0))&amp;"W"</f>
        <v>7W</v>
      </c>
      <c r="H3" s="68" t="str">
        <f ca="1">INDEX(Order[Width],MATCH(COLUMN(H3)-COLUMN($A3),Order[Culvert Column],0))&amp;"W"</f>
        <v>7W</v>
      </c>
      <c r="I3" s="68" t="str">
        <f ca="1">INDEX(Order[Width],MATCH(COLUMN(I3)-COLUMN($A3),Order[Culvert Column],0))&amp;"W"</f>
        <v>7W</v>
      </c>
      <c r="J3" s="68" t="str">
        <f ca="1">INDEX(Order[Width],MATCH(COLUMN(J3)-COLUMN($A3),Order[Culvert Column],0))&amp;"W"</f>
        <v>7W</v>
      </c>
      <c r="K3" s="68" t="str">
        <f ca="1">INDEX(Order[Width],MATCH(COLUMN(K3)-COLUMN($A3),Order[Culvert Column],0))&amp;"W"</f>
        <v>7W</v>
      </c>
      <c r="L3" s="68" t="str">
        <f ca="1">INDEX(Order[Width],MATCH(COLUMN(L3)-COLUMN($A3),Order[Culvert Column],0))&amp;"W"</f>
        <v>7W</v>
      </c>
      <c r="M3" s="68" t="str">
        <f ca="1">INDEX(Order[Width],MATCH(COLUMN(M3)-COLUMN($A3),Order[Culvert Column],0))&amp;"W"</f>
        <v>7W</v>
      </c>
      <c r="N3" s="68" t="str">
        <f ca="1">INDEX(Order[Width],MATCH(COLUMN(N3)-COLUMN($A3),Order[Culvert Column],0))&amp;"W"</f>
        <v>7W</v>
      </c>
      <c r="O3" s="68" t="str">
        <f ca="1">INDEX(Order[Width],MATCH(COLUMN(O3)-COLUMN($A3),Order[Culvert Column],0))&amp;"W"</f>
        <v>7W</v>
      </c>
      <c r="P3" s="68" t="str">
        <f ca="1">INDEX(Order[Width],MATCH(COLUMN(P3)-COLUMN($A3),Order[Culvert Column],0))&amp;"W"</f>
        <v>7W</v>
      </c>
      <c r="Q3" s="68" t="str">
        <f ca="1">INDEX(Order[Width],MATCH(COLUMN(Q3)-COLUMN($A3),Order[Culvert Column],0))&amp;"W"</f>
        <v>7W</v>
      </c>
      <c r="R3" s="68" t="str">
        <f ca="1">INDEX(Order[Width],MATCH(COLUMN(R3)-COLUMN($A3),Order[Culvert Column],0))&amp;"W"</f>
        <v>7W</v>
      </c>
      <c r="S3" s="68" t="str">
        <f ca="1">INDEX(Order[Width],MATCH(COLUMN(S3)-COLUMN($A3),Order[Culvert Column],0))&amp;"W"</f>
        <v>7W</v>
      </c>
      <c r="T3" s="68" t="str">
        <f ca="1">INDEX(Order[Width],MATCH(COLUMN(T3)-COLUMN($A3),Order[Culvert Column],0))&amp;"W"</f>
        <v>7W</v>
      </c>
      <c r="U3" s="68" t="str">
        <f ca="1">INDEX(Order[Width],MATCH(COLUMN(U3)-COLUMN($A3),Order[Culvert Column],0))&amp;"W"</f>
        <v>7W</v>
      </c>
      <c r="V3" s="68" t="str">
        <f ca="1">INDEX(Order[Width],MATCH(COLUMN(V3)-COLUMN($A3),Order[Culvert Column],0))&amp;"W"</f>
        <v>7W</v>
      </c>
      <c r="W3" s="68" t="str">
        <f ca="1">INDEX(Order[Width],MATCH(COLUMN(W3)-COLUMN($A3),Order[Culvert Column],0))&amp;"W"</f>
        <v>7W</v>
      </c>
      <c r="X3" s="68" t="str">
        <f ca="1">INDEX(Order[Width],MATCH(COLUMN(X3)-COLUMN($A3),Order[Culvert Column],0))&amp;"W"</f>
        <v>7W</v>
      </c>
      <c r="Y3" s="68" t="str">
        <f ca="1">INDEX(Order[Width],MATCH(COLUMN(Y3)-COLUMN($A3),Order[Culvert Column],0))&amp;"W"</f>
        <v>0W</v>
      </c>
      <c r="Z3" s="68" t="str">
        <f ca="1">INDEX(Order[Width],MATCH(COLUMN(Z3)-COLUMN($A3),Order[Culvert Column],0))&amp;"W"</f>
        <v>0W</v>
      </c>
      <c r="AA3" s="68" t="str">
        <f ca="1">INDEX(Order[Width],MATCH(COLUMN(AA3)-COLUMN($A3),Order[Culvert Column],0))&amp;"W"</f>
        <v>0W</v>
      </c>
      <c r="AB3" s="68" t="str">
        <f ca="1">INDEX(Order[Width],MATCH(COLUMN(AB3)-COLUMN($A3),Order[Culvert Column],0))&amp;"W"</f>
        <v>0W</v>
      </c>
      <c r="AC3" s="68" t="str">
        <f ca="1">INDEX(Order[Width],MATCH(COLUMN(AC3)-COLUMN($A3),Order[Culvert Column],0))&amp;"W"</f>
        <v>0W</v>
      </c>
      <c r="AD3" s="68" t="str">
        <f ca="1">INDEX(Order[Width],MATCH(COLUMN(AD3)-COLUMN($A3),Order[Culvert Column],0))&amp;"W"</f>
        <v>0W</v>
      </c>
      <c r="AE3" s="68" t="str">
        <f ca="1">INDEX(Order[Width],MATCH(COLUMN(AE3)-COLUMN($A3),Order[Culvert Column],0))&amp;"W"</f>
        <v>0W</v>
      </c>
      <c r="AF3" s="68" t="str">
        <f ca="1">INDEX(Order[Width],MATCH(COLUMN(AF3)-COLUMN($A3),Order[Culvert Column],0))&amp;"W"</f>
        <v>6W</v>
      </c>
      <c r="AG3" s="68" t="str">
        <f ca="1">INDEX(Order[Width],MATCH(COLUMN(AG3)-COLUMN($A3),Order[Culvert Column],0))&amp;"W"</f>
        <v>6W</v>
      </c>
      <c r="AH3" s="68" t="str">
        <f ca="1">INDEX(Order[Width],MATCH(COLUMN(AH3)-COLUMN($A3),Order[Culvert Column],0))&amp;"W"</f>
        <v>4W</v>
      </c>
      <c r="AI3" s="68" t="str">
        <f ca="1">INDEX(Order[Width],MATCH(COLUMN(AI3)-COLUMN($A3),Order[Culvert Column],0))&amp;"W"</f>
        <v>4W</v>
      </c>
      <c r="AJ3" s="68" t="str">
        <f ca="1">INDEX(Order[Width],MATCH(COLUMN(AJ3)-COLUMN($A3),Order[Culvert Column],0))&amp;"W"</f>
        <v>17W</v>
      </c>
      <c r="AK3" s="68" t="str">
        <f ca="1">INDEX(Order[Width],MATCH(COLUMN(AK3)-COLUMN($A3),Order[Culvert Column],0))&amp;"W"</f>
        <v>0W</v>
      </c>
      <c r="AL3" s="71" t="str">
        <f t="shared" ref="AL3:AL34" ca="1" si="1">IF(ROW(AL3)-ROW(AL$2)=1,"Incr",IF(OR(COUNTA(OFFSET(B3,0,0,ROW(AL$100)-ROW(AL3),1))&gt;0,ROW(AL3)-ROW(AL$2)&lt;=Rows.Sheet+Rows.Header),1,"End"))</f>
        <v>Incr</v>
      </c>
    </row>
    <row r="4" spans="1:38" x14ac:dyDescent="0.15">
      <c r="A4" s="69">
        <f t="shared" ca="1" si="0"/>
        <v>-4</v>
      </c>
      <c r="B4" s="83" t="s">
        <v>11696</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1"/>
      <c r="AH4" s="81">
        <v>2</v>
      </c>
      <c r="AI4" s="81">
        <v>2</v>
      </c>
      <c r="AJ4" s="81"/>
      <c r="AK4" s="81"/>
      <c r="AL4" s="81">
        <f t="shared" ca="1" si="1"/>
        <v>1</v>
      </c>
    </row>
    <row r="5" spans="1:38" x14ac:dyDescent="0.15">
      <c r="A5" s="69">
        <f t="shared" ca="1" si="0"/>
        <v>-3</v>
      </c>
      <c r="B5" s="83" t="s">
        <v>11697</v>
      </c>
      <c r="C5" s="81"/>
      <c r="D5" s="81"/>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t="s">
        <v>11694</v>
      </c>
      <c r="AG5" s="82"/>
      <c r="AH5" s="82"/>
      <c r="AI5" s="82"/>
      <c r="AJ5" s="82"/>
      <c r="AK5" s="82"/>
      <c r="AL5" s="81">
        <f t="shared" ca="1" si="1"/>
        <v>1</v>
      </c>
    </row>
    <row r="6" spans="1:38" x14ac:dyDescent="0.15">
      <c r="A6" s="70">
        <f t="shared" ca="1" si="0"/>
        <v>-2</v>
      </c>
      <c r="B6" s="66" t="s">
        <v>25</v>
      </c>
      <c r="C6" s="30"/>
      <c r="D6" s="30"/>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20" t="s">
        <v>11607</v>
      </c>
      <c r="AH6" s="20" t="s">
        <v>11608</v>
      </c>
      <c r="AI6" s="20" t="s">
        <v>11609</v>
      </c>
      <c r="AJ6" s="13" t="s">
        <v>11671</v>
      </c>
      <c r="AK6" s="20" t="s">
        <v>11610</v>
      </c>
      <c r="AL6" s="72">
        <f t="shared" ca="1" si="1"/>
        <v>1</v>
      </c>
    </row>
    <row r="7" spans="1:38" ht="137.25" x14ac:dyDescent="0.15">
      <c r="A7" s="73">
        <f t="shared" ca="1" si="0"/>
        <v>-1</v>
      </c>
      <c r="B7" s="74" t="str">
        <f>"Station"</f>
        <v>Station</v>
      </c>
      <c r="C7" s="75" t="str">
        <f>"ESTIMATED MAXIMUM COVER"</f>
        <v>ESTIMATED MAXIMUM COVER</v>
      </c>
      <c r="D7" s="75" t="str">
        <f>"STRUCTURAL EXCAVATION"</f>
        <v>STRUCTURAL EXCAVATION</v>
      </c>
      <c r="E7" s="76" t="str">
        <f>IFERROR(VLOOKUP(E6,Items[],2+2*USC,0),VLOOKUP(E6,Headings[],2,0))&amp;E5</f>
        <v/>
      </c>
      <c r="F7" s="76" t="str">
        <f>IFERROR(VLOOKUP(F6,Items[],2+2*USC,0),VLOOKUP(F6,Headings[],2,0))&amp;F5</f>
        <v/>
      </c>
      <c r="G7" s="76" t="str">
        <f>IFERROR(VLOOKUP(G6,Items[],2+2*USC,0),VLOOKUP(G6,Headings[],2,0))&amp;G5</f>
        <v/>
      </c>
      <c r="H7" s="76" t="str">
        <f>IFERROR(VLOOKUP(H6,Items[],2+2*USC,0),VLOOKUP(H6,Headings[],2,0))&amp;H5</f>
        <v/>
      </c>
      <c r="I7" s="76" t="str">
        <f>IFERROR(VLOOKUP(I6,Items[],2+2*USC,0),VLOOKUP(I6,Headings[],2,0))&amp;I5</f>
        <v/>
      </c>
      <c r="J7" s="76" t="str">
        <f>IFERROR(VLOOKUP(J6,Items[],2+2*USC,0),VLOOKUP(J6,Headings[],2,0))&amp;J5</f>
        <v/>
      </c>
      <c r="K7" s="76" t="str">
        <f>IFERROR(VLOOKUP(K6,Items[],2+2*USC,0),VLOOKUP(K6,Headings[],2,0))&amp;K5</f>
        <v/>
      </c>
      <c r="L7" s="76" t="str">
        <f>IFERROR(VLOOKUP(L6,Items[],2+2*USC,0),VLOOKUP(L6,Headings[],2,0))&amp;L5</f>
        <v/>
      </c>
      <c r="M7" s="76" t="str">
        <f>IFERROR(VLOOKUP(M6,Items[],2+2*USC,0),VLOOKUP(M6,Headings[],2,0))&amp;M5</f>
        <v/>
      </c>
      <c r="N7" s="76" t="str">
        <f>IFERROR(VLOOKUP(N6,Items[],2+2*USC,0),VLOOKUP(N6,Headings[],2,0))&amp;N5</f>
        <v/>
      </c>
      <c r="O7" s="76" t="str">
        <f>IFERROR(VLOOKUP(O6,Items[],2+2*USC,0),VLOOKUP(O6,Headings[],2,0))&amp;O5</f>
        <v/>
      </c>
      <c r="P7" s="76" t="str">
        <f>IFERROR(VLOOKUP(P6,Items[],2+2*USC,0),VLOOKUP(P6,Headings[],2,0))&amp;P5</f>
        <v/>
      </c>
      <c r="Q7" s="76" t="str">
        <f>IFERROR(VLOOKUP(Q6,Items[],2+2*USC,0),VLOOKUP(Q6,Headings[],2,0))&amp;Q5</f>
        <v/>
      </c>
      <c r="R7" s="76" t="str">
        <f>IFERROR(VLOOKUP(R6,Items[],2+2*USC,0),VLOOKUP(R6,Headings[],2,0))&amp;R5</f>
        <v/>
      </c>
      <c r="S7" s="76" t="str">
        <f>IFERROR(VLOOKUP(S6,Items[],2+2*USC,0),VLOOKUP(S6,Headings[],2,0))&amp;S5</f>
        <v/>
      </c>
      <c r="T7" s="76" t="str">
        <f>IFERROR(VLOOKUP(T6,Items[],2+2*USC,0),VLOOKUP(T6,Headings[],2,0))&amp;T5</f>
        <v/>
      </c>
      <c r="U7" s="76" t="str">
        <f>IFERROR(VLOOKUP(U6,Items[],2+2*USC,0),VLOOKUP(U6,Headings[],2,0))&amp;U5</f>
        <v/>
      </c>
      <c r="V7" s="76" t="str">
        <f>IFERROR(VLOOKUP(V6,Items[],2+2*USC,0),VLOOKUP(V6,Headings[],2,0))&amp;V5</f>
        <v/>
      </c>
      <c r="W7" s="76" t="str">
        <f>IFERROR(VLOOKUP(W6,Items[],2+2*USC,0),VLOOKUP(W6,Headings[],2,0))&amp;W5</f>
        <v/>
      </c>
      <c r="X7" s="76" t="str">
        <f>IFERROR(VLOOKUP(X6,Items[],2+2*USC,0),VLOOKUP(X6,Headings[],2,0))&amp;X5</f>
        <v/>
      </c>
      <c r="Y7" s="76" t="str">
        <f>IFERROR(VLOOKUP(Y6,Items[],2+2*USC,0),VLOOKUP(Y6,Headings[],2,0))&amp;Y5</f>
        <v/>
      </c>
      <c r="Z7" s="76" t="str">
        <f>IFERROR(VLOOKUP(Z6,Items[],2+2*USC,0),VLOOKUP(Z6,Headings[],2,0))&amp;Z5</f>
        <v/>
      </c>
      <c r="AA7" s="76" t="str">
        <f>IFERROR(VLOOKUP(AA6,Items[],2+2*USC,0),VLOOKUP(AA6,Headings[],2,0))&amp;AA5</f>
        <v/>
      </c>
      <c r="AB7" s="76" t="str">
        <f>IFERROR(VLOOKUP(AB6,Items[],2+2*USC,0),VLOOKUP(AB6,Headings[],2,0))&amp;AB5</f>
        <v/>
      </c>
      <c r="AC7" s="76" t="str">
        <f>IFERROR(VLOOKUP(AC6,Items[],2+2*USC,0),VLOOKUP(AC6,Headings[],2,0))&amp;AC5</f>
        <v/>
      </c>
      <c r="AD7" s="76" t="str">
        <f>IFERROR(VLOOKUP(AD6,Items[],2+2*USC,0),VLOOKUP(AD6,Headings[],2,0))&amp;AD5</f>
        <v/>
      </c>
      <c r="AE7" s="76" t="str">
        <f>IFERROR(VLOOKUP(AE6,Items[],2+2*USC,0),VLOOKUP(AE6,Headings[],2,0))&amp;AE5</f>
        <v/>
      </c>
      <c r="AF7" s="76" t="str">
        <f>IFERROR(VLOOKUP(AF6,Items[],2+2*USC,0),VLOOKUP(AF6,Headings[],2,0))&amp;AF5</f>
        <v>SKEW ANGLE</v>
      </c>
      <c r="AG7" s="76" t="str">
        <f>IFERROR(VLOOKUP(AG6,Items[],2+2*USC,0),VLOOKUP(AG6,Headings[],2,0))&amp;AG5</f>
        <v>Allowable Pipe Material
(See key below)</v>
      </c>
      <c r="AH7" s="76" t="str">
        <f>IFERROR(VLOOKUP(AH6,Items[],2+2*USC,0),VLOOKUP(AH6,Headings[],2,0))&amp;AH5</f>
        <v>BEVELS
1V:nH</v>
      </c>
      <c r="AI7" s="76" t="str">
        <f>IFERROR(VLOOKUP(AI6,Items[],2+2*USC,0),VLOOKUP(AI6,Headings[],2,0))&amp;AI5</f>
        <v>BEVELS
1V:nH</v>
      </c>
      <c r="AJ7" s="77" t="str">
        <f>IFERROR(VLOOKUP(AJ6,Items[],2+2*USC,0),VLOOKUP(AJ6,Headings[],2,0))&amp;AJ5</f>
        <v>REMARKS
See below for
numbered notes</v>
      </c>
      <c r="AK7" s="77" t="str">
        <f>IFERROR(VLOOKUP(AK6,Items[],2+2*USC,0),VLOOKUP(AK6,Headings[],2,0))&amp;AK5</f>
        <v>DESIGNER NOTES</v>
      </c>
      <c r="AL7" s="72">
        <f t="shared" ca="1" si="1"/>
        <v>1</v>
      </c>
    </row>
    <row r="8" spans="1:38" x14ac:dyDescent="0.15">
      <c r="A8" s="73">
        <f t="shared" ca="1" si="0"/>
        <v>0</v>
      </c>
      <c r="B8" s="74" t="str">
        <f>""</f>
        <v/>
      </c>
      <c r="C8" s="78" t="str">
        <f>IF(USC,"FEET","meters")</f>
        <v>FEET</v>
      </c>
      <c r="D8" s="78" t="str">
        <f>IF(USC,"CUYD","m3")</f>
        <v>CUYD</v>
      </c>
      <c r="E8" s="78" t="str">
        <f>IFERROR(VLOOKUP(E6,Items[],3+2*USC,0),IFERROR(VLOOKUP(E6,Headings[],3,0),0))</f>
        <v/>
      </c>
      <c r="F8" s="78" t="str">
        <f>IFERROR(VLOOKUP(F6,Items[],3+2*USC,0),IFERROR(VLOOKUP(F6,Headings[],3,0),0))</f>
        <v/>
      </c>
      <c r="G8" s="78" t="str">
        <f>IFERROR(VLOOKUP(G6,Items[],3+2*USC,0),IFERROR(VLOOKUP(G6,Headings[],3,0),0))</f>
        <v/>
      </c>
      <c r="H8" s="78" t="str">
        <f>IFERROR(VLOOKUP(H6,Items[],3+2*USC,0),IFERROR(VLOOKUP(H6,Headings[],3,0),0))</f>
        <v/>
      </c>
      <c r="I8" s="78" t="str">
        <f>IFERROR(VLOOKUP(I6,Items[],3+2*USC,0),IFERROR(VLOOKUP(I6,Headings[],3,0),0))</f>
        <v/>
      </c>
      <c r="J8" s="78" t="str">
        <f>IFERROR(VLOOKUP(J6,Items[],3+2*USC,0),IFERROR(VLOOKUP(J6,Headings[],3,0),0))</f>
        <v/>
      </c>
      <c r="K8" s="78" t="str">
        <f>IFERROR(VLOOKUP(K6,Items[],3+2*USC,0),IFERROR(VLOOKUP(K6,Headings[],3,0),0))</f>
        <v/>
      </c>
      <c r="L8" s="78" t="str">
        <f>IFERROR(VLOOKUP(L6,Items[],3+2*USC,0),IFERROR(VLOOKUP(L6,Headings[],3,0),0))</f>
        <v/>
      </c>
      <c r="M8" s="78" t="str">
        <f>IFERROR(VLOOKUP(M6,Items[],3+2*USC,0),IFERROR(VLOOKUP(M6,Headings[],3,0),0))</f>
        <v/>
      </c>
      <c r="N8" s="78" t="str">
        <f>IFERROR(VLOOKUP(N6,Items[],3+2*USC,0),IFERROR(VLOOKUP(N6,Headings[],3,0),0))</f>
        <v/>
      </c>
      <c r="O8" s="78" t="str">
        <f>IFERROR(VLOOKUP(O6,Items[],3+2*USC,0),IFERROR(VLOOKUP(O6,Headings[],3,0),0))</f>
        <v/>
      </c>
      <c r="P8" s="78" t="str">
        <f>IFERROR(VLOOKUP(P6,Items[],3+2*USC,0),IFERROR(VLOOKUP(P6,Headings[],3,0),0))</f>
        <v/>
      </c>
      <c r="Q8" s="78" t="str">
        <f>IFERROR(VLOOKUP(Q6,Items[],3+2*USC,0),IFERROR(VLOOKUP(Q6,Headings[],3,0),0))</f>
        <v/>
      </c>
      <c r="R8" s="78" t="str">
        <f>IFERROR(VLOOKUP(R6,Items[],3+2*USC,0),IFERROR(VLOOKUP(R6,Headings[],3,0),0))</f>
        <v/>
      </c>
      <c r="S8" s="78" t="str">
        <f>IFERROR(VLOOKUP(S6,Items[],3+2*USC,0),IFERROR(VLOOKUP(S6,Headings[],3,0),0))</f>
        <v/>
      </c>
      <c r="T8" s="78" t="str">
        <f>IFERROR(VLOOKUP(T6,Items[],3+2*USC,0),IFERROR(VLOOKUP(T6,Headings[],3,0),0))</f>
        <v/>
      </c>
      <c r="U8" s="78" t="str">
        <f>IFERROR(VLOOKUP(U6,Items[],3+2*USC,0),IFERROR(VLOOKUP(U6,Headings[],3,0),0))</f>
        <v/>
      </c>
      <c r="V8" s="78" t="str">
        <f>IFERROR(VLOOKUP(V6,Items[],3+2*USC,0),IFERROR(VLOOKUP(V6,Headings[],3,0),0))</f>
        <v/>
      </c>
      <c r="W8" s="78" t="str">
        <f>IFERROR(VLOOKUP(W6,Items[],3+2*USC,0),IFERROR(VLOOKUP(W6,Headings[],3,0),0))</f>
        <v/>
      </c>
      <c r="X8" s="78" t="str">
        <f>IFERROR(VLOOKUP(X6,Items[],3+2*USC,0),IFERROR(VLOOKUP(X6,Headings[],3,0),0))</f>
        <v/>
      </c>
      <c r="Y8" s="78" t="str">
        <f>IFERROR(VLOOKUP(Y6,Items[],3+2*USC,0),IFERROR(VLOOKUP(Y6,Headings[],3,0),0))</f>
        <v/>
      </c>
      <c r="Z8" s="78" t="str">
        <f>IFERROR(VLOOKUP(Z6,Items[],3+2*USC,0),IFERROR(VLOOKUP(Z6,Headings[],3,0),0))</f>
        <v/>
      </c>
      <c r="AA8" s="78" t="str">
        <f>IFERROR(VLOOKUP(AA6,Items[],3+2*USC,0),IFERROR(VLOOKUP(AA6,Headings[],3,0),0))</f>
        <v/>
      </c>
      <c r="AB8" s="78" t="str">
        <f>IFERROR(VLOOKUP(AB6,Items[],3+2*USC,0),IFERROR(VLOOKUP(AB6,Headings[],3,0),0))</f>
        <v/>
      </c>
      <c r="AC8" s="78" t="str">
        <f>IFERROR(VLOOKUP(AC6,Items[],3+2*USC,0),IFERROR(VLOOKUP(AC6,Headings[],3,0),0))</f>
        <v/>
      </c>
      <c r="AD8" s="78" t="str">
        <f>IFERROR(VLOOKUP(AD6,Items[],3+2*USC,0),IFERROR(VLOOKUP(AD6,Headings[],3,0),0))</f>
        <v/>
      </c>
      <c r="AE8" s="78" t="str">
        <f>IFERROR(VLOOKUP(AE6,Items[],3+2*USC,0),IFERROR(VLOOKUP(AE6,Headings[],3,0),0))</f>
        <v/>
      </c>
      <c r="AF8" s="78" t="str">
        <f>IFERROR(VLOOKUP(AF6,Items[],3+2*USC,0),IFERROR(VLOOKUP(AF6,Headings[],3,0),0))</f>
        <v/>
      </c>
      <c r="AG8" s="78" t="str">
        <f>IFERROR(VLOOKUP(AG6,Items[],3+2*USC,0),IFERROR(VLOOKUP(AG6,Headings[],3,0),0))</f>
        <v/>
      </c>
      <c r="AH8" s="78" t="str">
        <f>IFERROR(VLOOKUP(AH6,Items[],3+2*USC,0),IFERROR(VLOOKUP(AH6,Headings[],3,0),0))</f>
        <v>Lt</v>
      </c>
      <c r="AI8" s="78" t="str">
        <f>IFERROR(VLOOKUP(AI6,Items[],3+2*USC,0),IFERROR(VLOOKUP(AI6,Headings[],3,0),0))</f>
        <v>Rt</v>
      </c>
      <c r="AJ8" s="78" t="str">
        <f>IFERROR(VLOOKUP(AJ6,Items[],3+2*USC,0),IFERROR(VLOOKUP(AJ6,Headings[],3,0),0))</f>
        <v/>
      </c>
      <c r="AK8" s="78" t="str">
        <f>IFERROR(VLOOKUP(AK6,Items[],3+2*USC,0),IFERROR(VLOOKUP(AK6,Headings[],3,0),0))</f>
        <v/>
      </c>
      <c r="AL8" s="72">
        <f t="shared" ca="1" si="1"/>
        <v>1</v>
      </c>
    </row>
    <row r="9" spans="1:38" x14ac:dyDescent="0.15">
      <c r="A9" s="70">
        <f t="shared" ca="1" si="0"/>
        <v>1</v>
      </c>
      <c r="B9" s="48"/>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85"/>
      <c r="AK9" s="85"/>
      <c r="AL9" s="72">
        <f t="shared" ca="1" si="1"/>
        <v>1</v>
      </c>
    </row>
    <row r="10" spans="1:38" x14ac:dyDescent="0.15">
      <c r="A10" s="70">
        <f t="shared" ca="1" si="0"/>
        <v>2</v>
      </c>
      <c r="B10" s="48"/>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85"/>
      <c r="AK10" s="85"/>
      <c r="AL10" s="72">
        <f t="shared" ca="1" si="1"/>
        <v>1</v>
      </c>
    </row>
    <row r="11" spans="1:38" x14ac:dyDescent="0.15">
      <c r="A11" s="70">
        <f t="shared" ca="1" si="0"/>
        <v>3</v>
      </c>
      <c r="B11" s="48"/>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85"/>
      <c r="AK11" s="85"/>
      <c r="AL11" s="72">
        <f t="shared" ca="1" si="1"/>
        <v>1</v>
      </c>
    </row>
    <row r="12" spans="1:38" x14ac:dyDescent="0.15">
      <c r="A12" s="70">
        <f t="shared" ca="1" si="0"/>
        <v>4</v>
      </c>
      <c r="B12" s="48"/>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85"/>
      <c r="AK12" s="85"/>
      <c r="AL12" s="72">
        <f t="shared" ca="1" si="1"/>
        <v>1</v>
      </c>
    </row>
    <row r="13" spans="1:38" x14ac:dyDescent="0.15">
      <c r="A13" s="70">
        <f t="shared" ca="1" si="0"/>
        <v>5</v>
      </c>
      <c r="B13" s="48"/>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85"/>
      <c r="AK13" s="85"/>
      <c r="AL13" s="72">
        <f t="shared" ca="1" si="1"/>
        <v>1</v>
      </c>
    </row>
    <row r="14" spans="1:38" x14ac:dyDescent="0.15">
      <c r="A14" s="70">
        <f t="shared" ca="1" si="0"/>
        <v>6</v>
      </c>
      <c r="B14" s="48"/>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85"/>
      <c r="AK14" s="85"/>
      <c r="AL14" s="72">
        <f t="shared" ca="1" si="1"/>
        <v>1</v>
      </c>
    </row>
    <row r="15" spans="1:38" x14ac:dyDescent="0.15">
      <c r="A15" s="70">
        <f t="shared" ca="1" si="0"/>
        <v>7</v>
      </c>
      <c r="B15" s="48"/>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85"/>
      <c r="AK15" s="85"/>
      <c r="AL15" s="72">
        <f t="shared" ca="1" si="1"/>
        <v>1</v>
      </c>
    </row>
    <row r="16" spans="1:38" x14ac:dyDescent="0.15">
      <c r="A16" s="70">
        <f t="shared" ca="1" si="0"/>
        <v>8</v>
      </c>
      <c r="B16" s="48"/>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85"/>
      <c r="AK16" s="85"/>
      <c r="AL16" s="72">
        <f t="shared" ca="1" si="1"/>
        <v>1</v>
      </c>
    </row>
    <row r="17" spans="1:38" x14ac:dyDescent="0.15">
      <c r="A17" s="70">
        <f t="shared" ca="1" si="0"/>
        <v>9</v>
      </c>
      <c r="B17" s="48"/>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85"/>
      <c r="AK17" s="85"/>
      <c r="AL17" s="72">
        <f t="shared" ca="1" si="1"/>
        <v>1</v>
      </c>
    </row>
    <row r="18" spans="1:38" x14ac:dyDescent="0.15">
      <c r="A18" s="70">
        <f t="shared" ca="1" si="0"/>
        <v>10</v>
      </c>
      <c r="B18" s="48"/>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85"/>
      <c r="AK18" s="85"/>
      <c r="AL18" s="72">
        <f t="shared" ca="1" si="1"/>
        <v>1</v>
      </c>
    </row>
    <row r="19" spans="1:38" x14ac:dyDescent="0.15">
      <c r="A19" s="70">
        <f t="shared" ca="1" si="0"/>
        <v>11</v>
      </c>
      <c r="B19" s="48"/>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85"/>
      <c r="AK19" s="85"/>
      <c r="AL19" s="72">
        <f t="shared" ca="1" si="1"/>
        <v>1</v>
      </c>
    </row>
    <row r="20" spans="1:38" x14ac:dyDescent="0.15">
      <c r="A20" s="70">
        <f t="shared" ca="1" si="0"/>
        <v>12</v>
      </c>
      <c r="B20" s="48"/>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85"/>
      <c r="AK20" s="85"/>
      <c r="AL20" s="72">
        <f t="shared" ca="1" si="1"/>
        <v>1</v>
      </c>
    </row>
    <row r="21" spans="1:38" x14ac:dyDescent="0.15">
      <c r="A21" s="70">
        <f t="shared" ca="1" si="0"/>
        <v>13</v>
      </c>
      <c r="B21" s="48"/>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85"/>
      <c r="AK21" s="85"/>
      <c r="AL21" s="72">
        <f t="shared" ca="1" si="1"/>
        <v>1</v>
      </c>
    </row>
    <row r="22" spans="1:38" x14ac:dyDescent="0.15">
      <c r="A22" s="70">
        <f t="shared" ca="1" si="0"/>
        <v>14</v>
      </c>
      <c r="B22" s="48"/>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85"/>
      <c r="AK22" s="85"/>
      <c r="AL22" s="72">
        <f t="shared" ca="1" si="1"/>
        <v>1</v>
      </c>
    </row>
    <row r="23" spans="1:38" x14ac:dyDescent="0.15">
      <c r="A23" s="70">
        <f t="shared" ca="1" si="0"/>
        <v>15</v>
      </c>
      <c r="B23" s="48"/>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85"/>
      <c r="AK23" s="85"/>
      <c r="AL23" s="72">
        <f t="shared" ca="1" si="1"/>
        <v>1</v>
      </c>
    </row>
    <row r="24" spans="1:38" x14ac:dyDescent="0.15">
      <c r="A24" s="70">
        <f t="shared" ca="1" si="0"/>
        <v>16</v>
      </c>
      <c r="B24" s="48"/>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85"/>
      <c r="AK24" s="85"/>
      <c r="AL24" s="72">
        <f t="shared" ca="1" si="1"/>
        <v>1</v>
      </c>
    </row>
    <row r="25" spans="1:38" x14ac:dyDescent="0.15">
      <c r="A25" s="70">
        <f t="shared" ca="1" si="0"/>
        <v>17</v>
      </c>
      <c r="B25" s="48"/>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85"/>
      <c r="AK25" s="85"/>
      <c r="AL25" s="72">
        <f t="shared" ca="1" si="1"/>
        <v>1</v>
      </c>
    </row>
    <row r="26" spans="1:38" x14ac:dyDescent="0.15">
      <c r="A26" s="70">
        <f t="shared" ca="1" si="0"/>
        <v>18</v>
      </c>
      <c r="B26" s="48"/>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85"/>
      <c r="AK26" s="85"/>
      <c r="AL26" s="72">
        <f t="shared" ca="1" si="1"/>
        <v>1</v>
      </c>
    </row>
    <row r="27" spans="1:38" x14ac:dyDescent="0.15">
      <c r="A27" s="70">
        <f t="shared" ca="1" si="0"/>
        <v>19</v>
      </c>
      <c r="B27" s="48"/>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85"/>
      <c r="AK27" s="85"/>
      <c r="AL27" s="72">
        <f t="shared" ca="1" si="1"/>
        <v>1</v>
      </c>
    </row>
    <row r="28" spans="1:38" x14ac:dyDescent="0.15">
      <c r="A28" s="70">
        <f t="shared" ca="1" si="0"/>
        <v>20</v>
      </c>
      <c r="B28" s="48"/>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85"/>
      <c r="AK28" s="85"/>
      <c r="AL28" s="72">
        <f t="shared" ca="1" si="1"/>
        <v>1</v>
      </c>
    </row>
    <row r="29" spans="1:38" x14ac:dyDescent="0.15">
      <c r="A29" s="70">
        <f t="shared" ca="1" si="0"/>
        <v>21</v>
      </c>
      <c r="B29" s="48"/>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85"/>
      <c r="AK29" s="85"/>
      <c r="AL29" s="72">
        <f t="shared" ca="1" si="1"/>
        <v>1</v>
      </c>
    </row>
    <row r="30" spans="1:38" x14ac:dyDescent="0.15">
      <c r="A30" s="70">
        <f t="shared" ca="1" si="0"/>
        <v>22</v>
      </c>
      <c r="B30" s="48"/>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85"/>
      <c r="AK30" s="85"/>
      <c r="AL30" s="72">
        <f t="shared" ca="1" si="1"/>
        <v>1</v>
      </c>
    </row>
    <row r="31" spans="1:38" x14ac:dyDescent="0.15">
      <c r="A31" s="70">
        <f t="shared" ca="1" si="0"/>
        <v>23</v>
      </c>
      <c r="B31" s="48"/>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85"/>
      <c r="AK31" s="85"/>
      <c r="AL31" s="72">
        <f t="shared" ca="1" si="1"/>
        <v>1</v>
      </c>
    </row>
    <row r="32" spans="1:38" x14ac:dyDescent="0.15">
      <c r="A32" s="70">
        <f t="shared" ca="1" si="0"/>
        <v>24</v>
      </c>
      <c r="B32" s="48"/>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85"/>
      <c r="AK32" s="85"/>
      <c r="AL32" s="72">
        <f t="shared" ca="1" si="1"/>
        <v>1</v>
      </c>
    </row>
    <row r="33" spans="1:38" x14ac:dyDescent="0.15">
      <c r="A33" s="70">
        <f t="shared" ca="1" si="0"/>
        <v>25</v>
      </c>
      <c r="B33" s="48"/>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85"/>
      <c r="AK33" s="85"/>
      <c r="AL33" s="72">
        <f t="shared" ca="1" si="1"/>
        <v>1</v>
      </c>
    </row>
    <row r="34" spans="1:38" x14ac:dyDescent="0.15">
      <c r="A34" s="70">
        <f t="shared" ca="1" si="0"/>
        <v>26</v>
      </c>
      <c r="B34" s="48"/>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85"/>
      <c r="AK34" s="85"/>
      <c r="AL34" s="72">
        <f t="shared" ca="1" si="1"/>
        <v>1</v>
      </c>
    </row>
    <row r="35" spans="1:38" x14ac:dyDescent="0.15">
      <c r="A35" s="70">
        <f t="shared" ref="A35:A66" ca="1" si="2">IFERROR(OFFSET(A35,-1,0)+AL35,IF(ROW(A35)-ROW(A$2)=1,1-Rows.Header,""))</f>
        <v>27</v>
      </c>
      <c r="B35" s="48"/>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85"/>
      <c r="AK35" s="85"/>
      <c r="AL35" s="72">
        <f t="shared" ref="AL35:AL66" ca="1" si="3">IF(ROW(AL35)-ROW(AL$2)=1,"Incr",IF(OR(COUNTA(OFFSET(B35,0,0,ROW(AL$100)-ROW(AL35),1))&gt;0,ROW(AL35)-ROW(AL$2)&lt;=Rows.Sheet+Rows.Header),1,"End"))</f>
        <v>1</v>
      </c>
    </row>
    <row r="36" spans="1:38" x14ac:dyDescent="0.15">
      <c r="A36" s="70">
        <f t="shared" ca="1" si="2"/>
        <v>28</v>
      </c>
      <c r="B36" s="48"/>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85"/>
      <c r="AK36" s="85"/>
      <c r="AL36" s="72">
        <f t="shared" ca="1" si="3"/>
        <v>1</v>
      </c>
    </row>
    <row r="37" spans="1:38" x14ac:dyDescent="0.15">
      <c r="A37" s="70">
        <f t="shared" ca="1" si="2"/>
        <v>29</v>
      </c>
      <c r="B37" s="48"/>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85"/>
      <c r="AK37" s="85"/>
      <c r="AL37" s="72">
        <f t="shared" ca="1" si="3"/>
        <v>1</v>
      </c>
    </row>
    <row r="38" spans="1:38" x14ac:dyDescent="0.15">
      <c r="A38" s="70">
        <f t="shared" ca="1" si="2"/>
        <v>30</v>
      </c>
      <c r="B38" s="48"/>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85"/>
      <c r="AK38" s="85"/>
      <c r="AL38" s="72">
        <f t="shared" ca="1" si="3"/>
        <v>1</v>
      </c>
    </row>
    <row r="39" spans="1:38" x14ac:dyDescent="0.15">
      <c r="A39" s="70">
        <f t="shared" ca="1" si="2"/>
        <v>31</v>
      </c>
      <c r="B39" s="48"/>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85"/>
      <c r="AK39" s="85"/>
      <c r="AL39" s="72">
        <f t="shared" ca="1" si="3"/>
        <v>1</v>
      </c>
    </row>
    <row r="40" spans="1:38" x14ac:dyDescent="0.15">
      <c r="A40" s="70">
        <f t="shared" ca="1" si="2"/>
        <v>32</v>
      </c>
      <c r="B40" s="48"/>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85"/>
      <c r="AK40" s="85"/>
      <c r="AL40" s="72">
        <f t="shared" ca="1" si="3"/>
        <v>1</v>
      </c>
    </row>
    <row r="41" spans="1:38" x14ac:dyDescent="0.15">
      <c r="A41" s="70">
        <f t="shared" ca="1" si="2"/>
        <v>33</v>
      </c>
      <c r="B41" s="48"/>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85"/>
      <c r="AK41" s="85"/>
      <c r="AL41" s="72">
        <f t="shared" ca="1" si="3"/>
        <v>1</v>
      </c>
    </row>
    <row r="42" spans="1:38" x14ac:dyDescent="0.15">
      <c r="A42" s="70">
        <f t="shared" ca="1" si="2"/>
        <v>34</v>
      </c>
      <c r="B42" s="48"/>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85"/>
      <c r="AK42" s="85"/>
      <c r="AL42" s="72">
        <f t="shared" ca="1" si="3"/>
        <v>1</v>
      </c>
    </row>
    <row r="43" spans="1:38" x14ac:dyDescent="0.15">
      <c r="A43" s="70">
        <f t="shared" ca="1" si="2"/>
        <v>35</v>
      </c>
      <c r="B43" s="48"/>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85"/>
      <c r="AK43" s="85"/>
      <c r="AL43" s="72">
        <f t="shared" ca="1" si="3"/>
        <v>1</v>
      </c>
    </row>
    <row r="44" spans="1:38" x14ac:dyDescent="0.15">
      <c r="A44" s="70" t="str">
        <f t="shared" ca="1" si="2"/>
        <v/>
      </c>
      <c r="B44" s="48"/>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85"/>
      <c r="AK44" s="85"/>
      <c r="AL44" s="72" t="str">
        <f t="shared" ca="1" si="3"/>
        <v>End</v>
      </c>
    </row>
    <row r="45" spans="1:38" x14ac:dyDescent="0.15">
      <c r="A45" s="70" t="str">
        <f t="shared" ca="1" si="2"/>
        <v/>
      </c>
      <c r="B45" s="48"/>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85"/>
      <c r="AK45" s="85"/>
      <c r="AL45" s="72" t="str">
        <f t="shared" ca="1" si="3"/>
        <v>End</v>
      </c>
    </row>
    <row r="46" spans="1:38" x14ac:dyDescent="0.15">
      <c r="A46" s="70" t="str">
        <f t="shared" ca="1" si="2"/>
        <v/>
      </c>
      <c r="B46" s="48"/>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85"/>
      <c r="AK46" s="85"/>
      <c r="AL46" s="72" t="str">
        <f t="shared" ca="1" si="3"/>
        <v>End</v>
      </c>
    </row>
    <row r="47" spans="1:38" x14ac:dyDescent="0.15">
      <c r="A47" s="70" t="str">
        <f t="shared" ca="1" si="2"/>
        <v/>
      </c>
      <c r="B47" s="48"/>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85"/>
      <c r="AK47" s="85"/>
      <c r="AL47" s="72" t="str">
        <f t="shared" ca="1" si="3"/>
        <v>End</v>
      </c>
    </row>
    <row r="48" spans="1:38" x14ac:dyDescent="0.15">
      <c r="A48" s="70" t="str">
        <f t="shared" ca="1" si="2"/>
        <v/>
      </c>
      <c r="B48" s="48"/>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85"/>
      <c r="AK48" s="85"/>
      <c r="AL48" s="72" t="str">
        <f t="shared" ca="1" si="3"/>
        <v>End</v>
      </c>
    </row>
    <row r="49" spans="1:38" x14ac:dyDescent="0.15">
      <c r="A49" s="70" t="str">
        <f t="shared" ca="1" si="2"/>
        <v/>
      </c>
      <c r="B49" s="48"/>
      <c r="C49" s="79"/>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85"/>
      <c r="AK49" s="85"/>
      <c r="AL49" s="72" t="str">
        <f t="shared" ca="1" si="3"/>
        <v>End</v>
      </c>
    </row>
    <row r="50" spans="1:38" x14ac:dyDescent="0.15">
      <c r="A50" s="70" t="str">
        <f t="shared" ca="1" si="2"/>
        <v/>
      </c>
      <c r="B50" s="48"/>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85"/>
      <c r="AK50" s="85"/>
      <c r="AL50" s="72" t="str">
        <f t="shared" ca="1" si="3"/>
        <v>End</v>
      </c>
    </row>
    <row r="51" spans="1:38" x14ac:dyDescent="0.15">
      <c r="A51" s="70" t="str">
        <f t="shared" ca="1" si="2"/>
        <v/>
      </c>
      <c r="B51" s="48"/>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85"/>
      <c r="AK51" s="85"/>
      <c r="AL51" s="72" t="str">
        <f t="shared" ca="1" si="3"/>
        <v>End</v>
      </c>
    </row>
    <row r="52" spans="1:38" x14ac:dyDescent="0.15">
      <c r="A52" s="70" t="str">
        <f t="shared" ca="1" si="2"/>
        <v/>
      </c>
      <c r="B52" s="48"/>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85"/>
      <c r="AK52" s="85"/>
      <c r="AL52" s="72" t="str">
        <f t="shared" ca="1" si="3"/>
        <v>End</v>
      </c>
    </row>
    <row r="53" spans="1:38" x14ac:dyDescent="0.15">
      <c r="A53" s="70" t="str">
        <f t="shared" ca="1" si="2"/>
        <v/>
      </c>
      <c r="B53" s="48"/>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85"/>
      <c r="AK53" s="85"/>
      <c r="AL53" s="72" t="str">
        <f t="shared" ca="1" si="3"/>
        <v>End</v>
      </c>
    </row>
    <row r="54" spans="1:38" s="33" customFormat="1" x14ac:dyDescent="0.15">
      <c r="A54" s="70" t="str">
        <f t="shared" ca="1" si="2"/>
        <v/>
      </c>
      <c r="B54" s="48"/>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85"/>
      <c r="AK54" s="85"/>
      <c r="AL54" s="72" t="str">
        <f t="shared" ca="1" si="3"/>
        <v>End</v>
      </c>
    </row>
    <row r="55" spans="1:38" s="33" customFormat="1" x14ac:dyDescent="0.15">
      <c r="A55" s="69" t="str">
        <f t="shared" ca="1" si="2"/>
        <v/>
      </c>
      <c r="B55" s="48"/>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85"/>
      <c r="AK55" s="85"/>
      <c r="AL55" s="72" t="str">
        <f t="shared" ca="1" si="3"/>
        <v>End</v>
      </c>
    </row>
    <row r="56" spans="1:38" s="33" customFormat="1" x14ac:dyDescent="0.15">
      <c r="A56" s="69" t="str">
        <f t="shared" ca="1" si="2"/>
        <v/>
      </c>
      <c r="B56" s="48"/>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85"/>
      <c r="AK56" s="85"/>
      <c r="AL56" s="72" t="str">
        <f t="shared" ca="1" si="3"/>
        <v>End</v>
      </c>
    </row>
    <row r="57" spans="1:38" s="33" customFormat="1" x14ac:dyDescent="0.15">
      <c r="A57" s="69" t="str">
        <f t="shared" ca="1" si="2"/>
        <v/>
      </c>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85"/>
      <c r="AK57" s="85"/>
      <c r="AL57" s="72" t="str">
        <f t="shared" ca="1" si="3"/>
        <v>End</v>
      </c>
    </row>
    <row r="58" spans="1:38" s="33" customFormat="1" x14ac:dyDescent="0.15">
      <c r="A58" s="69" t="str">
        <f t="shared" ca="1" si="2"/>
        <v/>
      </c>
      <c r="B58" s="48"/>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85"/>
      <c r="AK58" s="85"/>
      <c r="AL58" s="72" t="str">
        <f t="shared" ca="1" si="3"/>
        <v>End</v>
      </c>
    </row>
    <row r="59" spans="1:38" s="33" customFormat="1" x14ac:dyDescent="0.15">
      <c r="A59" s="69" t="str">
        <f t="shared" ca="1" si="2"/>
        <v/>
      </c>
      <c r="B59" s="48"/>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85"/>
      <c r="AK59" s="85"/>
      <c r="AL59" s="72" t="str">
        <f t="shared" ca="1" si="3"/>
        <v>End</v>
      </c>
    </row>
    <row r="60" spans="1:38" s="33" customFormat="1" x14ac:dyDescent="0.15">
      <c r="A60" s="69" t="str">
        <f t="shared" ca="1" si="2"/>
        <v/>
      </c>
      <c r="B60" s="48"/>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85"/>
      <c r="AK60" s="85"/>
      <c r="AL60" s="72" t="str">
        <f t="shared" ca="1" si="3"/>
        <v>End</v>
      </c>
    </row>
    <row r="61" spans="1:38" s="33" customFormat="1" x14ac:dyDescent="0.15">
      <c r="A61" s="69" t="str">
        <f t="shared" ca="1" si="2"/>
        <v/>
      </c>
      <c r="B61" s="48"/>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85"/>
      <c r="AK61" s="85"/>
      <c r="AL61" s="72" t="str">
        <f t="shared" ca="1" si="3"/>
        <v>End</v>
      </c>
    </row>
    <row r="62" spans="1:38" s="33" customFormat="1" x14ac:dyDescent="0.15">
      <c r="A62" s="69" t="str">
        <f t="shared" ca="1" si="2"/>
        <v/>
      </c>
      <c r="B62" s="48"/>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85"/>
      <c r="AK62" s="85"/>
      <c r="AL62" s="72" t="str">
        <f t="shared" ca="1" si="3"/>
        <v>End</v>
      </c>
    </row>
    <row r="63" spans="1:38" s="33" customFormat="1" x14ac:dyDescent="0.15">
      <c r="A63" s="69" t="str">
        <f t="shared" ca="1" si="2"/>
        <v/>
      </c>
      <c r="B63" s="48"/>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85"/>
      <c r="AK63" s="85"/>
      <c r="AL63" s="72" t="str">
        <f t="shared" ca="1" si="3"/>
        <v>End</v>
      </c>
    </row>
    <row r="64" spans="1:38" s="33" customFormat="1" x14ac:dyDescent="0.15">
      <c r="A64" s="69" t="str">
        <f t="shared" ca="1" si="2"/>
        <v/>
      </c>
      <c r="B64" s="48"/>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85"/>
      <c r="AK64" s="85"/>
      <c r="AL64" s="72" t="str">
        <f t="shared" ca="1" si="3"/>
        <v>End</v>
      </c>
    </row>
    <row r="65" spans="1:38" s="33" customFormat="1" x14ac:dyDescent="0.15">
      <c r="A65" s="69" t="str">
        <f t="shared" ca="1" si="2"/>
        <v/>
      </c>
      <c r="B65" s="48"/>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85"/>
      <c r="AK65" s="85"/>
      <c r="AL65" s="72" t="str">
        <f t="shared" ca="1" si="3"/>
        <v>End</v>
      </c>
    </row>
    <row r="66" spans="1:38" s="33" customFormat="1" x14ac:dyDescent="0.15">
      <c r="A66" s="69" t="str">
        <f t="shared" ca="1" si="2"/>
        <v/>
      </c>
      <c r="B66" s="48"/>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85"/>
      <c r="AK66" s="85"/>
      <c r="AL66" s="72" t="str">
        <f t="shared" ca="1" si="3"/>
        <v>End</v>
      </c>
    </row>
    <row r="67" spans="1:38" s="33" customFormat="1" x14ac:dyDescent="0.15">
      <c r="A67" s="69" t="str">
        <f t="shared" ref="A67:A99" ca="1" si="4">IFERROR(OFFSET(A67,-1,0)+AL67,IF(ROW(A67)-ROW(A$2)=1,1-Rows.Header,""))</f>
        <v/>
      </c>
      <c r="B67" s="4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85"/>
      <c r="AK67" s="85"/>
      <c r="AL67" s="72" t="str">
        <f t="shared" ref="AL67:AL99" ca="1" si="5">IF(ROW(AL67)-ROW(AL$2)=1,"Incr",IF(OR(COUNTA(OFFSET(B67,0,0,ROW(AL$100)-ROW(AL67),1))&gt;0,ROW(AL67)-ROW(AL$2)&lt;=Rows.Sheet+Rows.Header),1,"End"))</f>
        <v>End</v>
      </c>
    </row>
    <row r="68" spans="1:38" s="33" customFormat="1" x14ac:dyDescent="0.15">
      <c r="A68" s="69" t="str">
        <f t="shared" ca="1" si="4"/>
        <v/>
      </c>
      <c r="B68" s="48"/>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85"/>
      <c r="AK68" s="85"/>
      <c r="AL68" s="72" t="str">
        <f t="shared" ca="1" si="5"/>
        <v>End</v>
      </c>
    </row>
    <row r="69" spans="1:38" s="33" customFormat="1" x14ac:dyDescent="0.15">
      <c r="A69" s="69" t="str">
        <f t="shared" ca="1" si="4"/>
        <v/>
      </c>
      <c r="B69" s="48"/>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85"/>
      <c r="AK69" s="85"/>
      <c r="AL69" s="72" t="str">
        <f t="shared" ca="1" si="5"/>
        <v>End</v>
      </c>
    </row>
    <row r="70" spans="1:38" s="33" customFormat="1" x14ac:dyDescent="0.15">
      <c r="A70" s="69" t="str">
        <f t="shared" ca="1" si="4"/>
        <v/>
      </c>
      <c r="B70" s="48"/>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85"/>
      <c r="AK70" s="85"/>
      <c r="AL70" s="72" t="str">
        <f t="shared" ca="1" si="5"/>
        <v>End</v>
      </c>
    </row>
    <row r="71" spans="1:38" s="33" customFormat="1" x14ac:dyDescent="0.15">
      <c r="A71" s="69" t="str">
        <f t="shared" ca="1" si="4"/>
        <v/>
      </c>
      <c r="B71" s="48"/>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85"/>
      <c r="AK71" s="85"/>
      <c r="AL71" s="72" t="str">
        <f t="shared" ca="1" si="5"/>
        <v>End</v>
      </c>
    </row>
    <row r="72" spans="1:38" s="33" customFormat="1" x14ac:dyDescent="0.15">
      <c r="A72" s="69" t="str">
        <f t="shared" ca="1" si="4"/>
        <v/>
      </c>
      <c r="B72" s="48"/>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85"/>
      <c r="AK72" s="85"/>
      <c r="AL72" s="72" t="str">
        <f t="shared" ca="1" si="5"/>
        <v>End</v>
      </c>
    </row>
    <row r="73" spans="1:38" s="33" customFormat="1" x14ac:dyDescent="0.15">
      <c r="A73" s="69" t="str">
        <f t="shared" ca="1" si="4"/>
        <v/>
      </c>
      <c r="B73" s="4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85"/>
      <c r="AK73" s="85"/>
      <c r="AL73" s="72" t="str">
        <f t="shared" ca="1" si="5"/>
        <v>End</v>
      </c>
    </row>
    <row r="74" spans="1:38" s="33" customFormat="1" x14ac:dyDescent="0.15">
      <c r="A74" s="69" t="str">
        <f t="shared" ca="1" si="4"/>
        <v/>
      </c>
      <c r="B74" s="48"/>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85"/>
      <c r="AK74" s="85"/>
      <c r="AL74" s="72" t="str">
        <f t="shared" ca="1" si="5"/>
        <v>End</v>
      </c>
    </row>
    <row r="75" spans="1:38" s="33" customFormat="1" x14ac:dyDescent="0.15">
      <c r="A75" s="69" t="str">
        <f t="shared" ca="1" si="4"/>
        <v/>
      </c>
      <c r="B75" s="4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85"/>
      <c r="AK75" s="85"/>
      <c r="AL75" s="72" t="str">
        <f t="shared" ca="1" si="5"/>
        <v>End</v>
      </c>
    </row>
    <row r="76" spans="1:38" s="33" customFormat="1" x14ac:dyDescent="0.15">
      <c r="A76" s="69" t="str">
        <f t="shared" ca="1" si="4"/>
        <v/>
      </c>
      <c r="B76" s="48"/>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85"/>
      <c r="AK76" s="85"/>
      <c r="AL76" s="72" t="str">
        <f t="shared" ca="1" si="5"/>
        <v>End</v>
      </c>
    </row>
    <row r="77" spans="1:38" s="33" customFormat="1" x14ac:dyDescent="0.15">
      <c r="A77" s="69" t="str">
        <f t="shared" ca="1" si="4"/>
        <v/>
      </c>
      <c r="B77" s="4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85"/>
      <c r="AK77" s="85"/>
      <c r="AL77" s="72" t="str">
        <f t="shared" ca="1" si="5"/>
        <v>End</v>
      </c>
    </row>
    <row r="78" spans="1:38" s="33" customFormat="1" x14ac:dyDescent="0.15">
      <c r="A78" s="69" t="str">
        <f t="shared" ca="1" si="4"/>
        <v/>
      </c>
      <c r="B78" s="48"/>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85"/>
      <c r="AK78" s="85"/>
      <c r="AL78" s="72" t="str">
        <f t="shared" ca="1" si="5"/>
        <v>End</v>
      </c>
    </row>
    <row r="79" spans="1:38" s="33" customFormat="1" x14ac:dyDescent="0.15">
      <c r="A79" s="69" t="str">
        <f t="shared" ca="1" si="4"/>
        <v/>
      </c>
      <c r="B79" s="48"/>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85"/>
      <c r="AK79" s="85"/>
      <c r="AL79" s="72" t="str">
        <f t="shared" ca="1" si="5"/>
        <v>End</v>
      </c>
    </row>
    <row r="80" spans="1:38" s="33" customFormat="1" x14ac:dyDescent="0.15">
      <c r="A80" s="69" t="str">
        <f t="shared" ca="1" si="4"/>
        <v/>
      </c>
      <c r="B80" s="48"/>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85"/>
      <c r="AK80" s="85"/>
      <c r="AL80" s="72" t="str">
        <f t="shared" ca="1" si="5"/>
        <v>End</v>
      </c>
    </row>
    <row r="81" spans="1:38" s="33" customFormat="1" x14ac:dyDescent="0.15">
      <c r="A81" s="69" t="str">
        <f t="shared" ca="1" si="4"/>
        <v/>
      </c>
      <c r="B81" s="4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85"/>
      <c r="AK81" s="85"/>
      <c r="AL81" s="72" t="str">
        <f t="shared" ca="1" si="5"/>
        <v>End</v>
      </c>
    </row>
    <row r="82" spans="1:38" s="33" customFormat="1" x14ac:dyDescent="0.15">
      <c r="A82" s="69" t="str">
        <f t="shared" ca="1" si="4"/>
        <v/>
      </c>
      <c r="B82" s="48"/>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85"/>
      <c r="AK82" s="85"/>
      <c r="AL82" s="72" t="str">
        <f t="shared" ca="1" si="5"/>
        <v>End</v>
      </c>
    </row>
    <row r="83" spans="1:38" s="33" customFormat="1" x14ac:dyDescent="0.15">
      <c r="A83" s="69" t="str">
        <f t="shared" ca="1" si="4"/>
        <v/>
      </c>
      <c r="B83" s="4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85"/>
      <c r="AK83" s="85"/>
      <c r="AL83" s="72" t="str">
        <f t="shared" ca="1" si="5"/>
        <v>End</v>
      </c>
    </row>
    <row r="84" spans="1:38" s="33" customFormat="1" x14ac:dyDescent="0.15">
      <c r="A84" s="69" t="str">
        <f t="shared" ca="1" si="4"/>
        <v/>
      </c>
      <c r="B84" s="48"/>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85"/>
      <c r="AK84" s="85"/>
      <c r="AL84" s="72" t="str">
        <f t="shared" ca="1" si="5"/>
        <v>End</v>
      </c>
    </row>
    <row r="85" spans="1:38" s="33" customFormat="1" x14ac:dyDescent="0.15">
      <c r="A85" s="69" t="str">
        <f t="shared" ca="1" si="4"/>
        <v/>
      </c>
      <c r="B85" s="48"/>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85"/>
      <c r="AK85" s="85"/>
      <c r="AL85" s="72" t="str">
        <f t="shared" ca="1" si="5"/>
        <v>End</v>
      </c>
    </row>
    <row r="86" spans="1:38" s="33" customFormat="1" x14ac:dyDescent="0.15">
      <c r="A86" s="69" t="str">
        <f t="shared" ca="1" si="4"/>
        <v/>
      </c>
      <c r="B86" s="48"/>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85"/>
      <c r="AK86" s="85"/>
      <c r="AL86" s="72" t="str">
        <f t="shared" ca="1" si="5"/>
        <v>End</v>
      </c>
    </row>
    <row r="87" spans="1:38" s="33" customFormat="1" x14ac:dyDescent="0.15">
      <c r="A87" s="69" t="str">
        <f t="shared" ca="1" si="4"/>
        <v/>
      </c>
      <c r="B87" s="48"/>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85"/>
      <c r="AK87" s="85"/>
      <c r="AL87" s="72" t="str">
        <f t="shared" ca="1" si="5"/>
        <v>End</v>
      </c>
    </row>
    <row r="88" spans="1:38" s="33" customFormat="1" x14ac:dyDescent="0.15">
      <c r="A88" s="69" t="str">
        <f t="shared" ca="1" si="4"/>
        <v/>
      </c>
      <c r="B88" s="48"/>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85"/>
      <c r="AK88" s="85"/>
      <c r="AL88" s="72" t="str">
        <f t="shared" ca="1" si="5"/>
        <v>End</v>
      </c>
    </row>
    <row r="89" spans="1:38" x14ac:dyDescent="0.15">
      <c r="A89" s="70" t="str">
        <f t="shared" ca="1" si="4"/>
        <v/>
      </c>
      <c r="B89" s="48"/>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85"/>
      <c r="AK89" s="85"/>
      <c r="AL89" s="72" t="str">
        <f t="shared" ca="1" si="5"/>
        <v>End</v>
      </c>
    </row>
    <row r="90" spans="1:38" x14ac:dyDescent="0.15">
      <c r="A90" s="70" t="str">
        <f t="shared" ca="1" si="4"/>
        <v/>
      </c>
      <c r="B90" s="48"/>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85"/>
      <c r="AK90" s="85"/>
      <c r="AL90" s="72" t="str">
        <f t="shared" ca="1" si="5"/>
        <v>End</v>
      </c>
    </row>
    <row r="91" spans="1:38" x14ac:dyDescent="0.15">
      <c r="A91" s="70" t="str">
        <f t="shared" ca="1" si="4"/>
        <v/>
      </c>
      <c r="B91" s="48"/>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85"/>
      <c r="AK91" s="85"/>
      <c r="AL91" s="72" t="str">
        <f t="shared" ca="1" si="5"/>
        <v>End</v>
      </c>
    </row>
    <row r="92" spans="1:38" x14ac:dyDescent="0.15">
      <c r="A92" s="70" t="str">
        <f t="shared" ca="1" si="4"/>
        <v/>
      </c>
      <c r="B92" s="4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85"/>
      <c r="AK92" s="85"/>
      <c r="AL92" s="72" t="str">
        <f t="shared" ca="1" si="5"/>
        <v>End</v>
      </c>
    </row>
    <row r="93" spans="1:38" x14ac:dyDescent="0.15">
      <c r="A93" s="70" t="str">
        <f t="shared" ca="1" si="4"/>
        <v/>
      </c>
      <c r="B93" s="48"/>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85"/>
      <c r="AK93" s="85"/>
      <c r="AL93" s="72" t="str">
        <f t="shared" ca="1" si="5"/>
        <v>End</v>
      </c>
    </row>
    <row r="94" spans="1:38" x14ac:dyDescent="0.15">
      <c r="A94" s="70" t="str">
        <f t="shared" ca="1" si="4"/>
        <v/>
      </c>
      <c r="B94" s="48"/>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85"/>
      <c r="AK94" s="85"/>
      <c r="AL94" s="72" t="str">
        <f t="shared" ca="1" si="5"/>
        <v>End</v>
      </c>
    </row>
    <row r="95" spans="1:38" x14ac:dyDescent="0.15">
      <c r="A95" s="69" t="str">
        <f t="shared" ca="1" si="4"/>
        <v/>
      </c>
      <c r="B95" s="48"/>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85"/>
      <c r="AK95" s="85"/>
      <c r="AL95" s="72" t="str">
        <f t="shared" ca="1" si="5"/>
        <v>End</v>
      </c>
    </row>
    <row r="96" spans="1:38" x14ac:dyDescent="0.15">
      <c r="A96" s="69" t="str">
        <f t="shared" ca="1" si="4"/>
        <v/>
      </c>
      <c r="B96" s="48"/>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85"/>
      <c r="AK96" s="85"/>
      <c r="AL96" s="72" t="str">
        <f t="shared" ca="1" si="5"/>
        <v>End</v>
      </c>
    </row>
    <row r="97" spans="1:38" x14ac:dyDescent="0.15">
      <c r="A97" s="69" t="str">
        <f t="shared" ca="1" si="4"/>
        <v/>
      </c>
      <c r="B97" s="48"/>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85"/>
      <c r="AK97" s="85"/>
      <c r="AL97" s="72" t="str">
        <f t="shared" ca="1" si="5"/>
        <v>End</v>
      </c>
    </row>
    <row r="98" spans="1:38" x14ac:dyDescent="0.15">
      <c r="A98" s="69" t="str">
        <f t="shared" ca="1" si="4"/>
        <v/>
      </c>
      <c r="B98" s="48"/>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85"/>
      <c r="AK98" s="85"/>
      <c r="AL98" s="72" t="str">
        <f t="shared" ca="1" si="5"/>
        <v>End</v>
      </c>
    </row>
    <row r="99" spans="1:38" x14ac:dyDescent="0.15">
      <c r="A99" s="69" t="str">
        <f t="shared" ca="1" si="4"/>
        <v/>
      </c>
      <c r="B99" s="48"/>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85"/>
      <c r="AK99" s="85"/>
      <c r="AL99" s="72" t="str">
        <f t="shared" ca="1" si="5"/>
        <v>End</v>
      </c>
    </row>
    <row r="100" spans="1:38" x14ac:dyDescent="0.15">
      <c r="A100" s="70" t="s">
        <v>11596</v>
      </c>
      <c r="B100" s="13" t="str">
        <f ca="1">IF(IF(USC,ISNUMBER(MATCH(B8,Items[UNIT_E],0)),ISNUMBER(MATCH(B8,Items[Unit_m],0))),SUM(INDIRECT("Culverts["&amp;B$2&amp;"]")),"&lt;"&amp;COUNTA(INDIRECT("Culverts["&amp;B$2&amp;"]"))-COUNTA(B3:B8)&amp;"&gt;")</f>
        <v>&lt;0&gt;</v>
      </c>
      <c r="C100" s="13" t="str">
        <f ca="1">IF(IF(USC,ISNUMBER(MATCH(C8,Items[UNIT_E],0)),ISNUMBER(MATCH(C8,Items[Unit_m],0))),SUM(INDIRECT("Culverts["&amp;C$2&amp;"]")),"&lt;"&amp;COUNTA(INDIRECT("Culverts["&amp;C$2&amp;"]"))-COUNTA(C3:C8)&amp;"&gt;")</f>
        <v>&lt;0&gt;</v>
      </c>
      <c r="D100" s="13">
        <f ca="1">IF(IF(USC,ISNUMBER(MATCH(D8,Items[UNIT_E],0)),ISNUMBER(MATCH(D8,Items[Unit_m],0))),SUM(INDIRECT("Culverts["&amp;D$2&amp;"]")),"&lt;"&amp;COUNTA(INDIRECT("Culverts["&amp;D$2&amp;"]"))-COUNTA(D3:D8)&amp;"&gt;")</f>
        <v>0</v>
      </c>
      <c r="E100" s="13" t="str">
        <f ca="1">IF(IF(USC,ISNUMBER(MATCH(E8,Items[UNIT_E],0)),ISNUMBER(MATCH(E8,Items[Unit_m],0))),SUM(INDIRECT("Culverts["&amp;E$2&amp;"]")),"&lt;"&amp;COUNTA(INDIRECT("Culverts["&amp;E$2&amp;"]"))-COUNTA(E3:E8)&amp;"&gt;")</f>
        <v>&lt;0&gt;</v>
      </c>
      <c r="F100" s="89" t="str">
        <f ca="1">IF(IF(USC,ISNUMBER(MATCH(F8,Items[UNIT_E],0)),ISNUMBER(MATCH(F8,Items[Unit_m],0))),SUM(INDIRECT("Culverts["&amp;F$2&amp;"]")),"&lt;"&amp;COUNTA(INDIRECT("Culverts["&amp;F$2&amp;"]"))-COUNTA(F3:F8)&amp;"&gt;")</f>
        <v>&lt;0&gt;</v>
      </c>
      <c r="G100" s="13" t="str">
        <f ca="1">IF(IF(USC,ISNUMBER(MATCH(G8,Items[UNIT_E],0)),ISNUMBER(MATCH(G8,Items[Unit_m],0))),SUM(INDIRECT("Culverts["&amp;G$2&amp;"]")),"&lt;"&amp;COUNTA(INDIRECT("Culverts["&amp;G$2&amp;"]"))-COUNTA(G3:G8)&amp;"&gt;")</f>
        <v>&lt;0&gt;</v>
      </c>
      <c r="H100" s="13" t="str">
        <f ca="1">IF(IF(USC,ISNUMBER(MATCH(H8,Items[UNIT_E],0)),ISNUMBER(MATCH(H8,Items[Unit_m],0))),SUM(INDIRECT("Culverts["&amp;H$2&amp;"]")),"&lt;"&amp;COUNTA(INDIRECT("Culverts["&amp;H$2&amp;"]"))-COUNTA(H3:H8)&amp;"&gt;")</f>
        <v>&lt;0&gt;</v>
      </c>
      <c r="I100" s="13" t="str">
        <f ca="1">IF(IF(USC,ISNUMBER(MATCH(I8,Items[UNIT_E],0)),ISNUMBER(MATCH(I8,Items[Unit_m],0))),SUM(INDIRECT("Culverts["&amp;I$2&amp;"]")),"&lt;"&amp;COUNTA(INDIRECT("Culverts["&amp;I$2&amp;"]"))-COUNTA(I3:I8)&amp;"&gt;")</f>
        <v>&lt;0&gt;</v>
      </c>
      <c r="J100" s="13" t="str">
        <f ca="1">IF(IF(USC,ISNUMBER(MATCH(J8,Items[UNIT_E],0)),ISNUMBER(MATCH(J8,Items[Unit_m],0))),SUM(INDIRECT("Culverts["&amp;J$2&amp;"]")),"&lt;"&amp;COUNTA(INDIRECT("Culverts["&amp;J$2&amp;"]"))-COUNTA(J3:J8)&amp;"&gt;")</f>
        <v>&lt;0&gt;</v>
      </c>
      <c r="K100" s="13" t="str">
        <f ca="1">IF(IF(USC,ISNUMBER(MATCH(K8,Items[UNIT_E],0)),ISNUMBER(MATCH(K8,Items[Unit_m],0))),SUM(INDIRECT("Culverts["&amp;K$2&amp;"]")),"&lt;"&amp;COUNTA(INDIRECT("Culverts["&amp;K$2&amp;"]"))-COUNTA(K3:K8)&amp;"&gt;")</f>
        <v>&lt;0&gt;</v>
      </c>
      <c r="L100" s="13" t="str">
        <f ca="1">IF(IF(USC,ISNUMBER(MATCH(L8,Items[UNIT_E],0)),ISNUMBER(MATCH(L8,Items[Unit_m],0))),SUM(INDIRECT("Culverts["&amp;L$2&amp;"]")),"&lt;"&amp;COUNTA(INDIRECT("Culverts["&amp;L$2&amp;"]"))-COUNTA(L3:L8)&amp;"&gt;")</f>
        <v>&lt;0&gt;</v>
      </c>
      <c r="M100" s="13" t="str">
        <f ca="1">IF(IF(USC,ISNUMBER(MATCH(M8,Items[UNIT_E],0)),ISNUMBER(MATCH(M8,Items[Unit_m],0))),SUM(INDIRECT("Culverts["&amp;M$2&amp;"]")),"&lt;"&amp;COUNTA(INDIRECT("Culverts["&amp;M$2&amp;"]"))-COUNTA(M3:M8)&amp;"&gt;")</f>
        <v>&lt;0&gt;</v>
      </c>
      <c r="N100" s="13" t="str">
        <f ca="1">IF(IF(USC,ISNUMBER(MATCH(N8,Items[UNIT_E],0)),ISNUMBER(MATCH(N8,Items[Unit_m],0))),SUM(INDIRECT("Culverts["&amp;N$2&amp;"]")),"&lt;"&amp;COUNTA(INDIRECT("Culverts["&amp;N$2&amp;"]"))-COUNTA(N3:N8)&amp;"&gt;")</f>
        <v>&lt;0&gt;</v>
      </c>
      <c r="O100" s="13" t="str">
        <f ca="1">IF(IF(USC,ISNUMBER(MATCH(O8,Items[UNIT_E],0)),ISNUMBER(MATCH(O8,Items[Unit_m],0))),SUM(INDIRECT("Culverts["&amp;O$2&amp;"]")),"&lt;"&amp;COUNTA(INDIRECT("Culverts["&amp;O$2&amp;"]"))-COUNTA(O3:O8)&amp;"&gt;")</f>
        <v>&lt;0&gt;</v>
      </c>
      <c r="P100" s="13" t="str">
        <f ca="1">IF(IF(USC,ISNUMBER(MATCH(P8,Items[UNIT_E],0)),ISNUMBER(MATCH(P8,Items[Unit_m],0))),SUM(INDIRECT("Culverts["&amp;P$2&amp;"]")),"&lt;"&amp;COUNTA(INDIRECT("Culverts["&amp;P$2&amp;"]"))-COUNTA(P3:P8)&amp;"&gt;")</f>
        <v>&lt;0&gt;</v>
      </c>
      <c r="Q100" s="13" t="str">
        <f ca="1">IF(IF(USC,ISNUMBER(MATCH(Q8,Items[UNIT_E],0)),ISNUMBER(MATCH(Q8,Items[Unit_m],0))),SUM(INDIRECT("Culverts["&amp;Q$2&amp;"]")),"&lt;"&amp;COUNTA(INDIRECT("Culverts["&amp;Q$2&amp;"]"))-COUNTA(Q3:Q8)&amp;"&gt;")</f>
        <v>&lt;0&gt;</v>
      </c>
      <c r="R100" s="13" t="str">
        <f ca="1">IF(IF(USC,ISNUMBER(MATCH(R8,Items[UNIT_E],0)),ISNUMBER(MATCH(R8,Items[Unit_m],0))),SUM(INDIRECT("Culverts["&amp;R$2&amp;"]")),"&lt;"&amp;COUNTA(INDIRECT("Culverts["&amp;R$2&amp;"]"))-COUNTA(R3:R8)&amp;"&gt;")</f>
        <v>&lt;0&gt;</v>
      </c>
      <c r="S100" s="13" t="str">
        <f ca="1">IF(IF(USC,ISNUMBER(MATCH(S8,Items[UNIT_E],0)),ISNUMBER(MATCH(S8,Items[Unit_m],0))),SUM(INDIRECT("Culverts["&amp;S$2&amp;"]")),"&lt;"&amp;COUNTA(INDIRECT("Culverts["&amp;S$2&amp;"]"))-COUNTA(S3:S8)&amp;"&gt;")</f>
        <v>&lt;0&gt;</v>
      </c>
      <c r="T100" s="13" t="str">
        <f ca="1">IF(IF(USC,ISNUMBER(MATCH(T8,Items[UNIT_E],0)),ISNUMBER(MATCH(T8,Items[Unit_m],0))),SUM(INDIRECT("Culverts["&amp;T$2&amp;"]")),"&lt;"&amp;COUNTA(INDIRECT("Culverts["&amp;T$2&amp;"]"))-COUNTA(T3:T8)&amp;"&gt;")</f>
        <v>&lt;0&gt;</v>
      </c>
      <c r="U100" s="13" t="str">
        <f ca="1">IF(IF(USC,ISNUMBER(MATCH(U8,Items[UNIT_E],0)),ISNUMBER(MATCH(U8,Items[Unit_m],0))),SUM(INDIRECT("Culverts["&amp;U$2&amp;"]")),"&lt;"&amp;COUNTA(INDIRECT("Culverts["&amp;U$2&amp;"]"))-COUNTA(U3:U8)&amp;"&gt;")</f>
        <v>&lt;0&gt;</v>
      </c>
      <c r="V100" s="13" t="str">
        <f ca="1">IF(IF(USC,ISNUMBER(MATCH(V8,Items[UNIT_E],0)),ISNUMBER(MATCH(V8,Items[Unit_m],0))),SUM(INDIRECT("Culverts["&amp;V$2&amp;"]")),"&lt;"&amp;COUNTA(INDIRECT("Culverts["&amp;V$2&amp;"]"))-COUNTA(V3:V8)&amp;"&gt;")</f>
        <v>&lt;0&gt;</v>
      </c>
      <c r="W100" s="13" t="str">
        <f ca="1">IF(IF(USC,ISNUMBER(MATCH(W8,Items[UNIT_E],0)),ISNUMBER(MATCH(W8,Items[Unit_m],0))),SUM(INDIRECT("Culverts["&amp;W$2&amp;"]")),"&lt;"&amp;COUNTA(INDIRECT("Culverts["&amp;W$2&amp;"]"))-COUNTA(W3:W8)&amp;"&gt;")</f>
        <v>&lt;0&gt;</v>
      </c>
      <c r="X100" s="13" t="str">
        <f ca="1">IF(IF(USC,ISNUMBER(MATCH(X8,Items[UNIT_E],0)),ISNUMBER(MATCH(X8,Items[Unit_m],0))),SUM(INDIRECT("Culverts["&amp;X$2&amp;"]")),"&lt;"&amp;COUNTA(INDIRECT("Culverts["&amp;X$2&amp;"]"))-COUNTA(X3:X8)&amp;"&gt;")</f>
        <v>&lt;0&gt;</v>
      </c>
      <c r="Y100" s="13" t="str">
        <f ca="1">IF(IF(USC,ISNUMBER(MATCH(Y8,Items[UNIT_E],0)),ISNUMBER(MATCH(Y8,Items[Unit_m],0))),SUM(INDIRECT("Culverts["&amp;Y$2&amp;"]")),"&lt;"&amp;COUNTA(INDIRECT("Culverts["&amp;Y$2&amp;"]"))-COUNTA(Y3:Y8)&amp;"&gt;")</f>
        <v>&lt;0&gt;</v>
      </c>
      <c r="Z100" s="13" t="str">
        <f ca="1">IF(IF(USC,ISNUMBER(MATCH(Z8,Items[UNIT_E],0)),ISNUMBER(MATCH(Z8,Items[Unit_m],0))),SUM(INDIRECT("Culverts["&amp;Z$2&amp;"]")),"&lt;"&amp;COUNTA(INDIRECT("Culverts["&amp;Z$2&amp;"]"))-COUNTA(Z3:Z8)&amp;"&gt;")</f>
        <v>&lt;0&gt;</v>
      </c>
      <c r="AA100" s="13" t="str">
        <f ca="1">IF(IF(USC,ISNUMBER(MATCH(AA8,Items[UNIT_E],0)),ISNUMBER(MATCH(AA8,Items[Unit_m],0))),SUM(INDIRECT("Culverts["&amp;AA$2&amp;"]")),"&lt;"&amp;COUNTA(INDIRECT("Culverts["&amp;AA$2&amp;"]"))-COUNTA(AA3:AA8)&amp;"&gt;")</f>
        <v>&lt;0&gt;</v>
      </c>
      <c r="AB100" s="13" t="str">
        <f ca="1">IF(IF(USC,ISNUMBER(MATCH(AB8,Items[UNIT_E],0)),ISNUMBER(MATCH(AB8,Items[Unit_m],0))),SUM(INDIRECT("Culverts["&amp;AB$2&amp;"]")),"&lt;"&amp;COUNTA(INDIRECT("Culverts["&amp;AB$2&amp;"]"))-COUNTA(AB3:AB8)&amp;"&gt;")</f>
        <v>&lt;0&gt;</v>
      </c>
      <c r="AC100" s="13" t="str">
        <f ca="1">IF(IF(USC,ISNUMBER(MATCH(AC8,Items[UNIT_E],0)),ISNUMBER(MATCH(AC8,Items[Unit_m],0))),SUM(INDIRECT("Culverts["&amp;AC$2&amp;"]")),"&lt;"&amp;COUNTA(INDIRECT("Culverts["&amp;AC$2&amp;"]"))-COUNTA(AC3:AC8)&amp;"&gt;")</f>
        <v>&lt;0&gt;</v>
      </c>
      <c r="AD100" s="13" t="str">
        <f ca="1">IF(IF(USC,ISNUMBER(MATCH(AD8,Items[UNIT_E],0)),ISNUMBER(MATCH(AD8,Items[Unit_m],0))),SUM(INDIRECT("Culverts["&amp;AD$2&amp;"]")),"&lt;"&amp;COUNTA(INDIRECT("Culverts["&amp;AD$2&amp;"]"))-COUNTA(AD3:AD8)&amp;"&gt;")</f>
        <v>&lt;0&gt;</v>
      </c>
      <c r="AE100" s="13" t="str">
        <f ca="1">IF(IF(USC,ISNUMBER(MATCH(AE8,Items[Date added/modified],0)),ISNUMBER(MATCH(AE8,Items[Item Description-USC],0))),SUM(INDIRECT("Culverts["&amp;AE$2&amp;"]")),"&lt;"&amp;COUNTA(INDIRECT("Culverts["&amp;AE$2&amp;"]"))-COUNTA(AE3:AE8)&amp;"&gt;")</f>
        <v>&lt;0&gt;</v>
      </c>
      <c r="AF100" s="13" t="str">
        <f ca="1">IF(IF(USC,ISNUMBER(MATCH(AF8,Items[UNIT_E],0)),ISNUMBER(MATCH(AF8,Items[Unit_m],0))),SUM(INDIRECT("Culverts["&amp;AF$2&amp;"]")),"&lt;"&amp;COUNTA(INDIRECT("Culverts["&amp;AF$2&amp;"]"))-COUNTA(AF3:AF8)&amp;"&gt;")</f>
        <v>&lt;0&gt;</v>
      </c>
      <c r="AG100" s="13" t="str">
        <f ca="1">IF(IF(USC,ISNUMBER(MATCH(AG8,Items[UNIT_E],0)),ISNUMBER(MATCH(AG8,Items[Unit_m],0))),SUM(INDIRECT("Culverts["&amp;AG$2&amp;"]")),"&lt;"&amp;COUNTA(INDIRECT("Culverts["&amp;AG$2&amp;"]"))-COUNTA(AG3:AG8)&amp;"&gt;")</f>
        <v>&lt;0&gt;</v>
      </c>
      <c r="AH100" s="13" t="str">
        <f ca="1">IF(IF(USC,ISNUMBER(MATCH(AH8,Items[UNIT_E],0)),ISNUMBER(MATCH(AH8,Items[Unit_m],0))),SUM(INDIRECT("Culverts["&amp;AH$2&amp;"]")),"&lt;"&amp;COUNTA(INDIRECT("Culverts["&amp;AH$2&amp;"]"))-COUNTA(AH3:AH8)&amp;"&gt;")</f>
        <v>&lt;0&gt;</v>
      </c>
      <c r="AI100" s="13" t="str">
        <f ca="1">IF(IF(USC,ISNUMBER(MATCH(AI8,Items[UNIT_E],0)),ISNUMBER(MATCH(AI8,Items[Unit_m],0))),SUM(INDIRECT("Culverts["&amp;AI$2&amp;"]")),"&lt;"&amp;COUNTA(INDIRECT("Culverts["&amp;AI$2&amp;"]"))-COUNTA(AI3:AI8)&amp;"&gt;")</f>
        <v>&lt;0&gt;</v>
      </c>
      <c r="AJ100" s="13" t="str">
        <f ca="1">IF(IF(USC,ISNUMBER(MATCH(AJ8,Items[UNIT_E],0)),ISNUMBER(MATCH(AJ8,Items[Unit_m],0))),SUM(INDIRECT("Culverts["&amp;AJ$2&amp;"]")),"&lt;"&amp;COUNTA(INDIRECT("Culverts["&amp;AJ$2&amp;"]"))-COUNTA(AJ3:AJ8)&amp;"&gt;")</f>
        <v>&lt;0&gt;</v>
      </c>
      <c r="AK100" s="13" t="str">
        <f ca="1">IF(IF(USC,ISNUMBER(MATCH(AK8,Items[UNIT_E],0)),ISNUMBER(MATCH(AK8,Items[Unit_m],0))),SUM(INDIRECT("Culverts["&amp;AK$2&amp;"]")),"&lt;"&amp;COUNTA(INDIRECT("Culverts["&amp;AK$2&amp;"]"))-COUNTA(AK3:AK8)&amp;"&gt;")</f>
        <v>&lt;0&gt;</v>
      </c>
      <c r="AL100" s="89"/>
    </row>
  </sheetData>
  <sheetProtection formatColumns="0" formatRows="0" insertColumns="0" insertRows="0" deleteRows="0"/>
  <conditionalFormatting sqref="A3:AL8 A100:AL100">
    <cfRule type="expression" dxfId="103" priority="18">
      <formula>A$3="0W"</formula>
    </cfRule>
  </conditionalFormatting>
  <conditionalFormatting sqref="A100:AL100">
    <cfRule type="expression" dxfId="102" priority="8">
      <formula>LEFT(A100,1)="&lt;"</formula>
    </cfRule>
  </conditionalFormatting>
  <conditionalFormatting sqref="C7:AK8">
    <cfRule type="expression" dxfId="101" priority="3">
      <formula>ISNA(C$7)</formula>
    </cfRule>
  </conditionalFormatting>
  <conditionalFormatting sqref="B3:B100">
    <cfRule type="expression" dxfId="100" priority="251">
      <formula>AND(USC,ROW(B3)-ROW(B$8)&gt;0)</formula>
    </cfRule>
  </conditionalFormatting>
  <conditionalFormatting sqref="B3:AL100">
    <cfRule type="expression" dxfId="99" priority="263">
      <formula>AND(LEN(B$6)&gt;0,LEFT(B$6,6)=LEFT(OFFSET(B$6,0,1),6))</formula>
    </cfRule>
    <cfRule type="expression" dxfId="98" priority="264" stopIfTrue="1">
      <formula>AND(LEN(B3)&gt;VALUE(SUBSTITUTE(B$3,"W","")),ROW(B3)-ROW(B$8)&gt;0,ROW(B3)&lt;&gt;ROW(B$100))</formula>
    </cfRule>
  </conditionalFormatting>
  <conditionalFormatting sqref="B3:AK100">
    <cfRule type="expression" dxfId="97" priority="267">
      <formula>AND(CELL("Protect",B3)=1,ROW(B3)&lt;&gt;ROW(B$100))</formula>
    </cfRule>
  </conditionalFormatting>
  <conditionalFormatting sqref="A3:AL99">
    <cfRule type="expression" dxfId="96" priority="269">
      <formula>OR(AND(SUM($A3)&lt;=Rows.Sheet,MOD($A3,Rows.Sheet)&lt;&gt;0),AND($A3&gt;Rows.Sheet,$A3&lt;MAX($A$2:$A$100),MOD($A3-Rows.Sheet,Rows.Sheet-1)&lt;&gt;0))</formula>
    </cfRule>
    <cfRule type="expression" dxfId="95" priority="270" stopIfTrue="1">
      <formula>LEN($A3)=0</formula>
    </cfRule>
  </conditionalFormatting>
  <conditionalFormatting sqref="B2:AL100">
    <cfRule type="expression" dxfId="94" priority="2" stopIfTrue="1">
      <formula>VALUE(SUBSTITUTE(B$2,"Column",""))&lt;&gt;COLUMN(B$2)-COLUMN($A$2)</formula>
    </cfRule>
  </conditionalFormatting>
  <dataValidations count="4">
    <dataValidation allowBlank="1" showInputMessage="1" showErrorMessage="1" promptTitle="Pay Item Number" prompt="Enter the pay item number in the format 00000-0000.  Cells below will turn red if pay item is not in the master list." sqref="E6:AF6"/>
    <dataValidation allowBlank="1" showInputMessage="1" showErrorMessage="1" promptTitle="Decimal Places" prompt="Enter the number of decimal places, 0 (blank) to 3.  All entries in the plan sheet column will round to that number of decimal places." sqref="C4:O4"/>
    <dataValidation allowBlank="1" showInputMessage="1" showErrorMessage="1" promptTitle="Supplemental Description" prompt="If desired place a supplemental description.  This will appear after the master pay item list description." sqref="E5:AK5"/>
    <dataValidation allowBlank="1" showInputMessage="1" showErrorMessage="1" promptTitle="Decimal Places" prompt="Enter the number of decimal places, 0 (blank) to 3.  All numbers in the plan sheet column will round to that number of decimal places." sqref="P4:AF4"/>
  </dataValidations>
  <printOptions horizontalCentered="1" verticalCentered="1"/>
  <pageMargins left="0.15" right="0.15" top="0.25" bottom="0.25" header="0.3" footer="0.3"/>
  <pageSetup paperSize="3" scale="71"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zoomScaleNormal="100" workbookViewId="0">
      <selection sqref="A1:C1"/>
    </sheetView>
  </sheetViews>
  <sheetFormatPr defaultColWidth="8.7109375" defaultRowHeight="10.5" x14ac:dyDescent="0.15"/>
  <cols>
    <col min="1" max="1" width="12.42578125" style="33" customWidth="1"/>
    <col min="2" max="2" width="1.7109375" style="33" customWidth="1"/>
    <col min="3" max="3" width="14.7109375" style="33" customWidth="1"/>
    <col min="4" max="5" width="6.7109375" style="33" customWidth="1"/>
    <col min="6" max="25" width="7.42578125" style="33" customWidth="1"/>
    <col min="26" max="26" width="6.7109375" style="33" hidden="1" customWidth="1"/>
    <col min="27" max="32" width="5.7109375" style="33" hidden="1" customWidth="1"/>
    <col min="33" max="34" width="6.7109375" style="33" customWidth="1"/>
    <col min="35" max="36" width="4.7109375" style="33" customWidth="1"/>
    <col min="37" max="37" width="17.42578125" style="33" customWidth="1"/>
    <col min="38" max="38" width="8.7109375" style="33" hidden="1" customWidth="1"/>
    <col min="39" max="16384" width="8.7109375" style="33"/>
  </cols>
  <sheetData>
    <row r="1" spans="1:38" ht="12.75" x14ac:dyDescent="0.2">
      <c r="A1" s="102" t="s">
        <v>6</v>
      </c>
      <c r="B1" s="102"/>
      <c r="C1" s="102"/>
      <c r="D1" s="86">
        <f ca="1">VLOOKUP(-Rows.Header+2,Culverts[],VLOOKUP(COLUMN(D1)-COLUMN($B1),Order[],2,0)+1,0)</f>
        <v>0</v>
      </c>
      <c r="E1" s="86">
        <f ca="1">VLOOKUP(-Rows.Header+2,Culverts[],VLOOKUP(COLUMN(E1)-COLUMN($B1),Order[],2,0)+1,0)</f>
        <v>0</v>
      </c>
      <c r="F1" s="86">
        <f ca="1">VLOOKUP(-Rows.Header+2,Culverts[],VLOOKUP(COLUMN(F1)-COLUMN($B1),Order[],2,0)+1,0)</f>
        <v>0</v>
      </c>
      <c r="G1" s="86">
        <f ca="1">VLOOKUP(-Rows.Header+2,Culverts[],VLOOKUP(COLUMN(G1)-COLUMN($B1),Order[],2,0)+1,0)</f>
        <v>0</v>
      </c>
      <c r="H1" s="86">
        <f ca="1">VLOOKUP(-Rows.Header+2,Culverts[],VLOOKUP(COLUMN(H1)-COLUMN($B1),Order[],2,0)+1,0)</f>
        <v>0</v>
      </c>
      <c r="I1" s="86">
        <f ca="1">VLOOKUP(-Rows.Header+2,Culverts[],VLOOKUP(COLUMN(I1)-COLUMN($B1),Order[],2,0)+1,0)</f>
        <v>0</v>
      </c>
      <c r="J1" s="86">
        <f ca="1">VLOOKUP(-Rows.Header+2,Culverts[],VLOOKUP(COLUMN(J1)-COLUMN($B1),Order[],2,0)+1,0)</f>
        <v>0</v>
      </c>
      <c r="K1" s="86">
        <f ca="1">VLOOKUP(-Rows.Header+2,Culverts[],VLOOKUP(COLUMN(K1)-COLUMN($B1),Order[],2,0)+1,0)</f>
        <v>0</v>
      </c>
      <c r="L1" s="86">
        <f ca="1">VLOOKUP(-Rows.Header+2,Culverts[],VLOOKUP(COLUMN(L1)-COLUMN($B1),Order[],2,0)+1,0)</f>
        <v>0</v>
      </c>
      <c r="M1" s="86">
        <f ca="1">VLOOKUP(-Rows.Header+2,Culverts[],VLOOKUP(COLUMN(M1)-COLUMN($B1),Order[],2,0)+1,0)</f>
        <v>0</v>
      </c>
      <c r="N1" s="86">
        <f ca="1">VLOOKUP(-Rows.Header+2,Culverts[],VLOOKUP(COLUMN(N1)-COLUMN($B1),Order[],2,0)+1,0)</f>
        <v>0</v>
      </c>
      <c r="O1" s="86">
        <f ca="1">VLOOKUP(-Rows.Header+2,Culverts[],VLOOKUP(COLUMN(O1)-COLUMN($B1),Order[],2,0)+1,0)</f>
        <v>0</v>
      </c>
      <c r="P1" s="86">
        <f ca="1">VLOOKUP(-Rows.Header+2,Culverts[],VLOOKUP(COLUMN(P1)-COLUMN($B1),Order[],2,0)+1,0)</f>
        <v>0</v>
      </c>
      <c r="Q1" s="86">
        <f ca="1">VLOOKUP(-Rows.Header+2,Culverts[],VLOOKUP(COLUMN(Q1)-COLUMN($B1),Order[],2,0)+1,0)</f>
        <v>0</v>
      </c>
      <c r="R1" s="86">
        <f ca="1">VLOOKUP(-Rows.Header+2,Culverts[],VLOOKUP(COLUMN(R1)-COLUMN($B1),Order[],2,0)+1,0)</f>
        <v>0</v>
      </c>
      <c r="S1" s="86">
        <f ca="1">VLOOKUP(-Rows.Header+2,Culverts[],VLOOKUP(COLUMN(S1)-COLUMN($B1),Order[],2,0)+1,0)</f>
        <v>0</v>
      </c>
      <c r="T1" s="86">
        <f ca="1">VLOOKUP(-Rows.Header+2,Culverts[],VLOOKUP(COLUMN(T1)-COLUMN($B1),Order[],2,0)+1,0)</f>
        <v>0</v>
      </c>
      <c r="U1" s="86">
        <f ca="1">VLOOKUP(-Rows.Header+2,Culverts[],VLOOKUP(COLUMN(U1)-COLUMN($B1),Order[],2,0)+1,0)</f>
        <v>0</v>
      </c>
      <c r="V1" s="86">
        <f ca="1">VLOOKUP(-Rows.Header+2,Culverts[],VLOOKUP(COLUMN(V1)-COLUMN($B1),Order[],2,0)+1,0)</f>
        <v>0</v>
      </c>
      <c r="W1" s="86">
        <f ca="1">VLOOKUP(-Rows.Header+2,Culverts[],VLOOKUP(COLUMN(W1)-COLUMN($B1),Order[],2,0)+1,0)</f>
        <v>0</v>
      </c>
      <c r="X1" s="86">
        <f ca="1">VLOOKUP(-Rows.Header+2,Culverts[],VLOOKUP(COLUMN(X1)-COLUMN($B1),Order[],2,0)+1,0)</f>
        <v>0</v>
      </c>
      <c r="Y1" s="86">
        <f ca="1">VLOOKUP(-Rows.Header+2,Culverts[],VLOOKUP(COLUMN(Y1)-COLUMN($B1),Order[],2,0)+1,0)</f>
        <v>0</v>
      </c>
      <c r="Z1" s="86">
        <f ca="1">VLOOKUP(-Rows.Header+2,Culverts[],VLOOKUP(COLUMN(Z1)-COLUMN($B1),Order[],2,0)+1,0)</f>
        <v>0</v>
      </c>
      <c r="AA1" s="86">
        <f ca="1">VLOOKUP(-Rows.Header+2,Culverts[],VLOOKUP(COLUMN(AA1)-COLUMN($B1),Order[],2,0)+1,0)</f>
        <v>0</v>
      </c>
      <c r="AB1" s="86">
        <f ca="1">VLOOKUP(-Rows.Header+2,Culverts[],VLOOKUP(COLUMN(AB1)-COLUMN($B1),Order[],2,0)+1,0)</f>
        <v>0</v>
      </c>
      <c r="AC1" s="86">
        <f ca="1">VLOOKUP(-Rows.Header+2,Culverts[],VLOOKUP(COLUMN(AC1)-COLUMN($B1),Order[],2,0)+1,0)</f>
        <v>0</v>
      </c>
      <c r="AD1" s="86">
        <f ca="1">VLOOKUP(-Rows.Header+2,Culverts[],VLOOKUP(COLUMN(AD1)-COLUMN($B1),Order[],2,0)+1,0)</f>
        <v>0</v>
      </c>
      <c r="AE1" s="86">
        <f ca="1">VLOOKUP(-Rows.Header+2,Culverts[],VLOOKUP(COLUMN(AE1)-COLUMN($B1),Order[],2,0)+1,0)</f>
        <v>0</v>
      </c>
      <c r="AF1" s="86">
        <f ca="1">VLOOKUP(-Rows.Header+2,Culverts[],VLOOKUP(COLUMN(AF1)-COLUMN($B1),Order[],2,0)+1,0)</f>
        <v>0</v>
      </c>
      <c r="AG1" s="86">
        <f ca="1">VLOOKUP(-Rows.Header+2,Culverts[],VLOOKUP(COLUMN(AG1)-COLUMN($B1),Order[],2,0)+1,0)</f>
        <v>0</v>
      </c>
      <c r="AH1" s="86">
        <f ca="1">VLOOKUP(-Rows.Header+2,Culverts[],VLOOKUP(COLUMN(AH1)-COLUMN($B1),Order[],2,0)+1,0)</f>
        <v>0</v>
      </c>
      <c r="AI1" s="86">
        <f ca="1">VLOOKUP(-Rows.Header+2,Culverts[],VLOOKUP(COLUMN(AI1)-COLUMN($B1),Order[],2,0)+1,0)</f>
        <v>2</v>
      </c>
      <c r="AJ1" s="86">
        <f ca="1">VLOOKUP(-Rows.Header+2,Culverts[],VLOOKUP(COLUMN(AJ1)-COLUMN($B1),Order[],2,0)+1,0)</f>
        <v>2</v>
      </c>
      <c r="AK1" s="86">
        <f ca="1">VLOOKUP(-Rows.Header+2,Culverts[],VLOOKUP(COLUMN(AK1)-COLUMN($B1),Order[],2,0)+1,0)</f>
        <v>0</v>
      </c>
      <c r="AL1" s="86">
        <f ca="1">VLOOKUP(-Rows.Header+2,Culverts[],VLOOKUP(COLUMN(AL1)-COLUMN($B1),Order[],2,0)+1,0)</f>
        <v>0</v>
      </c>
    </row>
    <row r="2" spans="1:38" x14ac:dyDescent="0.15">
      <c r="A2" s="11" t="s">
        <v>11648</v>
      </c>
      <c r="B2" s="38" t="str">
        <f ca="1">INDEX(SheetNames[Sheet],MATCH(B4,SheetNames[Worksheet],0))</f>
        <v>H.1</v>
      </c>
      <c r="D2" s="3" t="s">
        <v>5</v>
      </c>
      <c r="AK2" s="45"/>
    </row>
    <row r="3" spans="1:38" x14ac:dyDescent="0.15">
      <c r="A3" s="11" t="s">
        <v>11647</v>
      </c>
      <c r="B3" s="12" t="str">
        <f ca="1">IFERROR("'"&amp;INDEX(SheetNames[Worksheet],MATCH(Sheet.Number,SheetNames[Sheet],0)-1)&amp;"'","None")</f>
        <v>None</v>
      </c>
      <c r="D3" s="1" t="str">
        <f ca="1">IF(ISNUMBER(FIND("\PW_Production\",CELL("filename",D3))),SUBSTITUTE(CELL("filename",D3),LEFT(CELL("filename",D3),FIND("[",CELL("filename",D3))-1),""),CELL("filename",D3))</f>
        <v>c:\myfiles\pw_production\d0115386\[Drainage-FP03.xlsx]Sheet</v>
      </c>
      <c r="AK3"/>
    </row>
    <row r="4" spans="1:38" x14ac:dyDescent="0.15">
      <c r="A4" s="11" t="s">
        <v>11646</v>
      </c>
      <c r="B4" s="12" t="str">
        <f ca="1">RIGHT(Filename,LEN(Filename)-FIND("]",Filename))</f>
        <v>Sheet</v>
      </c>
      <c r="D4" s="3" t="s">
        <v>7</v>
      </c>
      <c r="AK4"/>
    </row>
    <row r="5" spans="1:38" x14ac:dyDescent="0.15">
      <c r="A5" s="11" t="s">
        <v>18</v>
      </c>
      <c r="B5" s="12" t="str">
        <f ca="1">IF(INDEX(SheetNames[Sheet],MATCH(Sheet.Number,SheetNames[Sheet],0)+1)="Undefined","None",INDEX(SheetNames[Worksheet],MATCH(Sheet.Number,SheetNames[Sheet],0)+1))</f>
        <v>None</v>
      </c>
      <c r="D5" s="2" t="str">
        <f ca="1">TEXT(NOW(),"d-mmm-yyyy h:mm AM/PM")</f>
        <v>22-Sep-2014 9:37 AM</v>
      </c>
    </row>
    <row r="6" spans="1:38" ht="40.5" customHeight="1" x14ac:dyDescent="0.15">
      <c r="A6" s="3" t="s">
        <v>11641</v>
      </c>
      <c r="C6" s="33" t="s">
        <v>39</v>
      </c>
    </row>
    <row r="7" spans="1:38" ht="21" customHeight="1" x14ac:dyDescent="0.15">
      <c r="A7" s="39">
        <f ca="1">IFERROR(IF(AND(Previous&lt;&gt;"None",OFFSET(A7,-1,0)=0),"Previous",OFFSET(A7,-1,0)+1),IF(OFFSET(A7,-1,0)="Row Number",-2,INDEX(SheetNames[Begins],MATCH(Sheet.Number,SheetNames[Sheet],0))))</f>
        <v>-2</v>
      </c>
      <c r="C7" s="100" t="str">
        <f ca="1">IFERROR(SUBSTITUTE(VLOOKUP($A7,Culverts[],VLOOKUP(COLUMN(C7)-COLUMN($B7),Order[],2,0)+1,0),"-",CHAR(10)&amp;"-"),"")</f>
        <v>PAY ITEM NUMBER</v>
      </c>
      <c r="D7" s="100" t="e">
        <f ca="1">SUBSTITUTE(VLOOKUP($A7,Culverts[],MATCH("C"&amp;TEXT(COLUMN(D7)-COLUMN($B7),"00"),OFFSET(Culverts[#Headers],1,0,1,COLUMNS(Culverts[])),0),0),"-",CHAR(10)&amp;"-")</f>
        <v>#N/A</v>
      </c>
      <c r="E7" s="101" t="e">
        <f ca="1">SUBSTITUTE(VLOOKUP($A7,Culverts[],MATCH("C"&amp;TEXT(COLUMN(E7)-COLUMN($B7),"00"),OFFSET(Culverts[#Headers],1,0,1,COLUMNS(Culverts[])),0),0),"-",CHAR(10)&amp;"-")</f>
        <v>#N/A</v>
      </c>
      <c r="F7" s="32" t="str">
        <f ca="1">IFERROR(SUBSTITUTE(VLOOKUP($A7,Culverts[],VLOOKUP(COLUMN(F7)-COLUMN($B7),Order[],2,0)+1,0),"-",CHAR(10)&amp;"-"),"")</f>
        <v/>
      </c>
      <c r="G7" s="32" t="str">
        <f ca="1">IFERROR(SUBSTITUTE(VLOOKUP($A7,Culverts[],VLOOKUP(COLUMN(G7)-COLUMN($B7),Order[],2,0)+1,0),"-",CHAR(10)&amp;"-"),"")</f>
        <v/>
      </c>
      <c r="H7" s="32" t="str">
        <f ca="1">IFERROR(SUBSTITUTE(VLOOKUP($A7,Culverts[],VLOOKUP(COLUMN(H7)-COLUMN($B7),Order[],2,0)+1,0),"-",CHAR(10)&amp;"-"),"")</f>
        <v/>
      </c>
      <c r="I7" s="32" t="str">
        <f ca="1">IFERROR(SUBSTITUTE(VLOOKUP($A7,Culverts[],VLOOKUP(COLUMN(I7)-COLUMN($B7),Order[],2,0)+1,0),"-",CHAR(10)&amp;"-"),"")</f>
        <v/>
      </c>
      <c r="J7" s="32" t="str">
        <f ca="1">IFERROR(SUBSTITUTE(VLOOKUP($A7,Culverts[],VLOOKUP(COLUMN(J7)-COLUMN($B7),Order[],2,0)+1,0),"-",CHAR(10)&amp;"-"),"")</f>
        <v/>
      </c>
      <c r="K7" s="32" t="str">
        <f ca="1">IFERROR(SUBSTITUTE(VLOOKUP($A7,Culverts[],VLOOKUP(COLUMN(K7)-COLUMN($B7),Order[],2,0)+1,0),"-",CHAR(10)&amp;"-"),"")</f>
        <v/>
      </c>
      <c r="L7" s="32" t="str">
        <f ca="1">IFERROR(SUBSTITUTE(VLOOKUP($A7,Culverts[],VLOOKUP(COLUMN(L7)-COLUMN($B7),Order[],2,0)+1,0),"-",CHAR(10)&amp;"-"),"")</f>
        <v/>
      </c>
      <c r="M7" s="32" t="str">
        <f ca="1">IFERROR(SUBSTITUTE(VLOOKUP($A7,Culverts[],VLOOKUP(COLUMN(M7)-COLUMN($B7),Order[],2,0)+1,0),"-",CHAR(10)&amp;"-"),"")</f>
        <v/>
      </c>
      <c r="N7" s="32" t="str">
        <f ca="1">IFERROR(SUBSTITUTE(VLOOKUP($A7,Culverts[],VLOOKUP(COLUMN(N7)-COLUMN($B7),Order[],2,0)+1,0),"-",CHAR(10)&amp;"-"),"")</f>
        <v/>
      </c>
      <c r="O7" s="32" t="str">
        <f ca="1">IFERROR(SUBSTITUTE(VLOOKUP($A7,Culverts[],VLOOKUP(COLUMN(O7)-COLUMN($B7),Order[],2,0)+1,0),"-",CHAR(10)&amp;"-"),"")</f>
        <v/>
      </c>
      <c r="P7" s="32" t="str">
        <f ca="1">IFERROR(SUBSTITUTE(VLOOKUP($A7,Culverts[],VLOOKUP(COLUMN(P7)-COLUMN($B7),Order[],2,0)+1,0),"-",CHAR(10)&amp;"-"),"")</f>
        <v/>
      </c>
      <c r="Q7" s="32" t="str">
        <f ca="1">IFERROR(SUBSTITUTE(VLOOKUP($A7,Culverts[],VLOOKUP(COLUMN(Q7)-COLUMN($B7),Order[],2,0)+1,0),"-",CHAR(10)&amp;"-"),"")</f>
        <v/>
      </c>
      <c r="R7" s="32" t="str">
        <f ca="1">IFERROR(SUBSTITUTE(VLOOKUP($A7,Culverts[],VLOOKUP(COLUMN(R7)-COLUMN($B7),Order[],2,0)+1,0),"-",CHAR(10)&amp;"-"),"")</f>
        <v/>
      </c>
      <c r="S7" s="32" t="str">
        <f ca="1">IFERROR(SUBSTITUTE(VLOOKUP($A7,Culverts[],VLOOKUP(COLUMN(S7)-COLUMN($B7),Order[],2,0)+1,0),"-",CHAR(10)&amp;"-"),"")</f>
        <v/>
      </c>
      <c r="T7" s="32" t="str">
        <f ca="1">IFERROR(SUBSTITUTE(VLOOKUP($A7,Culverts[],VLOOKUP(COLUMN(T7)-COLUMN($B7),Order[],2,0)+1,0),"-",CHAR(10)&amp;"-"),"")</f>
        <v/>
      </c>
      <c r="U7" s="32" t="str">
        <f ca="1">IFERROR(SUBSTITUTE(VLOOKUP($A7,Culverts[],VLOOKUP(COLUMN(U7)-COLUMN($B7),Order[],2,0)+1,0),"-",CHAR(10)&amp;"-"),"")</f>
        <v/>
      </c>
      <c r="V7" s="32" t="str">
        <f ca="1">IFERROR(SUBSTITUTE(VLOOKUP($A7,Culverts[],VLOOKUP(COLUMN(V7)-COLUMN($B7),Order[],2,0)+1,0),"-",CHAR(10)&amp;"-"),"")</f>
        <v/>
      </c>
      <c r="W7" s="32" t="str">
        <f ca="1">IFERROR(SUBSTITUTE(VLOOKUP($A7,Culverts[],VLOOKUP(COLUMN(W7)-COLUMN($B7),Order[],2,0)+1,0),"-",CHAR(10)&amp;"-"),"")</f>
        <v/>
      </c>
      <c r="X7" s="32" t="str">
        <f ca="1">IFERROR(SUBSTITUTE(VLOOKUP($A7,Culverts[],VLOOKUP(COLUMN(X7)-COLUMN($B7),Order[],2,0)+1,0),"-",CHAR(10)&amp;"-"),"")</f>
        <v/>
      </c>
      <c r="Y7" s="32" t="str">
        <f ca="1">IFERROR(SUBSTITUTE(VLOOKUP($A7,Culverts[],VLOOKUP(COLUMN(Y7)-COLUMN($B7),Order[],2,0)+1,0),"-",CHAR(10)&amp;"-"),"")</f>
        <v/>
      </c>
      <c r="Z7" s="32" t="str">
        <f ca="1">IFERROR(SUBSTITUTE(VLOOKUP($A7,Culverts[],VLOOKUP(COLUMN(Z7)-COLUMN($B7),Order[],2,0)+1,0),"-",CHAR(10)&amp;"-"),"")</f>
        <v/>
      </c>
      <c r="AA7" s="32" t="str">
        <f ca="1">IFERROR(SUBSTITUTE(VLOOKUP($A7,Culverts[],VLOOKUP(COLUMN(AA7)-COLUMN($B7),Order[],2,0)+1,0),"-",CHAR(10)&amp;"-"),"")</f>
        <v/>
      </c>
      <c r="AB7" s="32" t="str">
        <f ca="1">IFERROR(SUBSTITUTE(VLOOKUP($A7,Culverts[],VLOOKUP(COLUMN(AB7)-COLUMN($B7),Order[],2,0)+1,0),"-",CHAR(10)&amp;"-"),"")</f>
        <v/>
      </c>
      <c r="AC7" s="32" t="str">
        <f ca="1">IFERROR(SUBSTITUTE(VLOOKUP($A7,Culverts[],VLOOKUP(COLUMN(AC7)-COLUMN($B7),Order[],2,0)+1,0),"-",CHAR(10)&amp;"-"),"")</f>
        <v/>
      </c>
      <c r="AD7" s="32" t="str">
        <f ca="1">IFERROR(SUBSTITUTE(VLOOKUP($A7,Culverts[],VLOOKUP(COLUMN(AD7)-COLUMN($B7),Order[],2,0)+1,0),"-",CHAR(10)&amp;"-"),"")</f>
        <v/>
      </c>
      <c r="AE7" s="32" t="str">
        <f ca="1">IFERROR(SUBSTITUTE(VLOOKUP($A7,Culverts[],VLOOKUP(COLUMN(AE7)-COLUMN($B7),Order[],2,0)+1,0),"-",CHAR(10)&amp;"-"),"")</f>
        <v/>
      </c>
      <c r="AF7" s="32" t="str">
        <f ca="1">IFERROR(SUBSTITUTE(VLOOKUP($A7,Culverts[],VLOOKUP(COLUMN(AF7)-COLUMN($B7),Order[],2,0)+1,0),"-",CHAR(10)&amp;"-"),"")</f>
        <v/>
      </c>
      <c r="AG7" s="32" t="str">
        <f ca="1">IFERROR(SUBSTITUTE(VLOOKUP($A7,Culverts[],VLOOKUP(COLUMN(AG7)-COLUMN($B7),Order[],2,0)+1,0),"-",CHAR(10)&amp;"-"),"")</f>
        <v/>
      </c>
      <c r="AH7" s="32" t="str">
        <f ca="1">IFERROR(SUBSTITUTE(VLOOKUP($A7,Culverts[],VLOOKUP(COLUMN(AH7)-COLUMN($B7),Order[],2,0)+1,0),"-",CHAR(10)&amp;"-"),"")</f>
        <v>Materials</v>
      </c>
      <c r="AI7" s="32" t="str">
        <f ca="1">IFERROR(SUBSTITUTE(VLOOKUP($A7,Culverts[],VLOOKUP(COLUMN(AI7)-COLUMN($B7),Order[],2,0)+1,0),"-",CHAR(10)&amp;"-"),"")</f>
        <v>BevelsL</v>
      </c>
      <c r="AJ7" s="32" t="str">
        <f ca="1">IFERROR(SUBSTITUTE(VLOOKUP($A7,Culverts[],VLOOKUP(COLUMN(AJ7)-COLUMN($B7),Order[],2,0)+1,0),"-",CHAR(10)&amp;"-"),"")</f>
        <v>BevelsR</v>
      </c>
      <c r="AK7" s="32" t="str">
        <f ca="1">IFERROR(SUBSTITUTE(VLOOKUP($A7,Culverts[],VLOOKUP(COLUMN(AK7)-COLUMN($B7),Order[],2,0)+1,0),"-",CHAR(10)&amp;"-"),"")</f>
        <v>Remark</v>
      </c>
      <c r="AL7" s="16" t="str">
        <f ca="1">IFERROR(SUBSTITUTE(VLOOKUP($A7,Culverts[],VLOOKUP(COLUMN(AL7)-COLUMN($B7),Order[],2,0)+1,0),"-",CHAR(10)&amp;"-"),"")</f>
        <v>Designer</v>
      </c>
    </row>
    <row r="8" spans="1:38" ht="135" customHeight="1" x14ac:dyDescent="0.15">
      <c r="A8" s="39">
        <f ca="1">IFERROR(IF(AND(Previous&lt;&gt;"None",OFFSET(A8,-1,0)=0),"Previous",OFFSET(A8,-1,0)+1),IF(OFFSET(A8,-1,0)="Row Number",-2,INDEX(SheetNames[Begins],MATCH(Sheet.Number,SheetNames[Sheet],0))))</f>
        <v>-1</v>
      </c>
      <c r="C8" s="62" t="str">
        <f ca="1">IFERROR(VLOOKUP($A8,Culverts[],VLOOKUP(COLUMN(C8)-COLUMN($B8),Order[],2,0)+1,0),"")</f>
        <v>Station</v>
      </c>
      <c r="D8" s="63" t="str">
        <f ca="1">IFERROR(VLOOKUP($A8,Culverts[],VLOOKUP(COLUMN(D8)-COLUMN($B8),Order[],2,0)+1,0),"")</f>
        <v>ESTIMATED MAXIMUM COVER</v>
      </c>
      <c r="E8" s="63" t="str">
        <f ca="1">IFERROR(VLOOKUP($A8,Culverts[],VLOOKUP(COLUMN(E8)-COLUMN($B8),Order[],2,0)+1,0),"")</f>
        <v>STRUCTURAL EXCAVATION</v>
      </c>
      <c r="F8" s="63" t="str">
        <f ca="1">IFERROR(VLOOKUP($A8,Culverts[],VLOOKUP(COLUMN(F8)-COLUMN($B8),Order[],2,0)+1,0),"")</f>
        <v/>
      </c>
      <c r="G8" s="63" t="str">
        <f ca="1">IFERROR(VLOOKUP($A8,Culverts[],VLOOKUP(COLUMN(G8)-COLUMN($B8),Order[],2,0)+1,0),"")</f>
        <v/>
      </c>
      <c r="H8" s="63" t="str">
        <f ca="1">IFERROR(VLOOKUP($A8,Culverts[],VLOOKUP(COLUMN(H8)-COLUMN($B8),Order[],2,0)+1,0),"")</f>
        <v/>
      </c>
      <c r="I8" s="63" t="str">
        <f ca="1">IFERROR(VLOOKUP($A8,Culverts[],VLOOKUP(COLUMN(I8)-COLUMN($B8),Order[],2,0)+1,0),"")</f>
        <v/>
      </c>
      <c r="J8" s="63" t="str">
        <f ca="1">IFERROR(VLOOKUP($A8,Culverts[],VLOOKUP(COLUMN(J8)-COLUMN($B8),Order[],2,0)+1,0),"")</f>
        <v/>
      </c>
      <c r="K8" s="63" t="str">
        <f ca="1">IFERROR(VLOOKUP($A8,Culverts[],VLOOKUP(COLUMN(K8)-COLUMN($B8),Order[],2,0)+1,0),"")</f>
        <v/>
      </c>
      <c r="L8" s="63" t="str">
        <f ca="1">IFERROR(VLOOKUP($A8,Culverts[],VLOOKUP(COLUMN(L8)-COLUMN($B8),Order[],2,0)+1,0),"")</f>
        <v/>
      </c>
      <c r="M8" s="63" t="str">
        <f ca="1">IFERROR(VLOOKUP($A8,Culverts[],VLOOKUP(COLUMN(M8)-COLUMN($B8),Order[],2,0)+1,0),"")</f>
        <v/>
      </c>
      <c r="N8" s="63" t="str">
        <f ca="1">IFERROR(VLOOKUP($A8,Culverts[],VLOOKUP(COLUMN(N8)-COLUMN($B8),Order[],2,0)+1,0),"")</f>
        <v/>
      </c>
      <c r="O8" s="63" t="str">
        <f ca="1">IFERROR(VLOOKUP($A8,Culverts[],VLOOKUP(COLUMN(O8)-COLUMN($B8),Order[],2,0)+1,0),"")</f>
        <v/>
      </c>
      <c r="P8" s="63" t="str">
        <f ca="1">IFERROR(VLOOKUP($A8,Culverts[],VLOOKUP(COLUMN(P8)-COLUMN($B8),Order[],2,0)+1,0),"")</f>
        <v/>
      </c>
      <c r="Q8" s="63" t="str">
        <f ca="1">IFERROR(VLOOKUP($A8,Culverts[],VLOOKUP(COLUMN(Q8)-COLUMN($B8),Order[],2,0)+1,0),"")</f>
        <v/>
      </c>
      <c r="R8" s="63" t="str">
        <f ca="1">IFERROR(VLOOKUP($A8,Culverts[],VLOOKUP(COLUMN(R8)-COLUMN($B8),Order[],2,0)+1,0),"")</f>
        <v/>
      </c>
      <c r="S8" s="63" t="str">
        <f ca="1">IFERROR(VLOOKUP($A8,Culverts[],VLOOKUP(COLUMN(S8)-COLUMN($B8),Order[],2,0)+1,0),"")</f>
        <v/>
      </c>
      <c r="T8" s="63" t="str">
        <f ca="1">IFERROR(VLOOKUP($A8,Culverts[],VLOOKUP(COLUMN(T8)-COLUMN($B8),Order[],2,0)+1,0),"")</f>
        <v/>
      </c>
      <c r="U8" s="63" t="str">
        <f ca="1">IFERROR(VLOOKUP($A8,Culverts[],VLOOKUP(COLUMN(U8)-COLUMN($B8),Order[],2,0)+1,0),"")</f>
        <v/>
      </c>
      <c r="V8" s="63" t="str">
        <f ca="1">IFERROR(VLOOKUP($A8,Culverts[],VLOOKUP(COLUMN(V8)-COLUMN($B8),Order[],2,0)+1,0),"")</f>
        <v/>
      </c>
      <c r="W8" s="63" t="str">
        <f ca="1">IFERROR(VLOOKUP($A8,Culverts[],VLOOKUP(COLUMN(W8)-COLUMN($B8),Order[],2,0)+1,0),"")</f>
        <v/>
      </c>
      <c r="X8" s="63" t="str">
        <f ca="1">IFERROR(VLOOKUP($A8,Culverts[],VLOOKUP(COLUMN(X8)-COLUMN($B8),Order[],2,0)+1,0),"")</f>
        <v/>
      </c>
      <c r="Y8" s="63" t="str">
        <f ca="1">IFERROR(VLOOKUP($A8,Culverts[],VLOOKUP(COLUMN(Y8)-COLUMN($B8),Order[],2,0)+1,0),"")</f>
        <v/>
      </c>
      <c r="Z8" s="63" t="str">
        <f ca="1">IFERROR(VLOOKUP($A8,Culverts[],VLOOKUP(COLUMN(Z8)-COLUMN($B8),Order[],2,0)+1,0),"")</f>
        <v/>
      </c>
      <c r="AA8" s="63" t="str">
        <f ca="1">IFERROR(VLOOKUP($A8,Culverts[],VLOOKUP(COLUMN(AA8)-COLUMN($B8),Order[],2,0)+1,0),"")</f>
        <v/>
      </c>
      <c r="AB8" s="63" t="str">
        <f ca="1">IFERROR(VLOOKUP($A8,Culverts[],VLOOKUP(COLUMN(AB8)-COLUMN($B8),Order[],2,0)+1,0),"")</f>
        <v/>
      </c>
      <c r="AC8" s="63" t="str">
        <f ca="1">IFERROR(VLOOKUP($A8,Culverts[],VLOOKUP(COLUMN(AC8)-COLUMN($B8),Order[],2,0)+1,0),"")</f>
        <v/>
      </c>
      <c r="AD8" s="63" t="str">
        <f ca="1">IFERROR(VLOOKUP($A8,Culverts[],VLOOKUP(COLUMN(AD8)-COLUMN($B8),Order[],2,0)+1,0),"")</f>
        <v/>
      </c>
      <c r="AE8" s="63" t="str">
        <f ca="1">IFERROR(VLOOKUP($A8,Culverts[],VLOOKUP(COLUMN(AE8)-COLUMN($B8),Order[],2,0)+1,0),"")</f>
        <v/>
      </c>
      <c r="AF8" s="63" t="str">
        <f ca="1">IFERROR(VLOOKUP($A8,Culverts[],VLOOKUP(COLUMN(AF8)-COLUMN($B8),Order[],2,0)+1,0),"")</f>
        <v/>
      </c>
      <c r="AG8" s="63" t="str">
        <f ca="1">IFERROR(VLOOKUP($A8,Culverts[],VLOOKUP(COLUMN(AG8)-COLUMN($B8),Order[],2,0)+1,0),"")</f>
        <v>SKEW ANGLE</v>
      </c>
      <c r="AH8" s="63" t="str">
        <f ca="1">IFERROR(VLOOKUP($A8,Culverts[],VLOOKUP(COLUMN(AH8)-COLUMN($B8),Order[],2,0)+1,0),"")</f>
        <v>Allowable Pipe Material
(See key below)</v>
      </c>
      <c r="AI8" s="63" t="str">
        <f ca="1">IFERROR(VLOOKUP($A8,Culverts[],VLOOKUP(COLUMN(AI8)-COLUMN($B8),Order[],2,0)+1,0),"")</f>
        <v>BEVELS
1V:nH</v>
      </c>
      <c r="AJ8" s="63" t="str">
        <f ca="1">IFERROR(VLOOKUP($A8,Culverts[],VLOOKUP(COLUMN(AJ8)-COLUMN($B8),Order[],2,0)+1,0),"")</f>
        <v>BEVELS
1V:nH</v>
      </c>
      <c r="AK8" s="64" t="str">
        <f ca="1">IFERROR(VLOOKUP($A8,Culverts[],VLOOKUP(COLUMN(AK8)-COLUMN($B8),Order[],2,0)+1,0),"")</f>
        <v>REMARKS
See below for
numbered notes</v>
      </c>
      <c r="AL8" s="65" t="str">
        <f ca="1">IFERROR(VLOOKUP($A8,Culverts[],VLOOKUP(COLUMN(AL8)-COLUMN($B8),Order[],2,0)+1,0),"")</f>
        <v>DESIGNER NOTES</v>
      </c>
    </row>
    <row r="9" spans="1:38" ht="11.25" thickBot="1" x14ac:dyDescent="0.2">
      <c r="A9" s="39">
        <f ca="1">IFERROR(IF(AND(Previous&lt;&gt;"None",OFFSET(A9,-1,0)=0),"Previous",OFFSET(A9,-1,0)+1),IF(OFFSET(A9,-1,0)="Row Number",-2,INDEX(SheetNames[Begins],MATCH(Sheet.Number,SheetNames[Sheet],0))))</f>
        <v>0</v>
      </c>
      <c r="C9" s="27" t="str">
        <f ca="1">IFERROR(VLOOKUP($A9,Culverts[],VLOOKUP(COLUMN(C9)-COLUMN($B9),Order[],2,0)+1,0),"")</f>
        <v/>
      </c>
      <c r="D9" s="28" t="str">
        <f ca="1">IFERROR(VLOOKUP($A9,Culverts[],VLOOKUP(COLUMN(D9)-COLUMN($B9),Order[],2,0)+1,0),"")</f>
        <v>FEET</v>
      </c>
      <c r="E9" s="28" t="str">
        <f ca="1">IFERROR(VLOOKUP($A9,Culverts[],VLOOKUP(COLUMN(E9)-COLUMN($B9),Order[],2,0)+1,0),"")</f>
        <v>CUYD</v>
      </c>
      <c r="F9" s="28" t="str">
        <f ca="1">IFERROR(VLOOKUP($A9,Culverts[],VLOOKUP(COLUMN(F9)-COLUMN($B9),Order[],2,0)+1,0),"")</f>
        <v/>
      </c>
      <c r="G9" s="31" t="str">
        <f ca="1">IFERROR(VLOOKUP($A9,Culverts[],VLOOKUP(COLUMN(G9)-COLUMN($B9),Order[],2,0)+1,0),"")</f>
        <v/>
      </c>
      <c r="H9" s="31" t="str">
        <f ca="1">IFERROR(VLOOKUP($A9,Culverts[],VLOOKUP(COLUMN(H9)-COLUMN($B9),Order[],2,0)+1,0),"")</f>
        <v/>
      </c>
      <c r="I9" s="31" t="str">
        <f ca="1">IFERROR(VLOOKUP($A9,Culverts[],VLOOKUP(COLUMN(I9)-COLUMN($B9),Order[],2,0)+1,0),"")</f>
        <v/>
      </c>
      <c r="J9" s="31" t="str">
        <f ca="1">IFERROR(VLOOKUP($A9,Culverts[],VLOOKUP(COLUMN(J9)-COLUMN($B9),Order[],2,0)+1,0),"")</f>
        <v/>
      </c>
      <c r="K9" s="31" t="str">
        <f ca="1">IFERROR(VLOOKUP($A9,Culverts[],VLOOKUP(COLUMN(K9)-COLUMN($B9),Order[],2,0)+1,0),"")</f>
        <v/>
      </c>
      <c r="L9" s="29" t="str">
        <f ca="1">IFERROR(VLOOKUP($A9,Culverts[],VLOOKUP(COLUMN(L9)-COLUMN($B9),Order[],2,0)+1,0),"")</f>
        <v/>
      </c>
      <c r="M9" s="29" t="str">
        <f ca="1">IFERROR(VLOOKUP($A9,Culverts[],VLOOKUP(COLUMN(M9)-COLUMN($B9),Order[],2,0)+1,0),"")</f>
        <v/>
      </c>
      <c r="N9" s="29" t="str">
        <f ca="1">IFERROR(VLOOKUP($A9,Culverts[],VLOOKUP(COLUMN(N9)-COLUMN($B9),Order[],2,0)+1,0),"")</f>
        <v/>
      </c>
      <c r="O9" s="29" t="str">
        <f ca="1">IFERROR(VLOOKUP($A9,Culverts[],VLOOKUP(COLUMN(O9)-COLUMN($B9),Order[],2,0)+1,0),"")</f>
        <v/>
      </c>
      <c r="P9" s="29" t="str">
        <f ca="1">IFERROR(VLOOKUP($A9,Culverts[],VLOOKUP(COLUMN(P9)-COLUMN($B9),Order[],2,0)+1,0),"")</f>
        <v/>
      </c>
      <c r="Q9" s="29" t="str">
        <f ca="1">IFERROR(VLOOKUP($A9,Culverts[],VLOOKUP(COLUMN(Q9)-COLUMN($B9),Order[],2,0)+1,0),"")</f>
        <v/>
      </c>
      <c r="R9" s="29" t="str">
        <f ca="1">IFERROR(VLOOKUP($A9,Culverts[],VLOOKUP(COLUMN(R9)-COLUMN($B9),Order[],2,0)+1,0),"")</f>
        <v/>
      </c>
      <c r="S9" s="29" t="str">
        <f ca="1">IFERROR(VLOOKUP($A9,Culverts[],VLOOKUP(COLUMN(S9)-COLUMN($B9),Order[],2,0)+1,0),"")</f>
        <v/>
      </c>
      <c r="T9" s="29" t="str">
        <f ca="1">IFERROR(VLOOKUP($A9,Culverts[],VLOOKUP(COLUMN(T9)-COLUMN($B9),Order[],2,0)+1,0),"")</f>
        <v/>
      </c>
      <c r="U9" s="29" t="str">
        <f ca="1">IFERROR(VLOOKUP($A9,Culverts[],VLOOKUP(COLUMN(U9)-COLUMN($B9),Order[],2,0)+1,0),"")</f>
        <v/>
      </c>
      <c r="V9" s="29" t="str">
        <f ca="1">IFERROR(VLOOKUP($A9,Culverts[],VLOOKUP(COLUMN(V9)-COLUMN($B9),Order[],2,0)+1,0),"")</f>
        <v/>
      </c>
      <c r="W9" s="29" t="str">
        <f ca="1">IFERROR(VLOOKUP($A9,Culverts[],VLOOKUP(COLUMN(W9)-COLUMN($B9),Order[],2,0)+1,0),"")</f>
        <v/>
      </c>
      <c r="X9" s="29" t="str">
        <f ca="1">IFERROR(VLOOKUP($A9,Culverts[],VLOOKUP(COLUMN(X9)-COLUMN($B9),Order[],2,0)+1,0),"")</f>
        <v/>
      </c>
      <c r="Y9" s="29" t="str">
        <f ca="1">IFERROR(VLOOKUP($A9,Culverts[],VLOOKUP(COLUMN(Y9)-COLUMN($B9),Order[],2,0)+1,0),"")</f>
        <v/>
      </c>
      <c r="Z9" s="29" t="str">
        <f ca="1">IFERROR(VLOOKUP($A9,Culverts[],VLOOKUP(COLUMN(Z9)-COLUMN($B9),Order[],2,0)+1,0),"")</f>
        <v/>
      </c>
      <c r="AA9" s="29" t="str">
        <f ca="1">IFERROR(VLOOKUP($A9,Culverts[],VLOOKUP(COLUMN(AA9)-COLUMN($B9),Order[],2,0)+1,0),"")</f>
        <v/>
      </c>
      <c r="AB9" s="29" t="str">
        <f ca="1">IFERROR(VLOOKUP($A9,Culverts[],VLOOKUP(COLUMN(AB9)-COLUMN($B9),Order[],2,0)+1,0),"")</f>
        <v/>
      </c>
      <c r="AC9" s="29" t="str">
        <f ca="1">IFERROR(VLOOKUP($A9,Culverts[],VLOOKUP(COLUMN(AC9)-COLUMN($B9),Order[],2,0)+1,0),"")</f>
        <v/>
      </c>
      <c r="AD9" s="29" t="str">
        <f ca="1">IFERROR(VLOOKUP($A9,Culverts[],VLOOKUP(COLUMN(AD9)-COLUMN($B9),Order[],2,0)+1,0),"")</f>
        <v/>
      </c>
      <c r="AE9" s="29" t="str">
        <f ca="1">IFERROR(VLOOKUP($A9,Culverts[],VLOOKUP(COLUMN(AE9)-COLUMN($B9),Order[],2,0)+1,0),"")</f>
        <v/>
      </c>
      <c r="AF9" s="29" t="str">
        <f ca="1">IFERROR(VLOOKUP($A9,Culverts[],VLOOKUP(COLUMN(AF9)-COLUMN($B9),Order[],2,0)+1,0),"")</f>
        <v/>
      </c>
      <c r="AG9" s="29" t="str">
        <f ca="1">IFERROR(VLOOKUP($A9,Culverts[],VLOOKUP(COLUMN(AG9)-COLUMN($B9),Order[],2,0)+1,0),"")</f>
        <v/>
      </c>
      <c r="AH9" s="29" t="str">
        <f ca="1">IFERROR(VLOOKUP($A9,Culverts[],VLOOKUP(COLUMN(AH9)-COLUMN($B9),Order[],2,0)+1,0),"")</f>
        <v/>
      </c>
      <c r="AI9" s="29" t="str">
        <f ca="1">IFERROR(VLOOKUP($A9,Culverts[],VLOOKUP(COLUMN(AI9)-COLUMN($B9),Order[],2,0)+1,0),"")</f>
        <v>Lt</v>
      </c>
      <c r="AJ9" s="29" t="str">
        <f ca="1">IFERROR(VLOOKUP($A9,Culverts[],VLOOKUP(COLUMN(AJ9)-COLUMN($B9),Order[],2,0)+1,0),"")</f>
        <v>Rt</v>
      </c>
      <c r="AK9" s="29" t="str">
        <f ca="1">IFERROR(VLOOKUP($A9,Culverts[],VLOOKUP(COLUMN(AK9)-COLUMN($B9),Order[],2,0)+1,0),"")</f>
        <v/>
      </c>
      <c r="AL9" s="29" t="str">
        <f ca="1">IFERROR(VLOOKUP($A9,Culverts[],VLOOKUP(COLUMN(AL9)-COLUMN($B9),Order[],2,0)+1,0),"")</f>
        <v/>
      </c>
    </row>
    <row r="10" spans="1:38" ht="12" customHeight="1" x14ac:dyDescent="0.15">
      <c r="A10" s="39">
        <f ca="1">IFERROR(IF(AND(Previous&lt;&gt;"None",OFFSET(A10,-1,0)=0),"Previous",OFFSET(A10,-1,0)+1),IF(OFFSET(A10,-1,0)="Row Number",-2,INDEX(SheetNames[Begins],MATCH(Sheet.Number,SheetNames[Sheet],0))))</f>
        <v>1</v>
      </c>
      <c r="C10" s="90">
        <f ca="1">IF($A10="Previous","PREVIOUS",IFERROR(VLOOKUP($A10,Culverts[],VLOOKUP(COLUMN(C10)-COLUMN($B10),Order[],2,0)+1,0),""))</f>
        <v>0</v>
      </c>
      <c r="D10" s="44">
        <f ca="1">IF($A10="Previous","SHEET:",IFERROR(ROUND(VLOOKUP($A10,Culverts[],VLOOKUP(COLUMN(D10)-COLUMN($B10),Order[],2,0)+1,0),D$1),VLOOKUP($A10,Culverts[],VLOOKUP(COLUMN(D10)-COLUMN($B10),Order[],2,0)+1,0)))</f>
        <v>0</v>
      </c>
      <c r="E10" s="44">
        <f ca="1">IF($A10="Previous",IF(OR(E$9=0,E$9="Lt",E$9="Rt"),"",INDIRECT(Previous&amp;"!R"&amp;ROW(Totals)&amp;"C"&amp;COLUMN(E10),0)),IFERROR(ROUND(VLOOKUP($A10,Culverts[],VLOOKUP(COLUMN(E10)-COLUMN($B10),Order[],2,0)+1,0),E$1),VLOOKUP($A10,Culverts[],VLOOKUP(COLUMN(E10)-COLUMN($B10),Order[],2,0)+1,0)))</f>
        <v>0</v>
      </c>
      <c r="F10" s="44">
        <f ca="1">IF($A10="Previous",IF(OR(F$9=0,F$9="Lt",F$9="Rt"),"",INDIRECT(Previous&amp;"!R"&amp;ROW(Totals)&amp;"C"&amp;COLUMN(F10),0)),IFERROR(ROUND(VLOOKUP($A10,Culverts[],VLOOKUP(COLUMN(F10)-COLUMN($B10),Order[],2,0)+1,0),F$1),VLOOKUP($A10,Culverts[],VLOOKUP(COLUMN(F10)-COLUMN($B10),Order[],2,0)+1,0)))</f>
        <v>0</v>
      </c>
      <c r="G10" s="44">
        <f ca="1">IF($A10="Previous",IF(OR(G$9=0,G$9="Lt",G$9="Rt"),"",INDIRECT(Previous&amp;"!R"&amp;ROW(Totals)&amp;"C"&amp;COLUMN(G10),0)),IFERROR(ROUND(VLOOKUP($A10,Culverts[],VLOOKUP(COLUMN(G10)-COLUMN($B10),Order[],2,0)+1,0),G$1),VLOOKUP($A10,Culverts[],VLOOKUP(COLUMN(G10)-COLUMN($B10),Order[],2,0)+1,0)))</f>
        <v>0</v>
      </c>
      <c r="H10" s="44">
        <f ca="1">IF($A10="Previous",IF(OR(H$9=0,H$9="Lt",H$9="Rt"),"",INDIRECT(Previous&amp;"!R"&amp;ROW(Totals)&amp;"C"&amp;COLUMN(H10),0)),IFERROR(ROUND(VLOOKUP($A10,Culverts[],VLOOKUP(COLUMN(H10)-COLUMN($B10),Order[],2,0)+1,0),H$1),VLOOKUP($A10,Culverts[],VLOOKUP(COLUMN(H10)-COLUMN($B10),Order[],2,0)+1,0)))</f>
        <v>0</v>
      </c>
      <c r="I10" s="44">
        <f ca="1">IF($A10="Previous",IF(OR(I$9=0,I$9="Lt",I$9="Rt"),"",INDIRECT(Previous&amp;"!R"&amp;ROW(Totals)&amp;"C"&amp;COLUMN(I10),0)),IFERROR(ROUND(VLOOKUP($A10,Culverts[],VLOOKUP(COLUMN(I10)-COLUMN($B10),Order[],2,0)+1,0),I$1),VLOOKUP($A10,Culverts[],VLOOKUP(COLUMN(I10)-COLUMN($B10),Order[],2,0)+1,0)))</f>
        <v>0</v>
      </c>
      <c r="J10" s="44">
        <f ca="1">IF($A10="Previous",IF(OR(J$9=0,J$9="Lt",J$9="Rt"),"",INDIRECT(Previous&amp;"!R"&amp;ROW(Totals)&amp;"C"&amp;COLUMN(J10),0)),IFERROR(ROUND(VLOOKUP($A10,Culverts[],VLOOKUP(COLUMN(J10)-COLUMN($B10),Order[],2,0)+1,0),J$1),VLOOKUP($A10,Culverts[],VLOOKUP(COLUMN(J10)-COLUMN($B10),Order[],2,0)+1,0)))</f>
        <v>0</v>
      </c>
      <c r="K10" s="44">
        <f ca="1">IF($A10="Previous",IF(OR(K$9=0,K$9="Lt",K$9="Rt"),"",INDIRECT(Previous&amp;"!R"&amp;ROW(Totals)&amp;"C"&amp;COLUMN(K10),0)),IFERROR(ROUND(VLOOKUP($A10,Culverts[],VLOOKUP(COLUMN(K10)-COLUMN($B10),Order[],2,0)+1,0),K$1),VLOOKUP($A10,Culverts[],VLOOKUP(COLUMN(K10)-COLUMN($B10),Order[],2,0)+1,0)))</f>
        <v>0</v>
      </c>
      <c r="L10" s="44">
        <f ca="1">IF($A10="Previous",IF(OR(L$9=0,L$9="Lt",L$9="Rt"),"",INDIRECT(Previous&amp;"!R"&amp;ROW(Totals)&amp;"C"&amp;COLUMN(L10),0)),IFERROR(ROUND(VLOOKUP($A10,Culverts[],VLOOKUP(COLUMN(L10)-COLUMN($B10),Order[],2,0)+1,0),L$1),VLOOKUP($A10,Culverts[],VLOOKUP(COLUMN(L10)-COLUMN($B10),Order[],2,0)+1,0)))</f>
        <v>0</v>
      </c>
      <c r="M10" s="44">
        <f ca="1">IF($A10="Previous",IF(OR(M$9=0,M$9="Lt",M$9="Rt"),"",INDIRECT(Previous&amp;"!R"&amp;ROW(Totals)&amp;"C"&amp;COLUMN(M10),0)),IFERROR(ROUND(VLOOKUP($A10,Culverts[],VLOOKUP(COLUMN(M10)-COLUMN($B10),Order[],2,0)+1,0),M$1),VLOOKUP($A10,Culverts[],VLOOKUP(COLUMN(M10)-COLUMN($B10),Order[],2,0)+1,0)))</f>
        <v>0</v>
      </c>
      <c r="N10" s="44">
        <f ca="1">IF($A10="Previous",IF(OR(N$9=0,N$9="Lt",N$9="Rt"),"",INDIRECT(Previous&amp;"!R"&amp;ROW(Totals)&amp;"C"&amp;COLUMN(N10),0)),IFERROR(ROUND(VLOOKUP($A10,Culverts[],VLOOKUP(COLUMN(N10)-COLUMN($B10),Order[],2,0)+1,0),N$1),VLOOKUP($A10,Culverts[],VLOOKUP(COLUMN(N10)-COLUMN($B10),Order[],2,0)+1,0)))</f>
        <v>0</v>
      </c>
      <c r="O10" s="44">
        <f ca="1">IF($A10="Previous",IF(OR(O$9=0,O$9="Lt",O$9="Rt"),"",INDIRECT(Previous&amp;"!R"&amp;ROW(Totals)&amp;"C"&amp;COLUMN(O10),0)),IFERROR(ROUND(VLOOKUP($A10,Culverts[],VLOOKUP(COLUMN(O10)-COLUMN($B10),Order[],2,0)+1,0),O$1),VLOOKUP($A10,Culverts[],VLOOKUP(COLUMN(O10)-COLUMN($B10),Order[],2,0)+1,0)))</f>
        <v>0</v>
      </c>
      <c r="P10" s="44">
        <f ca="1">IF($A10="Previous",IF(OR(P$9=0,P$9="Lt",P$9="Rt"),"",INDIRECT(Previous&amp;"!R"&amp;ROW(Totals)&amp;"C"&amp;COLUMN(P10),0)),IFERROR(ROUND(VLOOKUP($A10,Culverts[],VLOOKUP(COLUMN(P10)-COLUMN($B10),Order[],2,0)+1,0),P$1),VLOOKUP($A10,Culverts[],VLOOKUP(COLUMN(P10)-COLUMN($B10),Order[],2,0)+1,0)))</f>
        <v>0</v>
      </c>
      <c r="Q10" s="44">
        <f ca="1">IF($A10="Previous",IF(OR(Q$9=0,Q$9="Lt",Q$9="Rt"),"",INDIRECT(Previous&amp;"!R"&amp;ROW(Totals)&amp;"C"&amp;COLUMN(Q10),0)),IFERROR(ROUND(VLOOKUP($A10,Culverts[],VLOOKUP(COLUMN(Q10)-COLUMN($B10),Order[],2,0)+1,0),Q$1),VLOOKUP($A10,Culverts[],VLOOKUP(COLUMN(Q10)-COLUMN($B10),Order[],2,0)+1,0)))</f>
        <v>0</v>
      </c>
      <c r="R10" s="44">
        <f ca="1">IF($A10="Previous",IF(OR(R$9=0,R$9="Lt",R$9="Rt"),"",INDIRECT(Previous&amp;"!R"&amp;ROW(Totals)&amp;"C"&amp;COLUMN(R10),0)),IFERROR(ROUND(VLOOKUP($A10,Culverts[],VLOOKUP(COLUMN(R10)-COLUMN($B10),Order[],2,0)+1,0),R$1),VLOOKUP($A10,Culverts[],VLOOKUP(COLUMN(R10)-COLUMN($B10),Order[],2,0)+1,0)))</f>
        <v>0</v>
      </c>
      <c r="S10" s="44">
        <f ca="1">IF($A10="Previous",IF(OR(S$9=0,S$9="Lt",S$9="Rt"),"",INDIRECT(Previous&amp;"!R"&amp;ROW(Totals)&amp;"C"&amp;COLUMN(S10),0)),IFERROR(ROUND(VLOOKUP($A10,Culverts[],VLOOKUP(COLUMN(S10)-COLUMN($B10),Order[],2,0)+1,0),S$1),VLOOKUP($A10,Culverts[],VLOOKUP(COLUMN(S10)-COLUMN($B10),Order[],2,0)+1,0)))</f>
        <v>0</v>
      </c>
      <c r="T10" s="44">
        <f ca="1">IF($A10="Previous",IF(OR(T$9=0,T$9="Lt",T$9="Rt"),"",INDIRECT(Previous&amp;"!R"&amp;ROW(Totals)&amp;"C"&amp;COLUMN(T10),0)),IFERROR(ROUND(VLOOKUP($A10,Culverts[],VLOOKUP(COLUMN(T10)-COLUMN($B10),Order[],2,0)+1,0),T$1),VLOOKUP($A10,Culverts[],VLOOKUP(COLUMN(T10)-COLUMN($B10),Order[],2,0)+1,0)))</f>
        <v>0</v>
      </c>
      <c r="U10" s="44">
        <f ca="1">IF($A10="Previous",IF(OR(U$9=0,U$9="Lt",U$9="Rt"),"",INDIRECT(Previous&amp;"!R"&amp;ROW(Totals)&amp;"C"&amp;COLUMN(U10),0)),IFERROR(ROUND(VLOOKUP($A10,Culverts[],VLOOKUP(COLUMN(U10)-COLUMN($B10),Order[],2,0)+1,0),U$1),VLOOKUP($A10,Culverts[],VLOOKUP(COLUMN(U10)-COLUMN($B10),Order[],2,0)+1,0)))</f>
        <v>0</v>
      </c>
      <c r="V10" s="44">
        <f ca="1">IF($A10="Previous",IF(OR(V$9=0,V$9="Lt",V$9="Rt"),"",INDIRECT(Previous&amp;"!R"&amp;ROW(Totals)&amp;"C"&amp;COLUMN(V10),0)),IFERROR(ROUND(VLOOKUP($A10,Culverts[],VLOOKUP(COLUMN(V10)-COLUMN($B10),Order[],2,0)+1,0),V$1),VLOOKUP($A10,Culverts[],VLOOKUP(COLUMN(V10)-COLUMN($B10),Order[],2,0)+1,0)))</f>
        <v>0</v>
      </c>
      <c r="W10" s="44">
        <f ca="1">IF($A10="Previous",IF(OR(W$9=0,W$9="Lt",W$9="Rt"),"",INDIRECT(Previous&amp;"!R"&amp;ROW(Totals)&amp;"C"&amp;COLUMN(W10),0)),IFERROR(ROUND(VLOOKUP($A10,Culverts[],VLOOKUP(COLUMN(W10)-COLUMN($B10),Order[],2,0)+1,0),W$1),VLOOKUP($A10,Culverts[],VLOOKUP(COLUMN(W10)-COLUMN($B10),Order[],2,0)+1,0)))</f>
        <v>0</v>
      </c>
      <c r="X10" s="44">
        <f ca="1">IF($A10="Previous",IF(OR(X$9=0,X$9="Lt",X$9="Rt"),"",INDIRECT(Previous&amp;"!R"&amp;ROW(Totals)&amp;"C"&amp;COLUMN(X10),0)),IFERROR(ROUND(VLOOKUP($A10,Culverts[],VLOOKUP(COLUMN(X10)-COLUMN($B10),Order[],2,0)+1,0),X$1),VLOOKUP($A10,Culverts[],VLOOKUP(COLUMN(X10)-COLUMN($B10),Order[],2,0)+1,0)))</f>
        <v>0</v>
      </c>
      <c r="Y10" s="44">
        <f ca="1">IF($A10="Previous",IF(OR(Y$9=0,Y$9="Lt",Y$9="Rt"),"",INDIRECT(Previous&amp;"!R"&amp;ROW(Totals)&amp;"C"&amp;COLUMN(Y10),0)),IFERROR(ROUND(VLOOKUP($A10,Culverts[],VLOOKUP(COLUMN(Y10)-COLUMN($B10),Order[],2,0)+1,0),Y$1),VLOOKUP($A10,Culverts[],VLOOKUP(COLUMN(Y10)-COLUMN($B10),Order[],2,0)+1,0)))</f>
        <v>0</v>
      </c>
      <c r="Z10" s="44">
        <f ca="1">IF($A10="Previous",IF(OR(Z$9=0,Z$9="Lt",Z$9="Rt"),"",INDIRECT(Previous&amp;"!R"&amp;ROW(Totals)&amp;"C"&amp;COLUMN(Z10),0)),IFERROR(ROUND(VLOOKUP($A10,Culverts[],VLOOKUP(COLUMN(Z10)-COLUMN($B10),Order[],2,0)+1,0),Z$1),VLOOKUP($A10,Culverts[],VLOOKUP(COLUMN(Z10)-COLUMN($B10),Order[],2,0)+1,0)))</f>
        <v>0</v>
      </c>
      <c r="AA10" s="44">
        <f ca="1">IF($A10="Previous",IF(OR(AA$9=0,AA$9="Lt",AA$9="Rt"),"",INDIRECT(Previous&amp;"!R"&amp;ROW(Totals)&amp;"C"&amp;COLUMN(AA10),0)),IFERROR(ROUND(VLOOKUP($A10,Culverts[],VLOOKUP(COLUMN(AA10)-COLUMN($B10),Order[],2,0)+1,0),AA$1),VLOOKUP($A10,Culverts[],VLOOKUP(COLUMN(AA10)-COLUMN($B10),Order[],2,0)+1,0)))</f>
        <v>0</v>
      </c>
      <c r="AB10" s="44">
        <f ca="1">IF($A10="Previous",IF(OR(AB$9=0,AB$9="Lt",AB$9="Rt"),"",INDIRECT(Previous&amp;"!R"&amp;ROW(Totals)&amp;"C"&amp;COLUMN(AB10),0)),IFERROR(ROUND(VLOOKUP($A10,Culverts[],VLOOKUP(COLUMN(AB10)-COLUMN($B10),Order[],2,0)+1,0),AB$1),VLOOKUP($A10,Culverts[],VLOOKUP(COLUMN(AB10)-COLUMN($B10),Order[],2,0)+1,0)))</f>
        <v>0</v>
      </c>
      <c r="AC10" s="44">
        <f ca="1">IF($A10="Previous",IF(OR(AC$9=0,AC$9="Lt",AC$9="Rt"),"",INDIRECT(Previous&amp;"!R"&amp;ROW(Totals)&amp;"C"&amp;COLUMN(AC10),0)),IFERROR(ROUND(VLOOKUP($A10,Culverts[],VLOOKUP(COLUMN(AC10)-COLUMN($B10),Order[],2,0)+1,0),AC$1),VLOOKUP($A10,Culverts[],VLOOKUP(COLUMN(AC10)-COLUMN($B10),Order[],2,0)+1,0)))</f>
        <v>0</v>
      </c>
      <c r="AD10" s="44">
        <f ca="1">IF($A10="Previous",IF(OR(AD$9=0,AD$9="Lt",AD$9="Rt"),"",INDIRECT(Previous&amp;"!R"&amp;ROW(Totals)&amp;"C"&amp;COLUMN(AD10),0)),IFERROR(ROUND(VLOOKUP($A10,Culverts[],VLOOKUP(COLUMN(AD10)-COLUMN($B10),Order[],2,0)+1,0),AD$1),VLOOKUP($A10,Culverts[],VLOOKUP(COLUMN(AD10)-COLUMN($B10),Order[],2,0)+1,0)))</f>
        <v>0</v>
      </c>
      <c r="AE10" s="44">
        <f ca="1">IF($A10="Previous",IF(OR(AE$9=0,AE$9="Lt",AE$9="Rt"),"",INDIRECT(Previous&amp;"!R"&amp;ROW(Totals)&amp;"C"&amp;COLUMN(AE10),0)),IFERROR(ROUND(VLOOKUP($A10,Culverts[],VLOOKUP(COLUMN(AE10)-COLUMN($B10),Order[],2,0)+1,0),AE$1),VLOOKUP($A10,Culverts[],VLOOKUP(COLUMN(AE10)-COLUMN($B10),Order[],2,0)+1,0)))</f>
        <v>0</v>
      </c>
      <c r="AF10" s="44">
        <f ca="1">IF($A10="Previous",IF(OR(AF$9=0,AF$9="Lt",AF$9="Rt"),"",INDIRECT(Previous&amp;"!R"&amp;ROW(Totals)&amp;"C"&amp;COLUMN(AF10),0)),IFERROR(ROUND(VLOOKUP($A10,Culverts[],VLOOKUP(COLUMN(AF10)-COLUMN($B10),Order[],2,0)+1,0),AF$1),VLOOKUP($A10,Culverts[],VLOOKUP(COLUMN(AF10)-COLUMN($B10),Order[],2,0)+1,0)))</f>
        <v>0</v>
      </c>
      <c r="AG10" s="44">
        <f ca="1">IF($A10="Previous",IF(OR(AG$9=0,AG$9="Lt",AG$9="Rt"),"",INDIRECT(Previous&amp;"!R"&amp;ROW(Totals)&amp;"C"&amp;COLUMN(AG10),0)),IFERROR(ROUND(VLOOKUP($A10,Culverts[],VLOOKUP(COLUMN(AG10)-COLUMN($B10),Order[],2,0)+1,0),AG$1),VLOOKUP($A10,Culverts[],VLOOKUP(COLUMN(AG10)-COLUMN($B10),Order[],2,0)+1,0)))</f>
        <v>0</v>
      </c>
      <c r="AH10" s="44">
        <f ca="1">IF($A10="Previous",IF(OR(AH$9=0,AH$9="Lt",AH$9="Rt"),"",INDIRECT(Previous&amp;"!R"&amp;ROW(Totals)&amp;"C"&amp;COLUMN(AH10),0)),IFERROR(ROUND(VLOOKUP($A10,Culverts[],VLOOKUP(COLUMN(AH10)-COLUMN($B10),Order[],2,0)+1,0),AH$1),VLOOKUP($A10,Culverts[],VLOOKUP(COLUMN(AH10)-COLUMN($B10),Order[],2,0)+1,0)))</f>
        <v>0</v>
      </c>
      <c r="AI10" s="44">
        <f ca="1">IF($A10="Previous",IF(OR(AI$9=0,AI$9="Lt",AI$9="Rt"),"",INDIRECT(Previous&amp;"!R"&amp;ROW(Totals)&amp;"C"&amp;COLUMN(AI10),0)),IFERROR(ROUND(VLOOKUP($A10,Culverts[],VLOOKUP(COLUMN(AI10)-COLUMN($B10),Order[],2,0)+1,0),AI$1),VLOOKUP($A10,Culverts[],VLOOKUP(COLUMN(AI10)-COLUMN($B10),Order[],2,0)+1,0)))</f>
        <v>0</v>
      </c>
      <c r="AJ10" s="44">
        <f ca="1">IF($A10="Previous",IF(OR(AJ$9=0,AJ$9="Lt",AJ$9="Rt"),"",INDIRECT(Previous&amp;"!R"&amp;ROW(Totals)&amp;"C"&amp;COLUMN(AJ10),0)),IFERROR(ROUND(VLOOKUP($A10,Culverts[],VLOOKUP(COLUMN(AJ10)-COLUMN($B10),Order[],2,0)+1,0),AJ$1),VLOOKUP($A10,Culverts[],VLOOKUP(COLUMN(AJ10)-COLUMN($B10),Order[],2,0)+1,0)))</f>
        <v>0</v>
      </c>
      <c r="AK10" s="84">
        <f ca="1">IF($A10="Previous",IF(OR(AK$9=0,AK$9="Lt",AK$9="Rt"),"",INDIRECT(Previous&amp;"!R"&amp;ROW(Totals)&amp;"C"&amp;COLUMN(AK10),0)),IFERROR(ROUND(VLOOKUP($A10,Culverts[],VLOOKUP(COLUMN(AK10)-COLUMN($B10),Order[],2,0)+1,0),AK$1),VLOOKUP($A10,Culverts[],VLOOKUP(COLUMN(AK10)-COLUMN($B10),Order[],2,0)+1,0)))</f>
        <v>0</v>
      </c>
      <c r="AL10" s="44">
        <f ca="1">IF($A10="Previous",IF(OR(AL$9=0,AL$9="Lt",AL$9="Rt"),"",INDIRECT(Previous&amp;"!R"&amp;ROW(Totals)&amp;"C"&amp;COLUMN(AL10),0)),IFERROR(ROUND(VLOOKUP($A10,Culverts[],VLOOKUP(COLUMN(AL10)-COLUMN($B10),Order[],2,0)+1,0),AL$1),VLOOKUP($A10,Culverts[],VLOOKUP(COLUMN(AL10)-COLUMN($B10),Order[],2,0)+1,0)))</f>
        <v>0</v>
      </c>
    </row>
    <row r="11" spans="1:38" ht="12" customHeight="1" x14ac:dyDescent="0.15">
      <c r="A11" s="39">
        <f ca="1">IFERROR(IF(AND(Previous&lt;&gt;"None",OFFSET(A11,-1,0)=0),"Previous",OFFSET(A11,-1,0)+1),IF(OFFSET(A11,-1,0)="Row Number",-2,INDEX(SheetNames[Begins],MATCH(Sheet.Number,SheetNames[Sheet],0))))</f>
        <v>2</v>
      </c>
      <c r="C11" s="90">
        <f ca="1">IF($A11="Previous","PREVIOUS",IFERROR(VLOOKUP($A11,Culverts[],VLOOKUP(COLUMN(C11)-COLUMN($B11),Order[],2,0)+1,0),""))</f>
        <v>0</v>
      </c>
      <c r="D11" s="44">
        <f ca="1">IF($A11="Previous","SHEET:",IFERROR(ROUND(VLOOKUP($A11,Culverts[],VLOOKUP(COLUMN(D11)-COLUMN($B11),Order[],2,0)+1,0),D$1),VLOOKUP($A11,Culverts[],VLOOKUP(COLUMN(D11)-COLUMN($B11),Order[],2,0)+1,0)))</f>
        <v>0</v>
      </c>
      <c r="E11" s="44">
        <f ca="1">IF($A11="Previous",IF(OR(E$9=0,E$9="Lt",E$9="Rt"),"",INDIRECT(Previous&amp;"!R"&amp;ROW(Totals)&amp;"C"&amp;COLUMN(E11),0)),IFERROR(ROUND(VLOOKUP($A11,Culverts[],VLOOKUP(COLUMN(E11)-COLUMN($B11),Order[],2,0)+1,0),E$1),VLOOKUP($A11,Culverts[],VLOOKUP(COLUMN(E11)-COLUMN($B11),Order[],2,0)+1,0)))</f>
        <v>0</v>
      </c>
      <c r="F11" s="44">
        <f ca="1">IF($A11="Previous",IF(OR(F$9=0,F$9="Lt",F$9="Rt"),"",INDIRECT(Previous&amp;"!R"&amp;ROW(Totals)&amp;"C"&amp;COLUMN(F11),0)),IFERROR(ROUND(VLOOKUP($A11,Culverts[],VLOOKUP(COLUMN(F11)-COLUMN($B11),Order[],2,0)+1,0),F$1),VLOOKUP($A11,Culverts[],VLOOKUP(COLUMN(F11)-COLUMN($B11),Order[],2,0)+1,0)))</f>
        <v>0</v>
      </c>
      <c r="G11" s="44">
        <f ca="1">IF($A11="Previous",IF(OR(G$9=0,G$9="Lt",G$9="Rt"),"",INDIRECT(Previous&amp;"!R"&amp;ROW(Totals)&amp;"C"&amp;COLUMN(G11),0)),IFERROR(ROUND(VLOOKUP($A11,Culverts[],VLOOKUP(COLUMN(G11)-COLUMN($B11),Order[],2,0)+1,0),G$1),VLOOKUP($A11,Culverts[],VLOOKUP(COLUMN(G11)-COLUMN($B11),Order[],2,0)+1,0)))</f>
        <v>0</v>
      </c>
      <c r="H11" s="44">
        <f ca="1">IF($A11="Previous",IF(OR(H$9=0,H$9="Lt",H$9="Rt"),"",INDIRECT(Previous&amp;"!R"&amp;ROW(Totals)&amp;"C"&amp;COLUMN(H11),0)),IFERROR(ROUND(VLOOKUP($A11,Culverts[],VLOOKUP(COLUMN(H11)-COLUMN($B11),Order[],2,0)+1,0),H$1),VLOOKUP($A11,Culverts[],VLOOKUP(COLUMN(H11)-COLUMN($B11),Order[],2,0)+1,0)))</f>
        <v>0</v>
      </c>
      <c r="I11" s="44">
        <f ca="1">IF($A11="Previous",IF(OR(I$9=0,I$9="Lt",I$9="Rt"),"",INDIRECT(Previous&amp;"!R"&amp;ROW(Totals)&amp;"C"&amp;COLUMN(I11),0)),IFERROR(ROUND(VLOOKUP($A11,Culverts[],VLOOKUP(COLUMN(I11)-COLUMN($B11),Order[],2,0)+1,0),I$1),VLOOKUP($A11,Culverts[],VLOOKUP(COLUMN(I11)-COLUMN($B11),Order[],2,0)+1,0)))</f>
        <v>0</v>
      </c>
      <c r="J11" s="44">
        <f ca="1">IF($A11="Previous",IF(OR(J$9=0,J$9="Lt",J$9="Rt"),"",INDIRECT(Previous&amp;"!R"&amp;ROW(Totals)&amp;"C"&amp;COLUMN(J11),0)),IFERROR(ROUND(VLOOKUP($A11,Culverts[],VLOOKUP(COLUMN(J11)-COLUMN($B11),Order[],2,0)+1,0),J$1),VLOOKUP($A11,Culverts[],VLOOKUP(COLUMN(J11)-COLUMN($B11),Order[],2,0)+1,0)))</f>
        <v>0</v>
      </c>
      <c r="K11" s="44">
        <f ca="1">IF($A11="Previous",IF(OR(K$9=0,K$9="Lt",K$9="Rt"),"",INDIRECT(Previous&amp;"!R"&amp;ROW(Totals)&amp;"C"&amp;COLUMN(K11),0)),IFERROR(ROUND(VLOOKUP($A11,Culverts[],VLOOKUP(COLUMN(K11)-COLUMN($B11),Order[],2,0)+1,0),K$1),VLOOKUP($A11,Culverts[],VLOOKUP(COLUMN(K11)-COLUMN($B11),Order[],2,0)+1,0)))</f>
        <v>0</v>
      </c>
      <c r="L11" s="44">
        <f ca="1">IF($A11="Previous",IF(OR(L$9=0,L$9="Lt",L$9="Rt"),"",INDIRECT(Previous&amp;"!R"&amp;ROW(Totals)&amp;"C"&amp;COLUMN(L11),0)),IFERROR(ROUND(VLOOKUP($A11,Culverts[],VLOOKUP(COLUMN(L11)-COLUMN($B11),Order[],2,0)+1,0),L$1),VLOOKUP($A11,Culverts[],VLOOKUP(COLUMN(L11)-COLUMN($B11),Order[],2,0)+1,0)))</f>
        <v>0</v>
      </c>
      <c r="M11" s="44">
        <f ca="1">IF($A11="Previous",IF(OR(M$9=0,M$9="Lt",M$9="Rt"),"",INDIRECT(Previous&amp;"!R"&amp;ROW(Totals)&amp;"C"&amp;COLUMN(M11),0)),IFERROR(ROUND(VLOOKUP($A11,Culverts[],VLOOKUP(COLUMN(M11)-COLUMN($B11),Order[],2,0)+1,0),M$1),VLOOKUP($A11,Culverts[],VLOOKUP(COLUMN(M11)-COLUMN($B11),Order[],2,0)+1,0)))</f>
        <v>0</v>
      </c>
      <c r="N11" s="44">
        <f ca="1">IF($A11="Previous",IF(OR(N$9=0,N$9="Lt",N$9="Rt"),"",INDIRECT(Previous&amp;"!R"&amp;ROW(Totals)&amp;"C"&amp;COLUMN(N11),0)),IFERROR(ROUND(VLOOKUP($A11,Culverts[],VLOOKUP(COLUMN(N11)-COLUMN($B11),Order[],2,0)+1,0),N$1),VLOOKUP($A11,Culverts[],VLOOKUP(COLUMN(N11)-COLUMN($B11),Order[],2,0)+1,0)))</f>
        <v>0</v>
      </c>
      <c r="O11" s="44">
        <f ca="1">IF($A11="Previous",IF(OR(O$9=0,O$9="Lt",O$9="Rt"),"",INDIRECT(Previous&amp;"!R"&amp;ROW(Totals)&amp;"C"&amp;COLUMN(O11),0)),IFERROR(ROUND(VLOOKUP($A11,Culverts[],VLOOKUP(COLUMN(O11)-COLUMN($B11),Order[],2,0)+1,0),O$1),VLOOKUP($A11,Culverts[],VLOOKUP(COLUMN(O11)-COLUMN($B11),Order[],2,0)+1,0)))</f>
        <v>0</v>
      </c>
      <c r="P11" s="44">
        <f ca="1">IF($A11="Previous",IF(OR(P$9=0,P$9="Lt",P$9="Rt"),"",INDIRECT(Previous&amp;"!R"&amp;ROW(Totals)&amp;"C"&amp;COLUMN(P11),0)),IFERROR(ROUND(VLOOKUP($A11,Culverts[],VLOOKUP(COLUMN(P11)-COLUMN($B11),Order[],2,0)+1,0),P$1),VLOOKUP($A11,Culverts[],VLOOKUP(COLUMN(P11)-COLUMN($B11),Order[],2,0)+1,0)))</f>
        <v>0</v>
      </c>
      <c r="Q11" s="44">
        <f ca="1">IF($A11="Previous",IF(OR(Q$9=0,Q$9="Lt",Q$9="Rt"),"",INDIRECT(Previous&amp;"!R"&amp;ROW(Totals)&amp;"C"&amp;COLUMN(Q11),0)),IFERROR(ROUND(VLOOKUP($A11,Culverts[],VLOOKUP(COLUMN(Q11)-COLUMN($B11),Order[],2,0)+1,0),Q$1),VLOOKUP($A11,Culverts[],VLOOKUP(COLUMN(Q11)-COLUMN($B11),Order[],2,0)+1,0)))</f>
        <v>0</v>
      </c>
      <c r="R11" s="44">
        <f ca="1">IF($A11="Previous",IF(OR(R$9=0,R$9="Lt",R$9="Rt"),"",INDIRECT(Previous&amp;"!R"&amp;ROW(Totals)&amp;"C"&amp;COLUMN(R11),0)),IFERROR(ROUND(VLOOKUP($A11,Culverts[],VLOOKUP(COLUMN(R11)-COLUMN($B11),Order[],2,0)+1,0),R$1),VLOOKUP($A11,Culverts[],VLOOKUP(COLUMN(R11)-COLUMN($B11),Order[],2,0)+1,0)))</f>
        <v>0</v>
      </c>
      <c r="S11" s="44">
        <f ca="1">IF($A11="Previous",IF(OR(S$9=0,S$9="Lt",S$9="Rt"),"",INDIRECT(Previous&amp;"!R"&amp;ROW(Totals)&amp;"C"&amp;COLUMN(S11),0)),IFERROR(ROUND(VLOOKUP($A11,Culverts[],VLOOKUP(COLUMN(S11)-COLUMN($B11),Order[],2,0)+1,0),S$1),VLOOKUP($A11,Culverts[],VLOOKUP(COLUMN(S11)-COLUMN($B11),Order[],2,0)+1,0)))</f>
        <v>0</v>
      </c>
      <c r="T11" s="44">
        <f ca="1">IF($A11="Previous",IF(OR(T$9=0,T$9="Lt",T$9="Rt"),"",INDIRECT(Previous&amp;"!R"&amp;ROW(Totals)&amp;"C"&amp;COLUMN(T11),0)),IFERROR(ROUND(VLOOKUP($A11,Culverts[],VLOOKUP(COLUMN(T11)-COLUMN($B11),Order[],2,0)+1,0),T$1),VLOOKUP($A11,Culverts[],VLOOKUP(COLUMN(T11)-COLUMN($B11),Order[],2,0)+1,0)))</f>
        <v>0</v>
      </c>
      <c r="U11" s="44">
        <f ca="1">IF($A11="Previous",IF(OR(U$9=0,U$9="Lt",U$9="Rt"),"",INDIRECT(Previous&amp;"!R"&amp;ROW(Totals)&amp;"C"&amp;COLUMN(U11),0)),IFERROR(ROUND(VLOOKUP($A11,Culverts[],VLOOKUP(COLUMN(U11)-COLUMN($B11),Order[],2,0)+1,0),U$1),VLOOKUP($A11,Culverts[],VLOOKUP(COLUMN(U11)-COLUMN($B11),Order[],2,0)+1,0)))</f>
        <v>0</v>
      </c>
      <c r="V11" s="44">
        <f ca="1">IF($A11="Previous",IF(OR(V$9=0,V$9="Lt",V$9="Rt"),"",INDIRECT(Previous&amp;"!R"&amp;ROW(Totals)&amp;"C"&amp;COLUMN(V11),0)),IFERROR(ROUND(VLOOKUP($A11,Culverts[],VLOOKUP(COLUMN(V11)-COLUMN($B11),Order[],2,0)+1,0),V$1),VLOOKUP($A11,Culverts[],VLOOKUP(COLUMN(V11)-COLUMN($B11),Order[],2,0)+1,0)))</f>
        <v>0</v>
      </c>
      <c r="W11" s="44">
        <f ca="1">IF($A11="Previous",IF(OR(W$9=0,W$9="Lt",W$9="Rt"),"",INDIRECT(Previous&amp;"!R"&amp;ROW(Totals)&amp;"C"&amp;COLUMN(W11),0)),IFERROR(ROUND(VLOOKUP($A11,Culverts[],VLOOKUP(COLUMN(W11)-COLUMN($B11),Order[],2,0)+1,0),W$1),VLOOKUP($A11,Culverts[],VLOOKUP(COLUMN(W11)-COLUMN($B11),Order[],2,0)+1,0)))</f>
        <v>0</v>
      </c>
      <c r="X11" s="44">
        <f ca="1">IF($A11="Previous",IF(OR(X$9=0,X$9="Lt",X$9="Rt"),"",INDIRECT(Previous&amp;"!R"&amp;ROW(Totals)&amp;"C"&amp;COLUMN(X11),0)),IFERROR(ROUND(VLOOKUP($A11,Culverts[],VLOOKUP(COLUMN(X11)-COLUMN($B11),Order[],2,0)+1,0),X$1),VLOOKUP($A11,Culverts[],VLOOKUP(COLUMN(X11)-COLUMN($B11),Order[],2,0)+1,0)))</f>
        <v>0</v>
      </c>
      <c r="Y11" s="44">
        <f ca="1">IF($A11="Previous",IF(OR(Y$9=0,Y$9="Lt",Y$9="Rt"),"",INDIRECT(Previous&amp;"!R"&amp;ROW(Totals)&amp;"C"&amp;COLUMN(Y11),0)),IFERROR(ROUND(VLOOKUP($A11,Culverts[],VLOOKUP(COLUMN(Y11)-COLUMN($B11),Order[],2,0)+1,0),Y$1),VLOOKUP($A11,Culverts[],VLOOKUP(COLUMN(Y11)-COLUMN($B11),Order[],2,0)+1,0)))</f>
        <v>0</v>
      </c>
      <c r="Z11" s="44">
        <f ca="1">IF($A11="Previous",IF(OR(Z$9=0,Z$9="Lt",Z$9="Rt"),"",INDIRECT(Previous&amp;"!R"&amp;ROW(Totals)&amp;"C"&amp;COLUMN(Z11),0)),IFERROR(ROUND(VLOOKUP($A11,Culverts[],VLOOKUP(COLUMN(Z11)-COLUMN($B11),Order[],2,0)+1,0),Z$1),VLOOKUP($A11,Culverts[],VLOOKUP(COLUMN(Z11)-COLUMN($B11),Order[],2,0)+1,0)))</f>
        <v>0</v>
      </c>
      <c r="AA11" s="44">
        <f ca="1">IF($A11="Previous",IF(OR(AA$9=0,AA$9="Lt",AA$9="Rt"),"",INDIRECT(Previous&amp;"!R"&amp;ROW(Totals)&amp;"C"&amp;COLUMN(AA11),0)),IFERROR(ROUND(VLOOKUP($A11,Culverts[],VLOOKUP(COLUMN(AA11)-COLUMN($B11),Order[],2,0)+1,0),AA$1),VLOOKUP($A11,Culverts[],VLOOKUP(COLUMN(AA11)-COLUMN($B11),Order[],2,0)+1,0)))</f>
        <v>0</v>
      </c>
      <c r="AB11" s="44">
        <f ca="1">IF($A11="Previous",IF(OR(AB$9=0,AB$9="Lt",AB$9="Rt"),"",INDIRECT(Previous&amp;"!R"&amp;ROW(Totals)&amp;"C"&amp;COLUMN(AB11),0)),IFERROR(ROUND(VLOOKUP($A11,Culverts[],VLOOKUP(COLUMN(AB11)-COLUMN($B11),Order[],2,0)+1,0),AB$1),VLOOKUP($A11,Culverts[],VLOOKUP(COLUMN(AB11)-COLUMN($B11),Order[],2,0)+1,0)))</f>
        <v>0</v>
      </c>
      <c r="AC11" s="44">
        <f ca="1">IF($A11="Previous",IF(OR(AC$9=0,AC$9="Lt",AC$9="Rt"),"",INDIRECT(Previous&amp;"!R"&amp;ROW(Totals)&amp;"C"&amp;COLUMN(AC11),0)),IFERROR(ROUND(VLOOKUP($A11,Culverts[],VLOOKUP(COLUMN(AC11)-COLUMN($B11),Order[],2,0)+1,0),AC$1),VLOOKUP($A11,Culverts[],VLOOKUP(COLUMN(AC11)-COLUMN($B11),Order[],2,0)+1,0)))</f>
        <v>0</v>
      </c>
      <c r="AD11" s="44">
        <f ca="1">IF($A11="Previous",IF(OR(AD$9=0,AD$9="Lt",AD$9="Rt"),"",INDIRECT(Previous&amp;"!R"&amp;ROW(Totals)&amp;"C"&amp;COLUMN(AD11),0)),IFERROR(ROUND(VLOOKUP($A11,Culverts[],VLOOKUP(COLUMN(AD11)-COLUMN($B11),Order[],2,0)+1,0),AD$1),VLOOKUP($A11,Culverts[],VLOOKUP(COLUMN(AD11)-COLUMN($B11),Order[],2,0)+1,0)))</f>
        <v>0</v>
      </c>
      <c r="AE11" s="44">
        <f ca="1">IF($A11="Previous",IF(OR(AE$9=0,AE$9="Lt",AE$9="Rt"),"",INDIRECT(Previous&amp;"!R"&amp;ROW(Totals)&amp;"C"&amp;COLUMN(AE11),0)),IFERROR(ROUND(VLOOKUP($A11,Culverts[],VLOOKUP(COLUMN(AE11)-COLUMN($B11),Order[],2,0)+1,0),AE$1),VLOOKUP($A11,Culverts[],VLOOKUP(COLUMN(AE11)-COLUMN($B11),Order[],2,0)+1,0)))</f>
        <v>0</v>
      </c>
      <c r="AF11" s="44">
        <f ca="1">IF($A11="Previous",IF(OR(AF$9=0,AF$9="Lt",AF$9="Rt"),"",INDIRECT(Previous&amp;"!R"&amp;ROW(Totals)&amp;"C"&amp;COLUMN(AF11),0)),IFERROR(ROUND(VLOOKUP($A11,Culverts[],VLOOKUP(COLUMN(AF11)-COLUMN($B11),Order[],2,0)+1,0),AF$1),VLOOKUP($A11,Culverts[],VLOOKUP(COLUMN(AF11)-COLUMN($B11),Order[],2,0)+1,0)))</f>
        <v>0</v>
      </c>
      <c r="AG11" s="44">
        <f ca="1">IF($A11="Previous",IF(OR(AG$9=0,AG$9="Lt",AG$9="Rt"),"",INDIRECT(Previous&amp;"!R"&amp;ROW(Totals)&amp;"C"&amp;COLUMN(AG11),0)),IFERROR(ROUND(VLOOKUP($A11,Culverts[],VLOOKUP(COLUMN(AG11)-COLUMN($B11),Order[],2,0)+1,0),AG$1),VLOOKUP($A11,Culverts[],VLOOKUP(COLUMN(AG11)-COLUMN($B11),Order[],2,0)+1,0)))</f>
        <v>0</v>
      </c>
      <c r="AH11" s="44">
        <f ca="1">IF($A11="Previous",IF(OR(AH$9=0,AH$9="Lt",AH$9="Rt"),"",INDIRECT(Previous&amp;"!R"&amp;ROW(Totals)&amp;"C"&amp;COLUMN(AH11),0)),IFERROR(ROUND(VLOOKUP($A11,Culverts[],VLOOKUP(COLUMN(AH11)-COLUMN($B11),Order[],2,0)+1,0),AH$1),VLOOKUP($A11,Culverts[],VLOOKUP(COLUMN(AH11)-COLUMN($B11),Order[],2,0)+1,0)))</f>
        <v>0</v>
      </c>
      <c r="AI11" s="44">
        <f ca="1">IF($A11="Previous",IF(OR(AI$9=0,AI$9="Lt",AI$9="Rt"),"",INDIRECT(Previous&amp;"!R"&amp;ROW(Totals)&amp;"C"&amp;COLUMN(AI11),0)),IFERROR(ROUND(VLOOKUP($A11,Culverts[],VLOOKUP(COLUMN(AI11)-COLUMN($B11),Order[],2,0)+1,0),AI$1),VLOOKUP($A11,Culverts[],VLOOKUP(COLUMN(AI11)-COLUMN($B11),Order[],2,0)+1,0)))</f>
        <v>0</v>
      </c>
      <c r="AJ11" s="44">
        <f ca="1">IF($A11="Previous",IF(OR(AJ$9=0,AJ$9="Lt",AJ$9="Rt"),"",INDIRECT(Previous&amp;"!R"&amp;ROW(Totals)&amp;"C"&amp;COLUMN(AJ11),0)),IFERROR(ROUND(VLOOKUP($A11,Culverts[],VLOOKUP(COLUMN(AJ11)-COLUMN($B11),Order[],2,0)+1,0),AJ$1),VLOOKUP($A11,Culverts[],VLOOKUP(COLUMN(AJ11)-COLUMN($B11),Order[],2,0)+1,0)))</f>
        <v>0</v>
      </c>
      <c r="AK11" s="84">
        <f ca="1">IF($A11="Previous",IF(OR(AK$9=0,AK$9="Lt",AK$9="Rt"),"",INDIRECT(Previous&amp;"!R"&amp;ROW(Totals)&amp;"C"&amp;COLUMN(AK11),0)),IFERROR(ROUND(VLOOKUP($A11,Culverts[],VLOOKUP(COLUMN(AK11)-COLUMN($B11),Order[],2,0)+1,0),AK$1),VLOOKUP($A11,Culverts[],VLOOKUP(COLUMN(AK11)-COLUMN($B11),Order[],2,0)+1,0)))</f>
        <v>0</v>
      </c>
      <c r="AL11" s="44">
        <f ca="1">IF($A11="Previous",IF(OR(AL$9=0,AL$9="Lt",AL$9="Rt"),"",INDIRECT(Previous&amp;"!R"&amp;ROW(Totals)&amp;"C"&amp;COLUMN(AL11),0)),IFERROR(ROUND(VLOOKUP($A11,Culverts[],VLOOKUP(COLUMN(AL11)-COLUMN($B11),Order[],2,0)+1,0),AL$1),VLOOKUP($A11,Culverts[],VLOOKUP(COLUMN(AL11)-COLUMN($B11),Order[],2,0)+1,0)))</f>
        <v>0</v>
      </c>
    </row>
    <row r="12" spans="1:38" ht="12" customHeight="1" x14ac:dyDescent="0.15">
      <c r="A12" s="39">
        <f ca="1">IFERROR(IF(AND(Previous&lt;&gt;"None",OFFSET(A12,-1,0)=0),"Previous",OFFSET(A12,-1,0)+1),IF(OFFSET(A12,-1,0)="Row Number",-2,INDEX(SheetNames[Begins],MATCH(Sheet.Number,SheetNames[Sheet],0))))</f>
        <v>3</v>
      </c>
      <c r="C12" s="90">
        <f ca="1">IF($A12="Previous","PREVIOUS",IFERROR(VLOOKUP($A12,Culverts[],VLOOKUP(COLUMN(C12)-COLUMN($B12),Order[],2,0)+1,0),""))</f>
        <v>0</v>
      </c>
      <c r="D12" s="44">
        <f ca="1">IF($A12="Previous","SHEET:",IFERROR(ROUND(VLOOKUP($A12,Culverts[],VLOOKUP(COLUMN(D12)-COLUMN($B12),Order[],2,0)+1,0),D$1),VLOOKUP($A12,Culverts[],VLOOKUP(COLUMN(D12)-COLUMN($B12),Order[],2,0)+1,0)))</f>
        <v>0</v>
      </c>
      <c r="E12" s="44">
        <f ca="1">IF($A12="Previous",IF(OR(E$9=0,E$9="Lt",E$9="Rt"),"",INDIRECT(Previous&amp;"!R"&amp;ROW(Totals)&amp;"C"&amp;COLUMN(E12),0)),IFERROR(ROUND(VLOOKUP($A12,Culverts[],VLOOKUP(COLUMN(E12)-COLUMN($B12),Order[],2,0)+1,0),E$1),VLOOKUP($A12,Culverts[],VLOOKUP(COLUMN(E12)-COLUMN($B12),Order[],2,0)+1,0)))</f>
        <v>0</v>
      </c>
      <c r="F12" s="44">
        <f ca="1">IF($A12="Previous",IF(OR(F$9=0,F$9="Lt",F$9="Rt"),"",INDIRECT(Previous&amp;"!R"&amp;ROW(Totals)&amp;"C"&amp;COLUMN(F12),0)),IFERROR(ROUND(VLOOKUP($A12,Culverts[],VLOOKUP(COLUMN(F12)-COLUMN($B12),Order[],2,0)+1,0),F$1),VLOOKUP($A12,Culverts[],VLOOKUP(COLUMN(F12)-COLUMN($B12),Order[],2,0)+1,0)))</f>
        <v>0</v>
      </c>
      <c r="G12" s="44">
        <f ca="1">IF($A12="Previous",IF(OR(G$9=0,G$9="Lt",G$9="Rt"),"",INDIRECT(Previous&amp;"!R"&amp;ROW(Totals)&amp;"C"&amp;COLUMN(G12),0)),IFERROR(ROUND(VLOOKUP($A12,Culverts[],VLOOKUP(COLUMN(G12)-COLUMN($B12),Order[],2,0)+1,0),G$1),VLOOKUP($A12,Culverts[],VLOOKUP(COLUMN(G12)-COLUMN($B12),Order[],2,0)+1,0)))</f>
        <v>0</v>
      </c>
      <c r="H12" s="44">
        <f ca="1">IF($A12="Previous",IF(OR(H$9=0,H$9="Lt",H$9="Rt"),"",INDIRECT(Previous&amp;"!R"&amp;ROW(Totals)&amp;"C"&amp;COLUMN(H12),0)),IFERROR(ROUND(VLOOKUP($A12,Culverts[],VLOOKUP(COLUMN(H12)-COLUMN($B12),Order[],2,0)+1,0),H$1),VLOOKUP($A12,Culverts[],VLOOKUP(COLUMN(H12)-COLUMN($B12),Order[],2,0)+1,0)))</f>
        <v>0</v>
      </c>
      <c r="I12" s="44">
        <f ca="1">IF($A12="Previous",IF(OR(I$9=0,I$9="Lt",I$9="Rt"),"",INDIRECT(Previous&amp;"!R"&amp;ROW(Totals)&amp;"C"&amp;COLUMN(I12),0)),IFERROR(ROUND(VLOOKUP($A12,Culverts[],VLOOKUP(COLUMN(I12)-COLUMN($B12),Order[],2,0)+1,0),I$1),VLOOKUP($A12,Culverts[],VLOOKUP(COLUMN(I12)-COLUMN($B12),Order[],2,0)+1,0)))</f>
        <v>0</v>
      </c>
      <c r="J12" s="44">
        <f ca="1">IF($A12="Previous",IF(OR(J$9=0,J$9="Lt",J$9="Rt"),"",INDIRECT(Previous&amp;"!R"&amp;ROW(Totals)&amp;"C"&amp;COLUMN(J12),0)),IFERROR(ROUND(VLOOKUP($A12,Culverts[],VLOOKUP(COLUMN(J12)-COLUMN($B12),Order[],2,0)+1,0),J$1),VLOOKUP($A12,Culverts[],VLOOKUP(COLUMN(J12)-COLUMN($B12),Order[],2,0)+1,0)))</f>
        <v>0</v>
      </c>
      <c r="K12" s="44">
        <f ca="1">IF($A12="Previous",IF(OR(K$9=0,K$9="Lt",K$9="Rt"),"",INDIRECT(Previous&amp;"!R"&amp;ROW(Totals)&amp;"C"&amp;COLUMN(K12),0)),IFERROR(ROUND(VLOOKUP($A12,Culverts[],VLOOKUP(COLUMN(K12)-COLUMN($B12),Order[],2,0)+1,0),K$1),VLOOKUP($A12,Culverts[],VLOOKUP(COLUMN(K12)-COLUMN($B12),Order[],2,0)+1,0)))</f>
        <v>0</v>
      </c>
      <c r="L12" s="44">
        <f ca="1">IF($A12="Previous",IF(OR(L$9=0,L$9="Lt",L$9="Rt"),"",INDIRECT(Previous&amp;"!R"&amp;ROW(Totals)&amp;"C"&amp;COLUMN(L12),0)),IFERROR(ROUND(VLOOKUP($A12,Culverts[],VLOOKUP(COLUMN(L12)-COLUMN($B12),Order[],2,0)+1,0),L$1),VLOOKUP($A12,Culverts[],VLOOKUP(COLUMN(L12)-COLUMN($B12),Order[],2,0)+1,0)))</f>
        <v>0</v>
      </c>
      <c r="M12" s="44">
        <f ca="1">IF($A12="Previous",IF(OR(M$9=0,M$9="Lt",M$9="Rt"),"",INDIRECT(Previous&amp;"!R"&amp;ROW(Totals)&amp;"C"&amp;COLUMN(M12),0)),IFERROR(ROUND(VLOOKUP($A12,Culverts[],VLOOKUP(COLUMN(M12)-COLUMN($B12),Order[],2,0)+1,0),M$1),VLOOKUP($A12,Culverts[],VLOOKUP(COLUMN(M12)-COLUMN($B12),Order[],2,0)+1,0)))</f>
        <v>0</v>
      </c>
      <c r="N12" s="44">
        <f ca="1">IF($A12="Previous",IF(OR(N$9=0,N$9="Lt",N$9="Rt"),"",INDIRECT(Previous&amp;"!R"&amp;ROW(Totals)&amp;"C"&amp;COLUMN(N12),0)),IFERROR(ROUND(VLOOKUP($A12,Culverts[],VLOOKUP(COLUMN(N12)-COLUMN($B12),Order[],2,0)+1,0),N$1),VLOOKUP($A12,Culverts[],VLOOKUP(COLUMN(N12)-COLUMN($B12),Order[],2,0)+1,0)))</f>
        <v>0</v>
      </c>
      <c r="O12" s="44">
        <f ca="1">IF($A12="Previous",IF(OR(O$9=0,O$9="Lt",O$9="Rt"),"",INDIRECT(Previous&amp;"!R"&amp;ROW(Totals)&amp;"C"&amp;COLUMN(O12),0)),IFERROR(ROUND(VLOOKUP($A12,Culverts[],VLOOKUP(COLUMN(O12)-COLUMN($B12),Order[],2,0)+1,0),O$1),VLOOKUP($A12,Culverts[],VLOOKUP(COLUMN(O12)-COLUMN($B12),Order[],2,0)+1,0)))</f>
        <v>0</v>
      </c>
      <c r="P12" s="44">
        <f ca="1">IF($A12="Previous",IF(OR(P$9=0,P$9="Lt",P$9="Rt"),"",INDIRECT(Previous&amp;"!R"&amp;ROW(Totals)&amp;"C"&amp;COLUMN(P12),0)),IFERROR(ROUND(VLOOKUP($A12,Culverts[],VLOOKUP(COLUMN(P12)-COLUMN($B12),Order[],2,0)+1,0),P$1),VLOOKUP($A12,Culverts[],VLOOKUP(COLUMN(P12)-COLUMN($B12),Order[],2,0)+1,0)))</f>
        <v>0</v>
      </c>
      <c r="Q12" s="44">
        <f ca="1">IF($A12="Previous",IF(OR(Q$9=0,Q$9="Lt",Q$9="Rt"),"",INDIRECT(Previous&amp;"!R"&amp;ROW(Totals)&amp;"C"&amp;COLUMN(Q12),0)),IFERROR(ROUND(VLOOKUP($A12,Culverts[],VLOOKUP(COLUMN(Q12)-COLUMN($B12),Order[],2,0)+1,0),Q$1),VLOOKUP($A12,Culverts[],VLOOKUP(COLUMN(Q12)-COLUMN($B12),Order[],2,0)+1,0)))</f>
        <v>0</v>
      </c>
      <c r="R12" s="44">
        <f ca="1">IF($A12="Previous",IF(OR(R$9=0,R$9="Lt",R$9="Rt"),"",INDIRECT(Previous&amp;"!R"&amp;ROW(Totals)&amp;"C"&amp;COLUMN(R12),0)),IFERROR(ROUND(VLOOKUP($A12,Culverts[],VLOOKUP(COLUMN(R12)-COLUMN($B12),Order[],2,0)+1,0),R$1),VLOOKUP($A12,Culverts[],VLOOKUP(COLUMN(R12)-COLUMN($B12),Order[],2,0)+1,0)))</f>
        <v>0</v>
      </c>
      <c r="S12" s="44">
        <f ca="1">IF($A12="Previous",IF(OR(S$9=0,S$9="Lt",S$9="Rt"),"",INDIRECT(Previous&amp;"!R"&amp;ROW(Totals)&amp;"C"&amp;COLUMN(S12),0)),IFERROR(ROUND(VLOOKUP($A12,Culverts[],VLOOKUP(COLUMN(S12)-COLUMN($B12),Order[],2,0)+1,0),S$1),VLOOKUP($A12,Culverts[],VLOOKUP(COLUMN(S12)-COLUMN($B12),Order[],2,0)+1,0)))</f>
        <v>0</v>
      </c>
      <c r="T12" s="44">
        <f ca="1">IF($A12="Previous",IF(OR(T$9=0,T$9="Lt",T$9="Rt"),"",INDIRECT(Previous&amp;"!R"&amp;ROW(Totals)&amp;"C"&amp;COLUMN(T12),0)),IFERROR(ROUND(VLOOKUP($A12,Culverts[],VLOOKUP(COLUMN(T12)-COLUMN($B12),Order[],2,0)+1,0),T$1),VLOOKUP($A12,Culverts[],VLOOKUP(COLUMN(T12)-COLUMN($B12),Order[],2,0)+1,0)))</f>
        <v>0</v>
      </c>
      <c r="U12" s="44">
        <f ca="1">IF($A12="Previous",IF(OR(U$9=0,U$9="Lt",U$9="Rt"),"",INDIRECT(Previous&amp;"!R"&amp;ROW(Totals)&amp;"C"&amp;COLUMN(U12),0)),IFERROR(ROUND(VLOOKUP($A12,Culverts[],VLOOKUP(COLUMN(U12)-COLUMN($B12),Order[],2,0)+1,0),U$1),VLOOKUP($A12,Culverts[],VLOOKUP(COLUMN(U12)-COLUMN($B12),Order[],2,0)+1,0)))</f>
        <v>0</v>
      </c>
      <c r="V12" s="44">
        <f ca="1">IF($A12="Previous",IF(OR(V$9=0,V$9="Lt",V$9="Rt"),"",INDIRECT(Previous&amp;"!R"&amp;ROW(Totals)&amp;"C"&amp;COLUMN(V12),0)),IFERROR(ROUND(VLOOKUP($A12,Culverts[],VLOOKUP(COLUMN(V12)-COLUMN($B12),Order[],2,0)+1,0),V$1),VLOOKUP($A12,Culverts[],VLOOKUP(COLUMN(V12)-COLUMN($B12),Order[],2,0)+1,0)))</f>
        <v>0</v>
      </c>
      <c r="W12" s="44">
        <f ca="1">IF($A12="Previous",IF(OR(W$9=0,W$9="Lt",W$9="Rt"),"",INDIRECT(Previous&amp;"!R"&amp;ROW(Totals)&amp;"C"&amp;COLUMN(W12),0)),IFERROR(ROUND(VLOOKUP($A12,Culverts[],VLOOKUP(COLUMN(W12)-COLUMN($B12),Order[],2,0)+1,0),W$1),VLOOKUP($A12,Culverts[],VLOOKUP(COLUMN(W12)-COLUMN($B12),Order[],2,0)+1,0)))</f>
        <v>0</v>
      </c>
      <c r="X12" s="44">
        <f ca="1">IF($A12="Previous",IF(OR(X$9=0,X$9="Lt",X$9="Rt"),"",INDIRECT(Previous&amp;"!R"&amp;ROW(Totals)&amp;"C"&amp;COLUMN(X12),0)),IFERROR(ROUND(VLOOKUP($A12,Culverts[],VLOOKUP(COLUMN(X12)-COLUMN($B12),Order[],2,0)+1,0),X$1),VLOOKUP($A12,Culverts[],VLOOKUP(COLUMN(X12)-COLUMN($B12),Order[],2,0)+1,0)))</f>
        <v>0</v>
      </c>
      <c r="Y12" s="44">
        <f ca="1">IF($A12="Previous",IF(OR(Y$9=0,Y$9="Lt",Y$9="Rt"),"",INDIRECT(Previous&amp;"!R"&amp;ROW(Totals)&amp;"C"&amp;COLUMN(Y12),0)),IFERROR(ROUND(VLOOKUP($A12,Culverts[],VLOOKUP(COLUMN(Y12)-COLUMN($B12),Order[],2,0)+1,0),Y$1),VLOOKUP($A12,Culverts[],VLOOKUP(COLUMN(Y12)-COLUMN($B12),Order[],2,0)+1,0)))</f>
        <v>0</v>
      </c>
      <c r="Z12" s="44">
        <f ca="1">IF($A12="Previous",IF(OR(Z$9=0,Z$9="Lt",Z$9="Rt"),"",INDIRECT(Previous&amp;"!R"&amp;ROW(Totals)&amp;"C"&amp;COLUMN(Z12),0)),IFERROR(ROUND(VLOOKUP($A12,Culverts[],VLOOKUP(COLUMN(Z12)-COLUMN($B12),Order[],2,0)+1,0),Z$1),VLOOKUP($A12,Culverts[],VLOOKUP(COLUMN(Z12)-COLUMN($B12),Order[],2,0)+1,0)))</f>
        <v>0</v>
      </c>
      <c r="AA12" s="44">
        <f ca="1">IF($A12="Previous",IF(OR(AA$9=0,AA$9="Lt",AA$9="Rt"),"",INDIRECT(Previous&amp;"!R"&amp;ROW(Totals)&amp;"C"&amp;COLUMN(AA12),0)),IFERROR(ROUND(VLOOKUP($A12,Culverts[],VLOOKUP(COLUMN(AA12)-COLUMN($B12),Order[],2,0)+1,0),AA$1),VLOOKUP($A12,Culverts[],VLOOKUP(COLUMN(AA12)-COLUMN($B12),Order[],2,0)+1,0)))</f>
        <v>0</v>
      </c>
      <c r="AB12" s="44">
        <f ca="1">IF($A12="Previous",IF(OR(AB$9=0,AB$9="Lt",AB$9="Rt"),"",INDIRECT(Previous&amp;"!R"&amp;ROW(Totals)&amp;"C"&amp;COLUMN(AB12),0)),IFERROR(ROUND(VLOOKUP($A12,Culverts[],VLOOKUP(COLUMN(AB12)-COLUMN($B12),Order[],2,0)+1,0),AB$1),VLOOKUP($A12,Culverts[],VLOOKUP(COLUMN(AB12)-COLUMN($B12),Order[],2,0)+1,0)))</f>
        <v>0</v>
      </c>
      <c r="AC12" s="44">
        <f ca="1">IF($A12="Previous",IF(OR(AC$9=0,AC$9="Lt",AC$9="Rt"),"",INDIRECT(Previous&amp;"!R"&amp;ROW(Totals)&amp;"C"&amp;COLUMN(AC12),0)),IFERROR(ROUND(VLOOKUP($A12,Culverts[],VLOOKUP(COLUMN(AC12)-COLUMN($B12),Order[],2,0)+1,0),AC$1),VLOOKUP($A12,Culverts[],VLOOKUP(COLUMN(AC12)-COLUMN($B12),Order[],2,0)+1,0)))</f>
        <v>0</v>
      </c>
      <c r="AD12" s="44">
        <f ca="1">IF($A12="Previous",IF(OR(AD$9=0,AD$9="Lt",AD$9="Rt"),"",INDIRECT(Previous&amp;"!R"&amp;ROW(Totals)&amp;"C"&amp;COLUMN(AD12),0)),IFERROR(ROUND(VLOOKUP($A12,Culverts[],VLOOKUP(COLUMN(AD12)-COLUMN($B12),Order[],2,0)+1,0),AD$1),VLOOKUP($A12,Culverts[],VLOOKUP(COLUMN(AD12)-COLUMN($B12),Order[],2,0)+1,0)))</f>
        <v>0</v>
      </c>
      <c r="AE12" s="44">
        <f ca="1">IF($A12="Previous",IF(OR(AE$9=0,AE$9="Lt",AE$9="Rt"),"",INDIRECT(Previous&amp;"!R"&amp;ROW(Totals)&amp;"C"&amp;COLUMN(AE12),0)),IFERROR(ROUND(VLOOKUP($A12,Culverts[],VLOOKUP(COLUMN(AE12)-COLUMN($B12),Order[],2,0)+1,0),AE$1),VLOOKUP($A12,Culverts[],VLOOKUP(COLUMN(AE12)-COLUMN($B12),Order[],2,0)+1,0)))</f>
        <v>0</v>
      </c>
      <c r="AF12" s="44">
        <f ca="1">IF($A12="Previous",IF(OR(AF$9=0,AF$9="Lt",AF$9="Rt"),"",INDIRECT(Previous&amp;"!R"&amp;ROW(Totals)&amp;"C"&amp;COLUMN(AF12),0)),IFERROR(ROUND(VLOOKUP($A12,Culverts[],VLOOKUP(COLUMN(AF12)-COLUMN($B12),Order[],2,0)+1,0),AF$1),VLOOKUP($A12,Culverts[],VLOOKUP(COLUMN(AF12)-COLUMN($B12),Order[],2,0)+1,0)))</f>
        <v>0</v>
      </c>
      <c r="AG12" s="44">
        <f ca="1">IF($A12="Previous",IF(OR(AG$9=0,AG$9="Lt",AG$9="Rt"),"",INDIRECT(Previous&amp;"!R"&amp;ROW(Totals)&amp;"C"&amp;COLUMN(AG12),0)),IFERROR(ROUND(VLOOKUP($A12,Culverts[],VLOOKUP(COLUMN(AG12)-COLUMN($B12),Order[],2,0)+1,0),AG$1),VLOOKUP($A12,Culverts[],VLOOKUP(COLUMN(AG12)-COLUMN($B12),Order[],2,0)+1,0)))</f>
        <v>0</v>
      </c>
      <c r="AH12" s="44">
        <f ca="1">IF($A12="Previous",IF(OR(AH$9=0,AH$9="Lt",AH$9="Rt"),"",INDIRECT(Previous&amp;"!R"&amp;ROW(Totals)&amp;"C"&amp;COLUMN(AH12),0)),IFERROR(ROUND(VLOOKUP($A12,Culverts[],VLOOKUP(COLUMN(AH12)-COLUMN($B12),Order[],2,0)+1,0),AH$1),VLOOKUP($A12,Culverts[],VLOOKUP(COLUMN(AH12)-COLUMN($B12),Order[],2,0)+1,0)))</f>
        <v>0</v>
      </c>
      <c r="AI12" s="44">
        <f ca="1">IF($A12="Previous",IF(OR(AI$9=0,AI$9="Lt",AI$9="Rt"),"",INDIRECT(Previous&amp;"!R"&amp;ROW(Totals)&amp;"C"&amp;COLUMN(AI12),0)),IFERROR(ROUND(VLOOKUP($A12,Culverts[],VLOOKUP(COLUMN(AI12)-COLUMN($B12),Order[],2,0)+1,0),AI$1),VLOOKUP($A12,Culverts[],VLOOKUP(COLUMN(AI12)-COLUMN($B12),Order[],2,0)+1,0)))</f>
        <v>0</v>
      </c>
      <c r="AJ12" s="44">
        <f ca="1">IF($A12="Previous",IF(OR(AJ$9=0,AJ$9="Lt",AJ$9="Rt"),"",INDIRECT(Previous&amp;"!R"&amp;ROW(Totals)&amp;"C"&amp;COLUMN(AJ12),0)),IFERROR(ROUND(VLOOKUP($A12,Culverts[],VLOOKUP(COLUMN(AJ12)-COLUMN($B12),Order[],2,0)+1,0),AJ$1),VLOOKUP($A12,Culverts[],VLOOKUP(COLUMN(AJ12)-COLUMN($B12),Order[],2,0)+1,0)))</f>
        <v>0</v>
      </c>
      <c r="AK12" s="84">
        <f ca="1">IF($A12="Previous",IF(OR(AK$9=0,AK$9="Lt",AK$9="Rt"),"",INDIRECT(Previous&amp;"!R"&amp;ROW(Totals)&amp;"C"&amp;COLUMN(AK12),0)),IFERROR(ROUND(VLOOKUP($A12,Culverts[],VLOOKUP(COLUMN(AK12)-COLUMN($B12),Order[],2,0)+1,0),AK$1),VLOOKUP($A12,Culverts[],VLOOKUP(COLUMN(AK12)-COLUMN($B12),Order[],2,0)+1,0)))</f>
        <v>0</v>
      </c>
      <c r="AL12" s="44">
        <f ca="1">IF($A12="Previous",IF(OR(AL$9=0,AL$9="Lt",AL$9="Rt"),"",INDIRECT(Previous&amp;"!R"&amp;ROW(Totals)&amp;"C"&amp;COLUMN(AL12),0)),IFERROR(ROUND(VLOOKUP($A12,Culverts[],VLOOKUP(COLUMN(AL12)-COLUMN($B12),Order[],2,0)+1,0),AL$1),VLOOKUP($A12,Culverts[],VLOOKUP(COLUMN(AL12)-COLUMN($B12),Order[],2,0)+1,0)))</f>
        <v>0</v>
      </c>
    </row>
    <row r="13" spans="1:38" ht="12" customHeight="1" x14ac:dyDescent="0.15">
      <c r="A13" s="39">
        <f ca="1">IFERROR(IF(AND(Previous&lt;&gt;"None",OFFSET(A13,-1,0)=0),"Previous",OFFSET(A13,-1,0)+1),IF(OFFSET(A13,-1,0)="Row Number",-2,INDEX(SheetNames[Begins],MATCH(Sheet.Number,SheetNames[Sheet],0))))</f>
        <v>4</v>
      </c>
      <c r="C13" s="90">
        <f ca="1">IF($A13="Previous","PREVIOUS",IFERROR(VLOOKUP($A13,Culverts[],VLOOKUP(COLUMN(C13)-COLUMN($B13),Order[],2,0)+1,0),""))</f>
        <v>0</v>
      </c>
      <c r="D13" s="44">
        <f ca="1">IF($A13="Previous","SHEET:",IFERROR(ROUND(VLOOKUP($A13,Culverts[],VLOOKUP(COLUMN(D13)-COLUMN($B13),Order[],2,0)+1,0),D$1),VLOOKUP($A13,Culverts[],VLOOKUP(COLUMN(D13)-COLUMN($B13),Order[],2,0)+1,0)))</f>
        <v>0</v>
      </c>
      <c r="E13" s="44">
        <f ca="1">IF($A13="Previous",IF(OR(E$9=0,E$9="Lt",E$9="Rt"),"",INDIRECT(Previous&amp;"!R"&amp;ROW(Totals)&amp;"C"&amp;COLUMN(E13),0)),IFERROR(ROUND(VLOOKUP($A13,Culverts[],VLOOKUP(COLUMN(E13)-COLUMN($B13),Order[],2,0)+1,0),E$1),VLOOKUP($A13,Culverts[],VLOOKUP(COLUMN(E13)-COLUMN($B13),Order[],2,0)+1,0)))</f>
        <v>0</v>
      </c>
      <c r="F13" s="44">
        <f ca="1">IF($A13="Previous",IF(OR(F$9=0,F$9="Lt",F$9="Rt"),"",INDIRECT(Previous&amp;"!R"&amp;ROW(Totals)&amp;"C"&amp;COLUMN(F13),0)),IFERROR(ROUND(VLOOKUP($A13,Culverts[],VLOOKUP(COLUMN(F13)-COLUMN($B13),Order[],2,0)+1,0),F$1),VLOOKUP($A13,Culverts[],VLOOKUP(COLUMN(F13)-COLUMN($B13),Order[],2,0)+1,0)))</f>
        <v>0</v>
      </c>
      <c r="G13" s="44">
        <f ca="1">IF($A13="Previous",IF(OR(G$9=0,G$9="Lt",G$9="Rt"),"",INDIRECT(Previous&amp;"!R"&amp;ROW(Totals)&amp;"C"&amp;COLUMN(G13),0)),IFERROR(ROUND(VLOOKUP($A13,Culverts[],VLOOKUP(COLUMN(G13)-COLUMN($B13),Order[],2,0)+1,0),G$1),VLOOKUP($A13,Culverts[],VLOOKUP(COLUMN(G13)-COLUMN($B13),Order[],2,0)+1,0)))</f>
        <v>0</v>
      </c>
      <c r="H13" s="44">
        <f ca="1">IF($A13="Previous",IF(OR(H$9=0,H$9="Lt",H$9="Rt"),"",INDIRECT(Previous&amp;"!R"&amp;ROW(Totals)&amp;"C"&amp;COLUMN(H13),0)),IFERROR(ROUND(VLOOKUP($A13,Culverts[],VLOOKUP(COLUMN(H13)-COLUMN($B13),Order[],2,0)+1,0),H$1),VLOOKUP($A13,Culverts[],VLOOKUP(COLUMN(H13)-COLUMN($B13),Order[],2,0)+1,0)))</f>
        <v>0</v>
      </c>
      <c r="I13" s="44">
        <f ca="1">IF($A13="Previous",IF(OR(I$9=0,I$9="Lt",I$9="Rt"),"",INDIRECT(Previous&amp;"!R"&amp;ROW(Totals)&amp;"C"&amp;COLUMN(I13),0)),IFERROR(ROUND(VLOOKUP($A13,Culverts[],VLOOKUP(COLUMN(I13)-COLUMN($B13),Order[],2,0)+1,0),I$1),VLOOKUP($A13,Culverts[],VLOOKUP(COLUMN(I13)-COLUMN($B13),Order[],2,0)+1,0)))</f>
        <v>0</v>
      </c>
      <c r="J13" s="44">
        <f ca="1">IF($A13="Previous",IF(OR(J$9=0,J$9="Lt",J$9="Rt"),"",INDIRECT(Previous&amp;"!R"&amp;ROW(Totals)&amp;"C"&amp;COLUMN(J13),0)),IFERROR(ROUND(VLOOKUP($A13,Culverts[],VLOOKUP(COLUMN(J13)-COLUMN($B13),Order[],2,0)+1,0),J$1),VLOOKUP($A13,Culverts[],VLOOKUP(COLUMN(J13)-COLUMN($B13),Order[],2,0)+1,0)))</f>
        <v>0</v>
      </c>
      <c r="K13" s="44">
        <f ca="1">IF($A13="Previous",IF(OR(K$9=0,K$9="Lt",K$9="Rt"),"",INDIRECT(Previous&amp;"!R"&amp;ROW(Totals)&amp;"C"&amp;COLUMN(K13),0)),IFERROR(ROUND(VLOOKUP($A13,Culverts[],VLOOKUP(COLUMN(K13)-COLUMN($B13),Order[],2,0)+1,0),K$1),VLOOKUP($A13,Culverts[],VLOOKUP(COLUMN(K13)-COLUMN($B13),Order[],2,0)+1,0)))</f>
        <v>0</v>
      </c>
      <c r="L13" s="44">
        <f ca="1">IF($A13="Previous",IF(OR(L$9=0,L$9="Lt",L$9="Rt"),"",INDIRECT(Previous&amp;"!R"&amp;ROW(Totals)&amp;"C"&amp;COLUMN(L13),0)),IFERROR(ROUND(VLOOKUP($A13,Culverts[],VLOOKUP(COLUMN(L13)-COLUMN($B13),Order[],2,0)+1,0),L$1),VLOOKUP($A13,Culverts[],VLOOKUP(COLUMN(L13)-COLUMN($B13),Order[],2,0)+1,0)))</f>
        <v>0</v>
      </c>
      <c r="M13" s="44">
        <f ca="1">IF($A13="Previous",IF(OR(M$9=0,M$9="Lt",M$9="Rt"),"",INDIRECT(Previous&amp;"!R"&amp;ROW(Totals)&amp;"C"&amp;COLUMN(M13),0)),IFERROR(ROUND(VLOOKUP($A13,Culverts[],VLOOKUP(COLUMN(M13)-COLUMN($B13),Order[],2,0)+1,0),M$1),VLOOKUP($A13,Culverts[],VLOOKUP(COLUMN(M13)-COLUMN($B13),Order[],2,0)+1,0)))</f>
        <v>0</v>
      </c>
      <c r="N13" s="44">
        <f ca="1">IF($A13="Previous",IF(OR(N$9=0,N$9="Lt",N$9="Rt"),"",INDIRECT(Previous&amp;"!R"&amp;ROW(Totals)&amp;"C"&amp;COLUMN(N13),0)),IFERROR(ROUND(VLOOKUP($A13,Culverts[],VLOOKUP(COLUMN(N13)-COLUMN($B13),Order[],2,0)+1,0),N$1),VLOOKUP($A13,Culverts[],VLOOKUP(COLUMN(N13)-COLUMN($B13),Order[],2,0)+1,0)))</f>
        <v>0</v>
      </c>
      <c r="O13" s="44">
        <f ca="1">IF($A13="Previous",IF(OR(O$9=0,O$9="Lt",O$9="Rt"),"",INDIRECT(Previous&amp;"!R"&amp;ROW(Totals)&amp;"C"&amp;COLUMN(O13),0)),IFERROR(ROUND(VLOOKUP($A13,Culverts[],VLOOKUP(COLUMN(O13)-COLUMN($B13),Order[],2,0)+1,0),O$1),VLOOKUP($A13,Culverts[],VLOOKUP(COLUMN(O13)-COLUMN($B13),Order[],2,0)+1,0)))</f>
        <v>0</v>
      </c>
      <c r="P13" s="44">
        <f ca="1">IF($A13="Previous",IF(OR(P$9=0,P$9="Lt",P$9="Rt"),"",INDIRECT(Previous&amp;"!R"&amp;ROW(Totals)&amp;"C"&amp;COLUMN(P13),0)),IFERROR(ROUND(VLOOKUP($A13,Culverts[],VLOOKUP(COLUMN(P13)-COLUMN($B13),Order[],2,0)+1,0),P$1),VLOOKUP($A13,Culverts[],VLOOKUP(COLUMN(P13)-COLUMN($B13),Order[],2,0)+1,0)))</f>
        <v>0</v>
      </c>
      <c r="Q13" s="44">
        <f ca="1">IF($A13="Previous",IF(OR(Q$9=0,Q$9="Lt",Q$9="Rt"),"",INDIRECT(Previous&amp;"!R"&amp;ROW(Totals)&amp;"C"&amp;COLUMN(Q13),0)),IFERROR(ROUND(VLOOKUP($A13,Culverts[],VLOOKUP(COLUMN(Q13)-COLUMN($B13),Order[],2,0)+1,0),Q$1),VLOOKUP($A13,Culverts[],VLOOKUP(COLUMN(Q13)-COLUMN($B13),Order[],2,0)+1,0)))</f>
        <v>0</v>
      </c>
      <c r="R13" s="44">
        <f ca="1">IF($A13="Previous",IF(OR(R$9=0,R$9="Lt",R$9="Rt"),"",INDIRECT(Previous&amp;"!R"&amp;ROW(Totals)&amp;"C"&amp;COLUMN(R13),0)),IFERROR(ROUND(VLOOKUP($A13,Culverts[],VLOOKUP(COLUMN(R13)-COLUMN($B13),Order[],2,0)+1,0),R$1),VLOOKUP($A13,Culverts[],VLOOKUP(COLUMN(R13)-COLUMN($B13),Order[],2,0)+1,0)))</f>
        <v>0</v>
      </c>
      <c r="S13" s="44">
        <f ca="1">IF($A13="Previous",IF(OR(S$9=0,S$9="Lt",S$9="Rt"),"",INDIRECT(Previous&amp;"!R"&amp;ROW(Totals)&amp;"C"&amp;COLUMN(S13),0)),IFERROR(ROUND(VLOOKUP($A13,Culverts[],VLOOKUP(COLUMN(S13)-COLUMN($B13),Order[],2,0)+1,0),S$1),VLOOKUP($A13,Culverts[],VLOOKUP(COLUMN(S13)-COLUMN($B13),Order[],2,0)+1,0)))</f>
        <v>0</v>
      </c>
      <c r="T13" s="44">
        <f ca="1">IF($A13="Previous",IF(OR(T$9=0,T$9="Lt",T$9="Rt"),"",INDIRECT(Previous&amp;"!R"&amp;ROW(Totals)&amp;"C"&amp;COLUMN(T13),0)),IFERROR(ROUND(VLOOKUP($A13,Culverts[],VLOOKUP(COLUMN(T13)-COLUMN($B13),Order[],2,0)+1,0),T$1),VLOOKUP($A13,Culverts[],VLOOKUP(COLUMN(T13)-COLUMN($B13),Order[],2,0)+1,0)))</f>
        <v>0</v>
      </c>
      <c r="U13" s="44">
        <f ca="1">IF($A13="Previous",IF(OR(U$9=0,U$9="Lt",U$9="Rt"),"",INDIRECT(Previous&amp;"!R"&amp;ROW(Totals)&amp;"C"&amp;COLUMN(U13),0)),IFERROR(ROUND(VLOOKUP($A13,Culverts[],VLOOKUP(COLUMN(U13)-COLUMN($B13),Order[],2,0)+1,0),U$1),VLOOKUP($A13,Culverts[],VLOOKUP(COLUMN(U13)-COLUMN($B13),Order[],2,0)+1,0)))</f>
        <v>0</v>
      </c>
      <c r="V13" s="44">
        <f ca="1">IF($A13="Previous",IF(OR(V$9=0,V$9="Lt",V$9="Rt"),"",INDIRECT(Previous&amp;"!R"&amp;ROW(Totals)&amp;"C"&amp;COLUMN(V13),0)),IFERROR(ROUND(VLOOKUP($A13,Culverts[],VLOOKUP(COLUMN(V13)-COLUMN($B13),Order[],2,0)+1,0),V$1),VLOOKUP($A13,Culverts[],VLOOKUP(COLUMN(V13)-COLUMN($B13),Order[],2,0)+1,0)))</f>
        <v>0</v>
      </c>
      <c r="W13" s="44">
        <f ca="1">IF($A13="Previous",IF(OR(W$9=0,W$9="Lt",W$9="Rt"),"",INDIRECT(Previous&amp;"!R"&amp;ROW(Totals)&amp;"C"&amp;COLUMN(W13),0)),IFERROR(ROUND(VLOOKUP($A13,Culverts[],VLOOKUP(COLUMN(W13)-COLUMN($B13),Order[],2,0)+1,0),W$1),VLOOKUP($A13,Culverts[],VLOOKUP(COLUMN(W13)-COLUMN($B13),Order[],2,0)+1,0)))</f>
        <v>0</v>
      </c>
      <c r="X13" s="44">
        <f ca="1">IF($A13="Previous",IF(OR(X$9=0,X$9="Lt",X$9="Rt"),"",INDIRECT(Previous&amp;"!R"&amp;ROW(Totals)&amp;"C"&amp;COLUMN(X13),0)),IFERROR(ROUND(VLOOKUP($A13,Culverts[],VLOOKUP(COLUMN(X13)-COLUMN($B13),Order[],2,0)+1,0),X$1),VLOOKUP($A13,Culverts[],VLOOKUP(COLUMN(X13)-COLUMN($B13),Order[],2,0)+1,0)))</f>
        <v>0</v>
      </c>
      <c r="Y13" s="44">
        <f ca="1">IF($A13="Previous",IF(OR(Y$9=0,Y$9="Lt",Y$9="Rt"),"",INDIRECT(Previous&amp;"!R"&amp;ROW(Totals)&amp;"C"&amp;COLUMN(Y13),0)),IFERROR(ROUND(VLOOKUP($A13,Culverts[],VLOOKUP(COLUMN(Y13)-COLUMN($B13),Order[],2,0)+1,0),Y$1),VLOOKUP($A13,Culverts[],VLOOKUP(COLUMN(Y13)-COLUMN($B13),Order[],2,0)+1,0)))</f>
        <v>0</v>
      </c>
      <c r="Z13" s="44">
        <f ca="1">IF($A13="Previous",IF(OR(Z$9=0,Z$9="Lt",Z$9="Rt"),"",INDIRECT(Previous&amp;"!R"&amp;ROW(Totals)&amp;"C"&amp;COLUMN(Z13),0)),IFERROR(ROUND(VLOOKUP($A13,Culverts[],VLOOKUP(COLUMN(Z13)-COLUMN($B13),Order[],2,0)+1,0),Z$1),VLOOKUP($A13,Culverts[],VLOOKUP(COLUMN(Z13)-COLUMN($B13),Order[],2,0)+1,0)))</f>
        <v>0</v>
      </c>
      <c r="AA13" s="44">
        <f ca="1">IF($A13="Previous",IF(OR(AA$9=0,AA$9="Lt",AA$9="Rt"),"",INDIRECT(Previous&amp;"!R"&amp;ROW(Totals)&amp;"C"&amp;COLUMN(AA13),0)),IFERROR(ROUND(VLOOKUP($A13,Culverts[],VLOOKUP(COLUMN(AA13)-COLUMN($B13),Order[],2,0)+1,0),AA$1),VLOOKUP($A13,Culverts[],VLOOKUP(COLUMN(AA13)-COLUMN($B13),Order[],2,0)+1,0)))</f>
        <v>0</v>
      </c>
      <c r="AB13" s="44">
        <f ca="1">IF($A13="Previous",IF(OR(AB$9=0,AB$9="Lt",AB$9="Rt"),"",INDIRECT(Previous&amp;"!R"&amp;ROW(Totals)&amp;"C"&amp;COLUMN(AB13),0)),IFERROR(ROUND(VLOOKUP($A13,Culverts[],VLOOKUP(COLUMN(AB13)-COLUMN($B13),Order[],2,0)+1,0),AB$1),VLOOKUP($A13,Culverts[],VLOOKUP(COLUMN(AB13)-COLUMN($B13),Order[],2,0)+1,0)))</f>
        <v>0</v>
      </c>
      <c r="AC13" s="44">
        <f ca="1">IF($A13="Previous",IF(OR(AC$9=0,AC$9="Lt",AC$9="Rt"),"",INDIRECT(Previous&amp;"!R"&amp;ROW(Totals)&amp;"C"&amp;COLUMN(AC13),0)),IFERROR(ROUND(VLOOKUP($A13,Culverts[],VLOOKUP(COLUMN(AC13)-COLUMN($B13),Order[],2,0)+1,0),AC$1),VLOOKUP($A13,Culverts[],VLOOKUP(COLUMN(AC13)-COLUMN($B13),Order[],2,0)+1,0)))</f>
        <v>0</v>
      </c>
      <c r="AD13" s="44">
        <f ca="1">IF($A13="Previous",IF(OR(AD$9=0,AD$9="Lt",AD$9="Rt"),"",INDIRECT(Previous&amp;"!R"&amp;ROW(Totals)&amp;"C"&amp;COLUMN(AD13),0)),IFERROR(ROUND(VLOOKUP($A13,Culverts[],VLOOKUP(COLUMN(AD13)-COLUMN($B13),Order[],2,0)+1,0),AD$1),VLOOKUP($A13,Culverts[],VLOOKUP(COLUMN(AD13)-COLUMN($B13),Order[],2,0)+1,0)))</f>
        <v>0</v>
      </c>
      <c r="AE13" s="44">
        <f ca="1">IF($A13="Previous",IF(OR(AE$9=0,AE$9="Lt",AE$9="Rt"),"",INDIRECT(Previous&amp;"!R"&amp;ROW(Totals)&amp;"C"&amp;COLUMN(AE13),0)),IFERROR(ROUND(VLOOKUP($A13,Culverts[],VLOOKUP(COLUMN(AE13)-COLUMN($B13),Order[],2,0)+1,0),AE$1),VLOOKUP($A13,Culverts[],VLOOKUP(COLUMN(AE13)-COLUMN($B13),Order[],2,0)+1,0)))</f>
        <v>0</v>
      </c>
      <c r="AF13" s="44">
        <f ca="1">IF($A13="Previous",IF(OR(AF$9=0,AF$9="Lt",AF$9="Rt"),"",INDIRECT(Previous&amp;"!R"&amp;ROW(Totals)&amp;"C"&amp;COLUMN(AF13),0)),IFERROR(ROUND(VLOOKUP($A13,Culverts[],VLOOKUP(COLUMN(AF13)-COLUMN($B13),Order[],2,0)+1,0),AF$1),VLOOKUP($A13,Culverts[],VLOOKUP(COLUMN(AF13)-COLUMN($B13),Order[],2,0)+1,0)))</f>
        <v>0</v>
      </c>
      <c r="AG13" s="44">
        <f ca="1">IF($A13="Previous",IF(OR(AG$9=0,AG$9="Lt",AG$9="Rt"),"",INDIRECT(Previous&amp;"!R"&amp;ROW(Totals)&amp;"C"&amp;COLUMN(AG13),0)),IFERROR(ROUND(VLOOKUP($A13,Culverts[],VLOOKUP(COLUMN(AG13)-COLUMN($B13),Order[],2,0)+1,0),AG$1),VLOOKUP($A13,Culverts[],VLOOKUP(COLUMN(AG13)-COLUMN($B13),Order[],2,0)+1,0)))</f>
        <v>0</v>
      </c>
      <c r="AH13" s="44">
        <f ca="1">IF($A13="Previous",IF(OR(AH$9=0,AH$9="Lt",AH$9="Rt"),"",INDIRECT(Previous&amp;"!R"&amp;ROW(Totals)&amp;"C"&amp;COLUMN(AH13),0)),IFERROR(ROUND(VLOOKUP($A13,Culverts[],VLOOKUP(COLUMN(AH13)-COLUMN($B13),Order[],2,0)+1,0),AH$1),VLOOKUP($A13,Culverts[],VLOOKUP(COLUMN(AH13)-COLUMN($B13),Order[],2,0)+1,0)))</f>
        <v>0</v>
      </c>
      <c r="AI13" s="44">
        <f ca="1">IF($A13="Previous",IF(OR(AI$9=0,AI$9="Lt",AI$9="Rt"),"",INDIRECT(Previous&amp;"!R"&amp;ROW(Totals)&amp;"C"&amp;COLUMN(AI13),0)),IFERROR(ROUND(VLOOKUP($A13,Culverts[],VLOOKUP(COLUMN(AI13)-COLUMN($B13),Order[],2,0)+1,0),AI$1),VLOOKUP($A13,Culverts[],VLOOKUP(COLUMN(AI13)-COLUMN($B13),Order[],2,0)+1,0)))</f>
        <v>0</v>
      </c>
      <c r="AJ13" s="44">
        <f ca="1">IF($A13="Previous",IF(OR(AJ$9=0,AJ$9="Lt",AJ$9="Rt"),"",INDIRECT(Previous&amp;"!R"&amp;ROW(Totals)&amp;"C"&amp;COLUMN(AJ13),0)),IFERROR(ROUND(VLOOKUP($A13,Culverts[],VLOOKUP(COLUMN(AJ13)-COLUMN($B13),Order[],2,0)+1,0),AJ$1),VLOOKUP($A13,Culverts[],VLOOKUP(COLUMN(AJ13)-COLUMN($B13),Order[],2,0)+1,0)))</f>
        <v>0</v>
      </c>
      <c r="AK13" s="84">
        <f ca="1">IF($A13="Previous",IF(OR(AK$9=0,AK$9="Lt",AK$9="Rt"),"",INDIRECT(Previous&amp;"!R"&amp;ROW(Totals)&amp;"C"&amp;COLUMN(AK13),0)),IFERROR(ROUND(VLOOKUP($A13,Culverts[],VLOOKUP(COLUMN(AK13)-COLUMN($B13),Order[],2,0)+1,0),AK$1),VLOOKUP($A13,Culverts[],VLOOKUP(COLUMN(AK13)-COLUMN($B13),Order[],2,0)+1,0)))</f>
        <v>0</v>
      </c>
      <c r="AL13" s="44">
        <f ca="1">IF($A13="Previous",IF(OR(AL$9=0,AL$9="Lt",AL$9="Rt"),"",INDIRECT(Previous&amp;"!R"&amp;ROW(Totals)&amp;"C"&amp;COLUMN(AL13),0)),IFERROR(ROUND(VLOOKUP($A13,Culverts[],VLOOKUP(COLUMN(AL13)-COLUMN($B13),Order[],2,0)+1,0),AL$1),VLOOKUP($A13,Culverts[],VLOOKUP(COLUMN(AL13)-COLUMN($B13),Order[],2,0)+1,0)))</f>
        <v>0</v>
      </c>
    </row>
    <row r="14" spans="1:38" ht="12" customHeight="1" x14ac:dyDescent="0.15">
      <c r="A14" s="39">
        <f ca="1">IFERROR(IF(AND(Previous&lt;&gt;"None",OFFSET(A14,-1,0)=0),"Previous",OFFSET(A14,-1,0)+1),IF(OFFSET(A14,-1,0)="Row Number",-2,INDEX(SheetNames[Begins],MATCH(Sheet.Number,SheetNames[Sheet],0))))</f>
        <v>5</v>
      </c>
      <c r="C14" s="90">
        <f ca="1">IF($A14="Previous","PREVIOUS",IFERROR(VLOOKUP($A14,Culverts[],VLOOKUP(COLUMN(C14)-COLUMN($B14),Order[],2,0)+1,0),""))</f>
        <v>0</v>
      </c>
      <c r="D14" s="44">
        <f ca="1">IF($A14="Previous","SHEET:",IFERROR(ROUND(VLOOKUP($A14,Culverts[],VLOOKUP(COLUMN(D14)-COLUMN($B14),Order[],2,0)+1,0),D$1),VLOOKUP($A14,Culverts[],VLOOKUP(COLUMN(D14)-COLUMN($B14),Order[],2,0)+1,0)))</f>
        <v>0</v>
      </c>
      <c r="E14" s="44">
        <f ca="1">IF($A14="Previous",IF(OR(E$9=0,E$9="Lt",E$9="Rt"),"",INDIRECT(Previous&amp;"!R"&amp;ROW(Totals)&amp;"C"&amp;COLUMN(E14),0)),IFERROR(ROUND(VLOOKUP($A14,Culverts[],VLOOKUP(COLUMN(E14)-COLUMN($B14),Order[],2,0)+1,0),E$1),VLOOKUP($A14,Culverts[],VLOOKUP(COLUMN(E14)-COLUMN($B14),Order[],2,0)+1,0)))</f>
        <v>0</v>
      </c>
      <c r="F14" s="44">
        <f ca="1">IF($A14="Previous",IF(OR(F$9=0,F$9="Lt",F$9="Rt"),"",INDIRECT(Previous&amp;"!R"&amp;ROW(Totals)&amp;"C"&amp;COLUMN(F14),0)),IFERROR(ROUND(VLOOKUP($A14,Culverts[],VLOOKUP(COLUMN(F14)-COLUMN($B14),Order[],2,0)+1,0),F$1),VLOOKUP($A14,Culverts[],VLOOKUP(COLUMN(F14)-COLUMN($B14),Order[],2,0)+1,0)))</f>
        <v>0</v>
      </c>
      <c r="G14" s="44">
        <f ca="1">IF($A14="Previous",IF(OR(G$9=0,G$9="Lt",G$9="Rt"),"",INDIRECT(Previous&amp;"!R"&amp;ROW(Totals)&amp;"C"&amp;COLUMN(G14),0)),IFERROR(ROUND(VLOOKUP($A14,Culverts[],VLOOKUP(COLUMN(G14)-COLUMN($B14),Order[],2,0)+1,0),G$1),VLOOKUP($A14,Culverts[],VLOOKUP(COLUMN(G14)-COLUMN($B14),Order[],2,0)+1,0)))</f>
        <v>0</v>
      </c>
      <c r="H14" s="44">
        <f ca="1">IF($A14="Previous",IF(OR(H$9=0,H$9="Lt",H$9="Rt"),"",INDIRECT(Previous&amp;"!R"&amp;ROW(Totals)&amp;"C"&amp;COLUMN(H14),0)),IFERROR(ROUND(VLOOKUP($A14,Culverts[],VLOOKUP(COLUMN(H14)-COLUMN($B14),Order[],2,0)+1,0),H$1),VLOOKUP($A14,Culverts[],VLOOKUP(COLUMN(H14)-COLUMN($B14),Order[],2,0)+1,0)))</f>
        <v>0</v>
      </c>
      <c r="I14" s="44">
        <f ca="1">IF($A14="Previous",IF(OR(I$9=0,I$9="Lt",I$9="Rt"),"",INDIRECT(Previous&amp;"!R"&amp;ROW(Totals)&amp;"C"&amp;COLUMN(I14),0)),IFERROR(ROUND(VLOOKUP($A14,Culverts[],VLOOKUP(COLUMN(I14)-COLUMN($B14),Order[],2,0)+1,0),I$1),VLOOKUP($A14,Culverts[],VLOOKUP(COLUMN(I14)-COLUMN($B14),Order[],2,0)+1,0)))</f>
        <v>0</v>
      </c>
      <c r="J14" s="44">
        <f ca="1">IF($A14="Previous",IF(OR(J$9=0,J$9="Lt",J$9="Rt"),"",INDIRECT(Previous&amp;"!R"&amp;ROW(Totals)&amp;"C"&amp;COLUMN(J14),0)),IFERROR(ROUND(VLOOKUP($A14,Culverts[],VLOOKUP(COLUMN(J14)-COLUMN($B14),Order[],2,0)+1,0),J$1),VLOOKUP($A14,Culverts[],VLOOKUP(COLUMN(J14)-COLUMN($B14),Order[],2,0)+1,0)))</f>
        <v>0</v>
      </c>
      <c r="K14" s="44">
        <f ca="1">IF($A14="Previous",IF(OR(K$9=0,K$9="Lt",K$9="Rt"),"",INDIRECT(Previous&amp;"!R"&amp;ROW(Totals)&amp;"C"&amp;COLUMN(K14),0)),IFERROR(ROUND(VLOOKUP($A14,Culverts[],VLOOKUP(COLUMN(K14)-COLUMN($B14),Order[],2,0)+1,0),K$1),VLOOKUP($A14,Culverts[],VLOOKUP(COLUMN(K14)-COLUMN($B14),Order[],2,0)+1,0)))</f>
        <v>0</v>
      </c>
      <c r="L14" s="44">
        <f ca="1">IF($A14="Previous",IF(OR(L$9=0,L$9="Lt",L$9="Rt"),"",INDIRECT(Previous&amp;"!R"&amp;ROW(Totals)&amp;"C"&amp;COLUMN(L14),0)),IFERROR(ROUND(VLOOKUP($A14,Culverts[],VLOOKUP(COLUMN(L14)-COLUMN($B14),Order[],2,0)+1,0),L$1),VLOOKUP($A14,Culverts[],VLOOKUP(COLUMN(L14)-COLUMN($B14),Order[],2,0)+1,0)))</f>
        <v>0</v>
      </c>
      <c r="M14" s="44">
        <f ca="1">IF($A14="Previous",IF(OR(M$9=0,M$9="Lt",M$9="Rt"),"",INDIRECT(Previous&amp;"!R"&amp;ROW(Totals)&amp;"C"&amp;COLUMN(M14),0)),IFERROR(ROUND(VLOOKUP($A14,Culverts[],VLOOKUP(COLUMN(M14)-COLUMN($B14),Order[],2,0)+1,0),M$1),VLOOKUP($A14,Culverts[],VLOOKUP(COLUMN(M14)-COLUMN($B14),Order[],2,0)+1,0)))</f>
        <v>0</v>
      </c>
      <c r="N14" s="44">
        <f ca="1">IF($A14="Previous",IF(OR(N$9=0,N$9="Lt",N$9="Rt"),"",INDIRECT(Previous&amp;"!R"&amp;ROW(Totals)&amp;"C"&amp;COLUMN(N14),0)),IFERROR(ROUND(VLOOKUP($A14,Culverts[],VLOOKUP(COLUMN(N14)-COLUMN($B14),Order[],2,0)+1,0),N$1),VLOOKUP($A14,Culverts[],VLOOKUP(COLUMN(N14)-COLUMN($B14),Order[],2,0)+1,0)))</f>
        <v>0</v>
      </c>
      <c r="O14" s="44">
        <f ca="1">IF($A14="Previous",IF(OR(O$9=0,O$9="Lt",O$9="Rt"),"",INDIRECT(Previous&amp;"!R"&amp;ROW(Totals)&amp;"C"&amp;COLUMN(O14),0)),IFERROR(ROUND(VLOOKUP($A14,Culverts[],VLOOKUP(COLUMN(O14)-COLUMN($B14),Order[],2,0)+1,0),O$1),VLOOKUP($A14,Culverts[],VLOOKUP(COLUMN(O14)-COLUMN($B14),Order[],2,0)+1,0)))</f>
        <v>0</v>
      </c>
      <c r="P14" s="44">
        <f ca="1">IF($A14="Previous",IF(OR(P$9=0,P$9="Lt",P$9="Rt"),"",INDIRECT(Previous&amp;"!R"&amp;ROW(Totals)&amp;"C"&amp;COLUMN(P14),0)),IFERROR(ROUND(VLOOKUP($A14,Culverts[],VLOOKUP(COLUMN(P14)-COLUMN($B14),Order[],2,0)+1,0),P$1),VLOOKUP($A14,Culverts[],VLOOKUP(COLUMN(P14)-COLUMN($B14),Order[],2,0)+1,0)))</f>
        <v>0</v>
      </c>
      <c r="Q14" s="44">
        <f ca="1">IF($A14="Previous",IF(OR(Q$9=0,Q$9="Lt",Q$9="Rt"),"",INDIRECT(Previous&amp;"!R"&amp;ROW(Totals)&amp;"C"&amp;COLUMN(Q14),0)),IFERROR(ROUND(VLOOKUP($A14,Culverts[],VLOOKUP(COLUMN(Q14)-COLUMN($B14),Order[],2,0)+1,0),Q$1),VLOOKUP($A14,Culverts[],VLOOKUP(COLUMN(Q14)-COLUMN($B14),Order[],2,0)+1,0)))</f>
        <v>0</v>
      </c>
      <c r="R14" s="44">
        <f ca="1">IF($A14="Previous",IF(OR(R$9=0,R$9="Lt",R$9="Rt"),"",INDIRECT(Previous&amp;"!R"&amp;ROW(Totals)&amp;"C"&amp;COLUMN(R14),0)),IFERROR(ROUND(VLOOKUP($A14,Culverts[],VLOOKUP(COLUMN(R14)-COLUMN($B14),Order[],2,0)+1,0),R$1),VLOOKUP($A14,Culverts[],VLOOKUP(COLUMN(R14)-COLUMN($B14),Order[],2,0)+1,0)))</f>
        <v>0</v>
      </c>
      <c r="S14" s="44">
        <f ca="1">IF($A14="Previous",IF(OR(S$9=0,S$9="Lt",S$9="Rt"),"",INDIRECT(Previous&amp;"!R"&amp;ROW(Totals)&amp;"C"&amp;COLUMN(S14),0)),IFERROR(ROUND(VLOOKUP($A14,Culverts[],VLOOKUP(COLUMN(S14)-COLUMN($B14),Order[],2,0)+1,0),S$1),VLOOKUP($A14,Culverts[],VLOOKUP(COLUMN(S14)-COLUMN($B14),Order[],2,0)+1,0)))</f>
        <v>0</v>
      </c>
      <c r="T14" s="44">
        <f ca="1">IF($A14="Previous",IF(OR(T$9=0,T$9="Lt",T$9="Rt"),"",INDIRECT(Previous&amp;"!R"&amp;ROW(Totals)&amp;"C"&amp;COLUMN(T14),0)),IFERROR(ROUND(VLOOKUP($A14,Culverts[],VLOOKUP(COLUMN(T14)-COLUMN($B14),Order[],2,0)+1,0),T$1),VLOOKUP($A14,Culverts[],VLOOKUP(COLUMN(T14)-COLUMN($B14),Order[],2,0)+1,0)))</f>
        <v>0</v>
      </c>
      <c r="U14" s="44">
        <f ca="1">IF($A14="Previous",IF(OR(U$9=0,U$9="Lt",U$9="Rt"),"",INDIRECT(Previous&amp;"!R"&amp;ROW(Totals)&amp;"C"&amp;COLUMN(U14),0)),IFERROR(ROUND(VLOOKUP($A14,Culverts[],VLOOKUP(COLUMN(U14)-COLUMN($B14),Order[],2,0)+1,0),U$1),VLOOKUP($A14,Culverts[],VLOOKUP(COLUMN(U14)-COLUMN($B14),Order[],2,0)+1,0)))</f>
        <v>0</v>
      </c>
      <c r="V14" s="44">
        <f ca="1">IF($A14="Previous",IF(OR(V$9=0,V$9="Lt",V$9="Rt"),"",INDIRECT(Previous&amp;"!R"&amp;ROW(Totals)&amp;"C"&amp;COLUMN(V14),0)),IFERROR(ROUND(VLOOKUP($A14,Culverts[],VLOOKUP(COLUMN(V14)-COLUMN($B14),Order[],2,0)+1,0),V$1),VLOOKUP($A14,Culverts[],VLOOKUP(COLUMN(V14)-COLUMN($B14),Order[],2,0)+1,0)))</f>
        <v>0</v>
      </c>
      <c r="W14" s="44">
        <f ca="1">IF($A14="Previous",IF(OR(W$9=0,W$9="Lt",W$9="Rt"),"",INDIRECT(Previous&amp;"!R"&amp;ROW(Totals)&amp;"C"&amp;COLUMN(W14),0)),IFERROR(ROUND(VLOOKUP($A14,Culverts[],VLOOKUP(COLUMN(W14)-COLUMN($B14),Order[],2,0)+1,0),W$1),VLOOKUP($A14,Culverts[],VLOOKUP(COLUMN(W14)-COLUMN($B14),Order[],2,0)+1,0)))</f>
        <v>0</v>
      </c>
      <c r="X14" s="44">
        <f ca="1">IF($A14="Previous",IF(OR(X$9=0,X$9="Lt",X$9="Rt"),"",INDIRECT(Previous&amp;"!R"&amp;ROW(Totals)&amp;"C"&amp;COLUMN(X14),0)),IFERROR(ROUND(VLOOKUP($A14,Culverts[],VLOOKUP(COLUMN(X14)-COLUMN($B14),Order[],2,0)+1,0),X$1),VLOOKUP($A14,Culverts[],VLOOKUP(COLUMN(X14)-COLUMN($B14),Order[],2,0)+1,0)))</f>
        <v>0</v>
      </c>
      <c r="Y14" s="44">
        <f ca="1">IF($A14="Previous",IF(OR(Y$9=0,Y$9="Lt",Y$9="Rt"),"",INDIRECT(Previous&amp;"!R"&amp;ROW(Totals)&amp;"C"&amp;COLUMN(Y14),0)),IFERROR(ROUND(VLOOKUP($A14,Culverts[],VLOOKUP(COLUMN(Y14)-COLUMN($B14),Order[],2,0)+1,0),Y$1),VLOOKUP($A14,Culverts[],VLOOKUP(COLUMN(Y14)-COLUMN($B14),Order[],2,0)+1,0)))</f>
        <v>0</v>
      </c>
      <c r="Z14" s="44">
        <f ca="1">IF($A14="Previous",IF(OR(Z$9=0,Z$9="Lt",Z$9="Rt"),"",INDIRECT(Previous&amp;"!R"&amp;ROW(Totals)&amp;"C"&amp;COLUMN(Z14),0)),IFERROR(ROUND(VLOOKUP($A14,Culverts[],VLOOKUP(COLUMN(Z14)-COLUMN($B14),Order[],2,0)+1,0),Z$1),VLOOKUP($A14,Culverts[],VLOOKUP(COLUMN(Z14)-COLUMN($B14),Order[],2,0)+1,0)))</f>
        <v>0</v>
      </c>
      <c r="AA14" s="44">
        <f ca="1">IF($A14="Previous",IF(OR(AA$9=0,AA$9="Lt",AA$9="Rt"),"",INDIRECT(Previous&amp;"!R"&amp;ROW(Totals)&amp;"C"&amp;COLUMN(AA14),0)),IFERROR(ROUND(VLOOKUP($A14,Culverts[],VLOOKUP(COLUMN(AA14)-COLUMN($B14),Order[],2,0)+1,0),AA$1),VLOOKUP($A14,Culverts[],VLOOKUP(COLUMN(AA14)-COLUMN($B14),Order[],2,0)+1,0)))</f>
        <v>0</v>
      </c>
      <c r="AB14" s="44">
        <f ca="1">IF($A14="Previous",IF(OR(AB$9=0,AB$9="Lt",AB$9="Rt"),"",INDIRECT(Previous&amp;"!R"&amp;ROW(Totals)&amp;"C"&amp;COLUMN(AB14),0)),IFERROR(ROUND(VLOOKUP($A14,Culverts[],VLOOKUP(COLUMN(AB14)-COLUMN($B14),Order[],2,0)+1,0),AB$1),VLOOKUP($A14,Culverts[],VLOOKUP(COLUMN(AB14)-COLUMN($B14),Order[],2,0)+1,0)))</f>
        <v>0</v>
      </c>
      <c r="AC14" s="44">
        <f ca="1">IF($A14="Previous",IF(OR(AC$9=0,AC$9="Lt",AC$9="Rt"),"",INDIRECT(Previous&amp;"!R"&amp;ROW(Totals)&amp;"C"&amp;COLUMN(AC14),0)),IFERROR(ROUND(VLOOKUP($A14,Culverts[],VLOOKUP(COLUMN(AC14)-COLUMN($B14),Order[],2,0)+1,0),AC$1),VLOOKUP($A14,Culverts[],VLOOKUP(COLUMN(AC14)-COLUMN($B14),Order[],2,0)+1,0)))</f>
        <v>0</v>
      </c>
      <c r="AD14" s="44">
        <f ca="1">IF($A14="Previous",IF(OR(AD$9=0,AD$9="Lt",AD$9="Rt"),"",INDIRECT(Previous&amp;"!R"&amp;ROW(Totals)&amp;"C"&amp;COLUMN(AD14),0)),IFERROR(ROUND(VLOOKUP($A14,Culverts[],VLOOKUP(COLUMN(AD14)-COLUMN($B14),Order[],2,0)+1,0),AD$1),VLOOKUP($A14,Culverts[],VLOOKUP(COLUMN(AD14)-COLUMN($B14),Order[],2,0)+1,0)))</f>
        <v>0</v>
      </c>
      <c r="AE14" s="44">
        <f ca="1">IF($A14="Previous",IF(OR(AE$9=0,AE$9="Lt",AE$9="Rt"),"",INDIRECT(Previous&amp;"!R"&amp;ROW(Totals)&amp;"C"&amp;COLUMN(AE14),0)),IFERROR(ROUND(VLOOKUP($A14,Culverts[],VLOOKUP(COLUMN(AE14)-COLUMN($B14),Order[],2,0)+1,0),AE$1),VLOOKUP($A14,Culverts[],VLOOKUP(COLUMN(AE14)-COLUMN($B14),Order[],2,0)+1,0)))</f>
        <v>0</v>
      </c>
      <c r="AF14" s="44">
        <f ca="1">IF($A14="Previous",IF(OR(AF$9=0,AF$9="Lt",AF$9="Rt"),"",INDIRECT(Previous&amp;"!R"&amp;ROW(Totals)&amp;"C"&amp;COLUMN(AF14),0)),IFERROR(ROUND(VLOOKUP($A14,Culverts[],VLOOKUP(COLUMN(AF14)-COLUMN($B14),Order[],2,0)+1,0),AF$1),VLOOKUP($A14,Culverts[],VLOOKUP(COLUMN(AF14)-COLUMN($B14),Order[],2,0)+1,0)))</f>
        <v>0</v>
      </c>
      <c r="AG14" s="44">
        <f ca="1">IF($A14="Previous",IF(OR(AG$9=0,AG$9="Lt",AG$9="Rt"),"",INDIRECT(Previous&amp;"!R"&amp;ROW(Totals)&amp;"C"&amp;COLUMN(AG14),0)),IFERROR(ROUND(VLOOKUP($A14,Culverts[],VLOOKUP(COLUMN(AG14)-COLUMN($B14),Order[],2,0)+1,0),AG$1),VLOOKUP($A14,Culverts[],VLOOKUP(COLUMN(AG14)-COLUMN($B14),Order[],2,0)+1,0)))</f>
        <v>0</v>
      </c>
      <c r="AH14" s="44">
        <f ca="1">IF($A14="Previous",IF(OR(AH$9=0,AH$9="Lt",AH$9="Rt"),"",INDIRECT(Previous&amp;"!R"&amp;ROW(Totals)&amp;"C"&amp;COLUMN(AH14),0)),IFERROR(ROUND(VLOOKUP($A14,Culverts[],VLOOKUP(COLUMN(AH14)-COLUMN($B14),Order[],2,0)+1,0),AH$1),VLOOKUP($A14,Culverts[],VLOOKUP(COLUMN(AH14)-COLUMN($B14),Order[],2,0)+1,0)))</f>
        <v>0</v>
      </c>
      <c r="AI14" s="44">
        <f ca="1">IF($A14="Previous",IF(OR(AI$9=0,AI$9="Lt",AI$9="Rt"),"",INDIRECT(Previous&amp;"!R"&amp;ROW(Totals)&amp;"C"&amp;COLUMN(AI14),0)),IFERROR(ROUND(VLOOKUP($A14,Culverts[],VLOOKUP(COLUMN(AI14)-COLUMN($B14),Order[],2,0)+1,0),AI$1),VLOOKUP($A14,Culverts[],VLOOKUP(COLUMN(AI14)-COLUMN($B14),Order[],2,0)+1,0)))</f>
        <v>0</v>
      </c>
      <c r="AJ14" s="44">
        <f ca="1">IF($A14="Previous",IF(OR(AJ$9=0,AJ$9="Lt",AJ$9="Rt"),"",INDIRECT(Previous&amp;"!R"&amp;ROW(Totals)&amp;"C"&amp;COLUMN(AJ14),0)),IFERROR(ROUND(VLOOKUP($A14,Culverts[],VLOOKUP(COLUMN(AJ14)-COLUMN($B14),Order[],2,0)+1,0),AJ$1),VLOOKUP($A14,Culverts[],VLOOKUP(COLUMN(AJ14)-COLUMN($B14),Order[],2,0)+1,0)))</f>
        <v>0</v>
      </c>
      <c r="AK14" s="84">
        <f ca="1">IF($A14="Previous",IF(OR(AK$9=0,AK$9="Lt",AK$9="Rt"),"",INDIRECT(Previous&amp;"!R"&amp;ROW(Totals)&amp;"C"&amp;COLUMN(AK14),0)),IFERROR(ROUND(VLOOKUP($A14,Culverts[],VLOOKUP(COLUMN(AK14)-COLUMN($B14),Order[],2,0)+1,0),AK$1),VLOOKUP($A14,Culverts[],VLOOKUP(COLUMN(AK14)-COLUMN($B14),Order[],2,0)+1,0)))</f>
        <v>0</v>
      </c>
      <c r="AL14" s="44">
        <f ca="1">IF($A14="Previous",IF(OR(AL$9=0,AL$9="Lt",AL$9="Rt"),"",INDIRECT(Previous&amp;"!R"&amp;ROW(Totals)&amp;"C"&amp;COLUMN(AL14),0)),IFERROR(ROUND(VLOOKUP($A14,Culverts[],VLOOKUP(COLUMN(AL14)-COLUMN($B14),Order[],2,0)+1,0),AL$1),VLOOKUP($A14,Culverts[],VLOOKUP(COLUMN(AL14)-COLUMN($B14),Order[],2,0)+1,0)))</f>
        <v>0</v>
      </c>
    </row>
    <row r="15" spans="1:38" ht="12" customHeight="1" x14ac:dyDescent="0.15">
      <c r="A15" s="39">
        <f ca="1">IFERROR(IF(AND(Previous&lt;&gt;"None",OFFSET(A15,-1,0)=0),"Previous",OFFSET(A15,-1,0)+1),IF(OFFSET(A15,-1,0)="Row Number",-2,INDEX(SheetNames[Begins],MATCH(Sheet.Number,SheetNames[Sheet],0))))</f>
        <v>6</v>
      </c>
      <c r="C15" s="90">
        <f ca="1">IF($A15="Previous","PREVIOUS",IFERROR(VLOOKUP($A15,Culverts[],VLOOKUP(COLUMN(C15)-COLUMN($B15),Order[],2,0)+1,0),""))</f>
        <v>0</v>
      </c>
      <c r="D15" s="44">
        <f ca="1">IF($A15="Previous","SHEET:",IFERROR(ROUND(VLOOKUP($A15,Culverts[],VLOOKUP(COLUMN(D15)-COLUMN($B15),Order[],2,0)+1,0),D$1),VLOOKUP($A15,Culverts[],VLOOKUP(COLUMN(D15)-COLUMN($B15),Order[],2,0)+1,0)))</f>
        <v>0</v>
      </c>
      <c r="E15" s="44">
        <f ca="1">IF($A15="Previous",IF(OR(E$9=0,E$9="Lt",E$9="Rt"),"",INDIRECT(Previous&amp;"!R"&amp;ROW(Totals)&amp;"C"&amp;COLUMN(E15),0)),IFERROR(ROUND(VLOOKUP($A15,Culverts[],VLOOKUP(COLUMN(E15)-COLUMN($B15),Order[],2,0)+1,0),E$1),VLOOKUP($A15,Culverts[],VLOOKUP(COLUMN(E15)-COLUMN($B15),Order[],2,0)+1,0)))</f>
        <v>0</v>
      </c>
      <c r="F15" s="44">
        <f ca="1">IF($A15="Previous",IF(OR(F$9=0,F$9="Lt",F$9="Rt"),"",INDIRECT(Previous&amp;"!R"&amp;ROW(Totals)&amp;"C"&amp;COLUMN(F15),0)),IFERROR(ROUND(VLOOKUP($A15,Culverts[],VLOOKUP(COLUMN(F15)-COLUMN($B15),Order[],2,0)+1,0),F$1),VLOOKUP($A15,Culverts[],VLOOKUP(COLUMN(F15)-COLUMN($B15),Order[],2,0)+1,0)))</f>
        <v>0</v>
      </c>
      <c r="G15" s="44">
        <f ca="1">IF($A15="Previous",IF(OR(G$9=0,G$9="Lt",G$9="Rt"),"",INDIRECT(Previous&amp;"!R"&amp;ROW(Totals)&amp;"C"&amp;COLUMN(G15),0)),IFERROR(ROUND(VLOOKUP($A15,Culverts[],VLOOKUP(COLUMN(G15)-COLUMN($B15),Order[],2,0)+1,0),G$1),VLOOKUP($A15,Culverts[],VLOOKUP(COLUMN(G15)-COLUMN($B15),Order[],2,0)+1,0)))</f>
        <v>0</v>
      </c>
      <c r="H15" s="44">
        <f ca="1">IF($A15="Previous",IF(OR(H$9=0,H$9="Lt",H$9="Rt"),"",INDIRECT(Previous&amp;"!R"&amp;ROW(Totals)&amp;"C"&amp;COLUMN(H15),0)),IFERROR(ROUND(VLOOKUP($A15,Culverts[],VLOOKUP(COLUMN(H15)-COLUMN($B15),Order[],2,0)+1,0),H$1),VLOOKUP($A15,Culverts[],VLOOKUP(COLUMN(H15)-COLUMN($B15),Order[],2,0)+1,0)))</f>
        <v>0</v>
      </c>
      <c r="I15" s="44">
        <f ca="1">IF($A15="Previous",IF(OR(I$9=0,I$9="Lt",I$9="Rt"),"",INDIRECT(Previous&amp;"!R"&amp;ROW(Totals)&amp;"C"&amp;COLUMN(I15),0)),IFERROR(ROUND(VLOOKUP($A15,Culverts[],VLOOKUP(COLUMN(I15)-COLUMN($B15),Order[],2,0)+1,0),I$1),VLOOKUP($A15,Culverts[],VLOOKUP(COLUMN(I15)-COLUMN($B15),Order[],2,0)+1,0)))</f>
        <v>0</v>
      </c>
      <c r="J15" s="44">
        <f ca="1">IF($A15="Previous",IF(OR(J$9=0,J$9="Lt",J$9="Rt"),"",INDIRECT(Previous&amp;"!R"&amp;ROW(Totals)&amp;"C"&amp;COLUMN(J15),0)),IFERROR(ROUND(VLOOKUP($A15,Culverts[],VLOOKUP(COLUMN(J15)-COLUMN($B15),Order[],2,0)+1,0),J$1),VLOOKUP($A15,Culverts[],VLOOKUP(COLUMN(J15)-COLUMN($B15),Order[],2,0)+1,0)))</f>
        <v>0</v>
      </c>
      <c r="K15" s="44">
        <f ca="1">IF($A15="Previous",IF(OR(K$9=0,K$9="Lt",K$9="Rt"),"",INDIRECT(Previous&amp;"!R"&amp;ROW(Totals)&amp;"C"&amp;COLUMN(K15),0)),IFERROR(ROUND(VLOOKUP($A15,Culverts[],VLOOKUP(COLUMN(K15)-COLUMN($B15),Order[],2,0)+1,0),K$1),VLOOKUP($A15,Culverts[],VLOOKUP(COLUMN(K15)-COLUMN($B15),Order[],2,0)+1,0)))</f>
        <v>0</v>
      </c>
      <c r="L15" s="44">
        <f ca="1">IF($A15="Previous",IF(OR(L$9=0,L$9="Lt",L$9="Rt"),"",INDIRECT(Previous&amp;"!R"&amp;ROW(Totals)&amp;"C"&amp;COLUMN(L15),0)),IFERROR(ROUND(VLOOKUP($A15,Culverts[],VLOOKUP(COLUMN(L15)-COLUMN($B15),Order[],2,0)+1,0),L$1),VLOOKUP($A15,Culverts[],VLOOKUP(COLUMN(L15)-COLUMN($B15),Order[],2,0)+1,0)))</f>
        <v>0</v>
      </c>
      <c r="M15" s="44">
        <f ca="1">IF($A15="Previous",IF(OR(M$9=0,M$9="Lt",M$9="Rt"),"",INDIRECT(Previous&amp;"!R"&amp;ROW(Totals)&amp;"C"&amp;COLUMN(M15),0)),IFERROR(ROUND(VLOOKUP($A15,Culverts[],VLOOKUP(COLUMN(M15)-COLUMN($B15),Order[],2,0)+1,0),M$1),VLOOKUP($A15,Culverts[],VLOOKUP(COLUMN(M15)-COLUMN($B15),Order[],2,0)+1,0)))</f>
        <v>0</v>
      </c>
      <c r="N15" s="44">
        <f ca="1">IF($A15="Previous",IF(OR(N$9=0,N$9="Lt",N$9="Rt"),"",INDIRECT(Previous&amp;"!R"&amp;ROW(Totals)&amp;"C"&amp;COLUMN(N15),0)),IFERROR(ROUND(VLOOKUP($A15,Culverts[],VLOOKUP(COLUMN(N15)-COLUMN($B15),Order[],2,0)+1,0),N$1),VLOOKUP($A15,Culverts[],VLOOKUP(COLUMN(N15)-COLUMN($B15),Order[],2,0)+1,0)))</f>
        <v>0</v>
      </c>
      <c r="O15" s="44">
        <f ca="1">IF($A15="Previous",IF(OR(O$9=0,O$9="Lt",O$9="Rt"),"",INDIRECT(Previous&amp;"!R"&amp;ROW(Totals)&amp;"C"&amp;COLUMN(O15),0)),IFERROR(ROUND(VLOOKUP($A15,Culverts[],VLOOKUP(COLUMN(O15)-COLUMN($B15),Order[],2,0)+1,0),O$1),VLOOKUP($A15,Culverts[],VLOOKUP(COLUMN(O15)-COLUMN($B15),Order[],2,0)+1,0)))</f>
        <v>0</v>
      </c>
      <c r="P15" s="44">
        <f ca="1">IF($A15="Previous",IF(OR(P$9=0,P$9="Lt",P$9="Rt"),"",INDIRECT(Previous&amp;"!R"&amp;ROW(Totals)&amp;"C"&amp;COLUMN(P15),0)),IFERROR(ROUND(VLOOKUP($A15,Culverts[],VLOOKUP(COLUMN(P15)-COLUMN($B15),Order[],2,0)+1,0),P$1),VLOOKUP($A15,Culverts[],VLOOKUP(COLUMN(P15)-COLUMN($B15),Order[],2,0)+1,0)))</f>
        <v>0</v>
      </c>
      <c r="Q15" s="44">
        <f ca="1">IF($A15="Previous",IF(OR(Q$9=0,Q$9="Lt",Q$9="Rt"),"",INDIRECT(Previous&amp;"!R"&amp;ROW(Totals)&amp;"C"&amp;COLUMN(Q15),0)),IFERROR(ROUND(VLOOKUP($A15,Culverts[],VLOOKUP(COLUMN(Q15)-COLUMN($B15),Order[],2,0)+1,0),Q$1),VLOOKUP($A15,Culverts[],VLOOKUP(COLUMN(Q15)-COLUMN($B15),Order[],2,0)+1,0)))</f>
        <v>0</v>
      </c>
      <c r="R15" s="44">
        <f ca="1">IF($A15="Previous",IF(OR(R$9=0,R$9="Lt",R$9="Rt"),"",INDIRECT(Previous&amp;"!R"&amp;ROW(Totals)&amp;"C"&amp;COLUMN(R15),0)),IFERROR(ROUND(VLOOKUP($A15,Culverts[],VLOOKUP(COLUMN(R15)-COLUMN($B15),Order[],2,0)+1,0),R$1),VLOOKUP($A15,Culverts[],VLOOKUP(COLUMN(R15)-COLUMN($B15),Order[],2,0)+1,0)))</f>
        <v>0</v>
      </c>
      <c r="S15" s="44">
        <f ca="1">IF($A15="Previous",IF(OR(S$9=0,S$9="Lt",S$9="Rt"),"",INDIRECT(Previous&amp;"!R"&amp;ROW(Totals)&amp;"C"&amp;COLUMN(S15),0)),IFERROR(ROUND(VLOOKUP($A15,Culverts[],VLOOKUP(COLUMN(S15)-COLUMN($B15),Order[],2,0)+1,0),S$1),VLOOKUP($A15,Culverts[],VLOOKUP(COLUMN(S15)-COLUMN($B15),Order[],2,0)+1,0)))</f>
        <v>0</v>
      </c>
      <c r="T15" s="44">
        <f ca="1">IF($A15="Previous",IF(OR(T$9=0,T$9="Lt",T$9="Rt"),"",INDIRECT(Previous&amp;"!R"&amp;ROW(Totals)&amp;"C"&amp;COLUMN(T15),0)),IFERROR(ROUND(VLOOKUP($A15,Culverts[],VLOOKUP(COLUMN(T15)-COLUMN($B15),Order[],2,0)+1,0),T$1),VLOOKUP($A15,Culverts[],VLOOKUP(COLUMN(T15)-COLUMN($B15),Order[],2,0)+1,0)))</f>
        <v>0</v>
      </c>
      <c r="U15" s="44">
        <f ca="1">IF($A15="Previous",IF(OR(U$9=0,U$9="Lt",U$9="Rt"),"",INDIRECT(Previous&amp;"!R"&amp;ROW(Totals)&amp;"C"&amp;COLUMN(U15),0)),IFERROR(ROUND(VLOOKUP($A15,Culverts[],VLOOKUP(COLUMN(U15)-COLUMN($B15),Order[],2,0)+1,0),U$1),VLOOKUP($A15,Culverts[],VLOOKUP(COLUMN(U15)-COLUMN($B15),Order[],2,0)+1,0)))</f>
        <v>0</v>
      </c>
      <c r="V15" s="44">
        <f ca="1">IF($A15="Previous",IF(OR(V$9=0,V$9="Lt",V$9="Rt"),"",INDIRECT(Previous&amp;"!R"&amp;ROW(Totals)&amp;"C"&amp;COLUMN(V15),0)),IFERROR(ROUND(VLOOKUP($A15,Culverts[],VLOOKUP(COLUMN(V15)-COLUMN($B15),Order[],2,0)+1,0),V$1),VLOOKUP($A15,Culverts[],VLOOKUP(COLUMN(V15)-COLUMN($B15),Order[],2,0)+1,0)))</f>
        <v>0</v>
      </c>
      <c r="W15" s="44">
        <f ca="1">IF($A15="Previous",IF(OR(W$9=0,W$9="Lt",W$9="Rt"),"",INDIRECT(Previous&amp;"!R"&amp;ROW(Totals)&amp;"C"&amp;COLUMN(W15),0)),IFERROR(ROUND(VLOOKUP($A15,Culverts[],VLOOKUP(COLUMN(W15)-COLUMN($B15),Order[],2,0)+1,0),W$1),VLOOKUP($A15,Culverts[],VLOOKUP(COLUMN(W15)-COLUMN($B15),Order[],2,0)+1,0)))</f>
        <v>0</v>
      </c>
      <c r="X15" s="44">
        <f ca="1">IF($A15="Previous",IF(OR(X$9=0,X$9="Lt",X$9="Rt"),"",INDIRECT(Previous&amp;"!R"&amp;ROW(Totals)&amp;"C"&amp;COLUMN(X15),0)),IFERROR(ROUND(VLOOKUP($A15,Culverts[],VLOOKUP(COLUMN(X15)-COLUMN($B15),Order[],2,0)+1,0),X$1),VLOOKUP($A15,Culverts[],VLOOKUP(COLUMN(X15)-COLUMN($B15),Order[],2,0)+1,0)))</f>
        <v>0</v>
      </c>
      <c r="Y15" s="44">
        <f ca="1">IF($A15="Previous",IF(OR(Y$9=0,Y$9="Lt",Y$9="Rt"),"",INDIRECT(Previous&amp;"!R"&amp;ROW(Totals)&amp;"C"&amp;COLUMN(Y15),0)),IFERROR(ROUND(VLOOKUP($A15,Culverts[],VLOOKUP(COLUMN(Y15)-COLUMN($B15),Order[],2,0)+1,0),Y$1),VLOOKUP($A15,Culverts[],VLOOKUP(COLUMN(Y15)-COLUMN($B15),Order[],2,0)+1,0)))</f>
        <v>0</v>
      </c>
      <c r="Z15" s="44">
        <f ca="1">IF($A15="Previous",IF(OR(Z$9=0,Z$9="Lt",Z$9="Rt"),"",INDIRECT(Previous&amp;"!R"&amp;ROW(Totals)&amp;"C"&amp;COLUMN(Z15),0)),IFERROR(ROUND(VLOOKUP($A15,Culverts[],VLOOKUP(COLUMN(Z15)-COLUMN($B15),Order[],2,0)+1,0),Z$1),VLOOKUP($A15,Culverts[],VLOOKUP(COLUMN(Z15)-COLUMN($B15),Order[],2,0)+1,0)))</f>
        <v>0</v>
      </c>
      <c r="AA15" s="44">
        <f ca="1">IF($A15="Previous",IF(OR(AA$9=0,AA$9="Lt",AA$9="Rt"),"",INDIRECT(Previous&amp;"!R"&amp;ROW(Totals)&amp;"C"&amp;COLUMN(AA15),0)),IFERROR(ROUND(VLOOKUP($A15,Culverts[],VLOOKUP(COLUMN(AA15)-COLUMN($B15),Order[],2,0)+1,0),AA$1),VLOOKUP($A15,Culverts[],VLOOKUP(COLUMN(AA15)-COLUMN($B15),Order[],2,0)+1,0)))</f>
        <v>0</v>
      </c>
      <c r="AB15" s="44">
        <f ca="1">IF($A15="Previous",IF(OR(AB$9=0,AB$9="Lt",AB$9="Rt"),"",INDIRECT(Previous&amp;"!R"&amp;ROW(Totals)&amp;"C"&amp;COLUMN(AB15),0)),IFERROR(ROUND(VLOOKUP($A15,Culverts[],VLOOKUP(COLUMN(AB15)-COLUMN($B15),Order[],2,0)+1,0),AB$1),VLOOKUP($A15,Culverts[],VLOOKUP(COLUMN(AB15)-COLUMN($B15),Order[],2,0)+1,0)))</f>
        <v>0</v>
      </c>
      <c r="AC15" s="44">
        <f ca="1">IF($A15="Previous",IF(OR(AC$9=0,AC$9="Lt",AC$9="Rt"),"",INDIRECT(Previous&amp;"!R"&amp;ROW(Totals)&amp;"C"&amp;COLUMN(AC15),0)),IFERROR(ROUND(VLOOKUP($A15,Culverts[],VLOOKUP(COLUMN(AC15)-COLUMN($B15),Order[],2,0)+1,0),AC$1),VLOOKUP($A15,Culverts[],VLOOKUP(COLUMN(AC15)-COLUMN($B15),Order[],2,0)+1,0)))</f>
        <v>0</v>
      </c>
      <c r="AD15" s="44">
        <f ca="1">IF($A15="Previous",IF(OR(AD$9=0,AD$9="Lt",AD$9="Rt"),"",INDIRECT(Previous&amp;"!R"&amp;ROW(Totals)&amp;"C"&amp;COLUMN(AD15),0)),IFERROR(ROUND(VLOOKUP($A15,Culverts[],VLOOKUP(COLUMN(AD15)-COLUMN($B15),Order[],2,0)+1,0),AD$1),VLOOKUP($A15,Culverts[],VLOOKUP(COLUMN(AD15)-COLUMN($B15),Order[],2,0)+1,0)))</f>
        <v>0</v>
      </c>
      <c r="AE15" s="44">
        <f ca="1">IF($A15="Previous",IF(OR(AE$9=0,AE$9="Lt",AE$9="Rt"),"",INDIRECT(Previous&amp;"!R"&amp;ROW(Totals)&amp;"C"&amp;COLUMN(AE15),0)),IFERROR(ROUND(VLOOKUP($A15,Culverts[],VLOOKUP(COLUMN(AE15)-COLUMN($B15),Order[],2,0)+1,0),AE$1),VLOOKUP($A15,Culverts[],VLOOKUP(COLUMN(AE15)-COLUMN($B15),Order[],2,0)+1,0)))</f>
        <v>0</v>
      </c>
      <c r="AF15" s="44">
        <f ca="1">IF($A15="Previous",IF(OR(AF$9=0,AF$9="Lt",AF$9="Rt"),"",INDIRECT(Previous&amp;"!R"&amp;ROW(Totals)&amp;"C"&amp;COLUMN(AF15),0)),IFERROR(ROUND(VLOOKUP($A15,Culverts[],VLOOKUP(COLUMN(AF15)-COLUMN($B15),Order[],2,0)+1,0),AF$1),VLOOKUP($A15,Culverts[],VLOOKUP(COLUMN(AF15)-COLUMN($B15),Order[],2,0)+1,0)))</f>
        <v>0</v>
      </c>
      <c r="AG15" s="44">
        <f ca="1">IF($A15="Previous",IF(OR(AG$9=0,AG$9="Lt",AG$9="Rt"),"",INDIRECT(Previous&amp;"!R"&amp;ROW(Totals)&amp;"C"&amp;COLUMN(AG15),0)),IFERROR(ROUND(VLOOKUP($A15,Culverts[],VLOOKUP(COLUMN(AG15)-COLUMN($B15),Order[],2,0)+1,0),AG$1),VLOOKUP($A15,Culverts[],VLOOKUP(COLUMN(AG15)-COLUMN($B15),Order[],2,0)+1,0)))</f>
        <v>0</v>
      </c>
      <c r="AH15" s="44">
        <f ca="1">IF($A15="Previous",IF(OR(AH$9=0,AH$9="Lt",AH$9="Rt"),"",INDIRECT(Previous&amp;"!R"&amp;ROW(Totals)&amp;"C"&amp;COLUMN(AH15),0)),IFERROR(ROUND(VLOOKUP($A15,Culverts[],VLOOKUP(COLUMN(AH15)-COLUMN($B15),Order[],2,0)+1,0),AH$1),VLOOKUP($A15,Culverts[],VLOOKUP(COLUMN(AH15)-COLUMN($B15),Order[],2,0)+1,0)))</f>
        <v>0</v>
      </c>
      <c r="AI15" s="44">
        <f ca="1">IF($A15="Previous",IF(OR(AI$9=0,AI$9="Lt",AI$9="Rt"),"",INDIRECT(Previous&amp;"!R"&amp;ROW(Totals)&amp;"C"&amp;COLUMN(AI15),0)),IFERROR(ROUND(VLOOKUP($A15,Culverts[],VLOOKUP(COLUMN(AI15)-COLUMN($B15),Order[],2,0)+1,0),AI$1),VLOOKUP($A15,Culverts[],VLOOKUP(COLUMN(AI15)-COLUMN($B15),Order[],2,0)+1,0)))</f>
        <v>0</v>
      </c>
      <c r="AJ15" s="44">
        <f ca="1">IF($A15="Previous",IF(OR(AJ$9=0,AJ$9="Lt",AJ$9="Rt"),"",INDIRECT(Previous&amp;"!R"&amp;ROW(Totals)&amp;"C"&amp;COLUMN(AJ15),0)),IFERROR(ROUND(VLOOKUP($A15,Culverts[],VLOOKUP(COLUMN(AJ15)-COLUMN($B15),Order[],2,0)+1,0),AJ$1),VLOOKUP($A15,Culverts[],VLOOKUP(COLUMN(AJ15)-COLUMN($B15),Order[],2,0)+1,0)))</f>
        <v>0</v>
      </c>
      <c r="AK15" s="84">
        <f ca="1">IF($A15="Previous",IF(OR(AK$9=0,AK$9="Lt",AK$9="Rt"),"",INDIRECT(Previous&amp;"!R"&amp;ROW(Totals)&amp;"C"&amp;COLUMN(AK15),0)),IFERROR(ROUND(VLOOKUP($A15,Culverts[],VLOOKUP(COLUMN(AK15)-COLUMN($B15),Order[],2,0)+1,0),AK$1),VLOOKUP($A15,Culverts[],VLOOKUP(COLUMN(AK15)-COLUMN($B15),Order[],2,0)+1,0)))</f>
        <v>0</v>
      </c>
      <c r="AL15" s="44">
        <f ca="1">IF($A15="Previous",IF(OR(AL$9=0,AL$9="Lt",AL$9="Rt"),"",INDIRECT(Previous&amp;"!R"&amp;ROW(Totals)&amp;"C"&amp;COLUMN(AL15),0)),IFERROR(ROUND(VLOOKUP($A15,Culverts[],VLOOKUP(COLUMN(AL15)-COLUMN($B15),Order[],2,0)+1,0),AL$1),VLOOKUP($A15,Culverts[],VLOOKUP(COLUMN(AL15)-COLUMN($B15),Order[],2,0)+1,0)))</f>
        <v>0</v>
      </c>
    </row>
    <row r="16" spans="1:38" ht="12" customHeight="1" x14ac:dyDescent="0.15">
      <c r="A16" s="39">
        <f ca="1">IFERROR(IF(AND(Previous&lt;&gt;"None",OFFSET(A16,-1,0)=0),"Previous",OFFSET(A16,-1,0)+1),IF(OFFSET(A16,-1,0)="Row Number",-2,INDEX(SheetNames[Begins],MATCH(Sheet.Number,SheetNames[Sheet],0))))</f>
        <v>7</v>
      </c>
      <c r="C16" s="90">
        <f ca="1">IF($A16="Previous","PREVIOUS",IFERROR(VLOOKUP($A16,Culverts[],VLOOKUP(COLUMN(C16)-COLUMN($B16),Order[],2,0)+1,0),""))</f>
        <v>0</v>
      </c>
      <c r="D16" s="44">
        <f ca="1">IF($A16="Previous","SHEET:",IFERROR(ROUND(VLOOKUP($A16,Culverts[],VLOOKUP(COLUMN(D16)-COLUMN($B16),Order[],2,0)+1,0),D$1),VLOOKUP($A16,Culverts[],VLOOKUP(COLUMN(D16)-COLUMN($B16),Order[],2,0)+1,0)))</f>
        <v>0</v>
      </c>
      <c r="E16" s="44">
        <f ca="1">IF($A16="Previous",IF(OR(E$9=0,E$9="Lt",E$9="Rt"),"",INDIRECT(Previous&amp;"!R"&amp;ROW(Totals)&amp;"C"&amp;COLUMN(E16),0)),IFERROR(ROUND(VLOOKUP($A16,Culverts[],VLOOKUP(COLUMN(E16)-COLUMN($B16),Order[],2,0)+1,0),E$1),VLOOKUP($A16,Culverts[],VLOOKUP(COLUMN(E16)-COLUMN($B16),Order[],2,0)+1,0)))</f>
        <v>0</v>
      </c>
      <c r="F16" s="44">
        <f ca="1">IF($A16="Previous",IF(OR(F$9=0,F$9="Lt",F$9="Rt"),"",INDIRECT(Previous&amp;"!R"&amp;ROW(Totals)&amp;"C"&amp;COLUMN(F16),0)),IFERROR(ROUND(VLOOKUP($A16,Culverts[],VLOOKUP(COLUMN(F16)-COLUMN($B16),Order[],2,0)+1,0),F$1),VLOOKUP($A16,Culverts[],VLOOKUP(COLUMN(F16)-COLUMN($B16),Order[],2,0)+1,0)))</f>
        <v>0</v>
      </c>
      <c r="G16" s="44">
        <f ca="1">IF($A16="Previous",IF(OR(G$9=0,G$9="Lt",G$9="Rt"),"",INDIRECT(Previous&amp;"!R"&amp;ROW(Totals)&amp;"C"&amp;COLUMN(G16),0)),IFERROR(ROUND(VLOOKUP($A16,Culverts[],VLOOKUP(COLUMN(G16)-COLUMN($B16),Order[],2,0)+1,0),G$1),VLOOKUP($A16,Culverts[],VLOOKUP(COLUMN(G16)-COLUMN($B16),Order[],2,0)+1,0)))</f>
        <v>0</v>
      </c>
      <c r="H16" s="44">
        <f ca="1">IF($A16="Previous",IF(OR(H$9=0,H$9="Lt",H$9="Rt"),"",INDIRECT(Previous&amp;"!R"&amp;ROW(Totals)&amp;"C"&amp;COLUMN(H16),0)),IFERROR(ROUND(VLOOKUP($A16,Culverts[],VLOOKUP(COLUMN(H16)-COLUMN($B16),Order[],2,0)+1,0),H$1),VLOOKUP($A16,Culverts[],VLOOKUP(COLUMN(H16)-COLUMN($B16),Order[],2,0)+1,0)))</f>
        <v>0</v>
      </c>
      <c r="I16" s="44">
        <f ca="1">IF($A16="Previous",IF(OR(I$9=0,I$9="Lt",I$9="Rt"),"",INDIRECT(Previous&amp;"!R"&amp;ROW(Totals)&amp;"C"&amp;COLUMN(I16),0)),IFERROR(ROUND(VLOOKUP($A16,Culverts[],VLOOKUP(COLUMN(I16)-COLUMN($B16),Order[],2,0)+1,0),I$1),VLOOKUP($A16,Culverts[],VLOOKUP(COLUMN(I16)-COLUMN($B16),Order[],2,0)+1,0)))</f>
        <v>0</v>
      </c>
      <c r="J16" s="44">
        <f ca="1">IF($A16="Previous",IF(OR(J$9=0,J$9="Lt",J$9="Rt"),"",INDIRECT(Previous&amp;"!R"&amp;ROW(Totals)&amp;"C"&amp;COLUMN(J16),0)),IFERROR(ROUND(VLOOKUP($A16,Culverts[],VLOOKUP(COLUMN(J16)-COLUMN($B16),Order[],2,0)+1,0),J$1),VLOOKUP($A16,Culverts[],VLOOKUP(COLUMN(J16)-COLUMN($B16),Order[],2,0)+1,0)))</f>
        <v>0</v>
      </c>
      <c r="K16" s="44">
        <f ca="1">IF($A16="Previous",IF(OR(K$9=0,K$9="Lt",K$9="Rt"),"",INDIRECT(Previous&amp;"!R"&amp;ROW(Totals)&amp;"C"&amp;COLUMN(K16),0)),IFERROR(ROUND(VLOOKUP($A16,Culverts[],VLOOKUP(COLUMN(K16)-COLUMN($B16),Order[],2,0)+1,0),K$1),VLOOKUP($A16,Culverts[],VLOOKUP(COLUMN(K16)-COLUMN($B16),Order[],2,0)+1,0)))</f>
        <v>0</v>
      </c>
      <c r="L16" s="44">
        <f ca="1">IF($A16="Previous",IF(OR(L$9=0,L$9="Lt",L$9="Rt"),"",INDIRECT(Previous&amp;"!R"&amp;ROW(Totals)&amp;"C"&amp;COLUMN(L16),0)),IFERROR(ROUND(VLOOKUP($A16,Culverts[],VLOOKUP(COLUMN(L16)-COLUMN($B16),Order[],2,0)+1,0),L$1),VLOOKUP($A16,Culverts[],VLOOKUP(COLUMN(L16)-COLUMN($B16),Order[],2,0)+1,0)))</f>
        <v>0</v>
      </c>
      <c r="M16" s="44">
        <f ca="1">IF($A16="Previous",IF(OR(M$9=0,M$9="Lt",M$9="Rt"),"",INDIRECT(Previous&amp;"!R"&amp;ROW(Totals)&amp;"C"&amp;COLUMN(M16),0)),IFERROR(ROUND(VLOOKUP($A16,Culverts[],VLOOKUP(COLUMN(M16)-COLUMN($B16),Order[],2,0)+1,0),M$1),VLOOKUP($A16,Culverts[],VLOOKUP(COLUMN(M16)-COLUMN($B16),Order[],2,0)+1,0)))</f>
        <v>0</v>
      </c>
      <c r="N16" s="44">
        <f ca="1">IF($A16="Previous",IF(OR(N$9=0,N$9="Lt",N$9="Rt"),"",INDIRECT(Previous&amp;"!R"&amp;ROW(Totals)&amp;"C"&amp;COLUMN(N16),0)),IFERROR(ROUND(VLOOKUP($A16,Culverts[],VLOOKUP(COLUMN(N16)-COLUMN($B16),Order[],2,0)+1,0),N$1),VLOOKUP($A16,Culverts[],VLOOKUP(COLUMN(N16)-COLUMN($B16),Order[],2,0)+1,0)))</f>
        <v>0</v>
      </c>
      <c r="O16" s="44">
        <f ca="1">IF($A16="Previous",IF(OR(O$9=0,O$9="Lt",O$9="Rt"),"",INDIRECT(Previous&amp;"!R"&amp;ROW(Totals)&amp;"C"&amp;COLUMN(O16),0)),IFERROR(ROUND(VLOOKUP($A16,Culverts[],VLOOKUP(COLUMN(O16)-COLUMN($B16),Order[],2,0)+1,0),O$1),VLOOKUP($A16,Culverts[],VLOOKUP(COLUMN(O16)-COLUMN($B16),Order[],2,0)+1,0)))</f>
        <v>0</v>
      </c>
      <c r="P16" s="44">
        <f ca="1">IF($A16="Previous",IF(OR(P$9=0,P$9="Lt",P$9="Rt"),"",INDIRECT(Previous&amp;"!R"&amp;ROW(Totals)&amp;"C"&amp;COLUMN(P16),0)),IFERROR(ROUND(VLOOKUP($A16,Culverts[],VLOOKUP(COLUMN(P16)-COLUMN($B16),Order[],2,0)+1,0),P$1),VLOOKUP($A16,Culverts[],VLOOKUP(COLUMN(P16)-COLUMN($B16),Order[],2,0)+1,0)))</f>
        <v>0</v>
      </c>
      <c r="Q16" s="44">
        <f ca="1">IF($A16="Previous",IF(OR(Q$9=0,Q$9="Lt",Q$9="Rt"),"",INDIRECT(Previous&amp;"!R"&amp;ROW(Totals)&amp;"C"&amp;COLUMN(Q16),0)),IFERROR(ROUND(VLOOKUP($A16,Culverts[],VLOOKUP(COLUMN(Q16)-COLUMN($B16),Order[],2,0)+1,0),Q$1),VLOOKUP($A16,Culverts[],VLOOKUP(COLUMN(Q16)-COLUMN($B16),Order[],2,0)+1,0)))</f>
        <v>0</v>
      </c>
      <c r="R16" s="44">
        <f ca="1">IF($A16="Previous",IF(OR(R$9=0,R$9="Lt",R$9="Rt"),"",INDIRECT(Previous&amp;"!R"&amp;ROW(Totals)&amp;"C"&amp;COLUMN(R16),0)),IFERROR(ROUND(VLOOKUP($A16,Culverts[],VLOOKUP(COLUMN(R16)-COLUMN($B16),Order[],2,0)+1,0),R$1),VLOOKUP($A16,Culverts[],VLOOKUP(COLUMN(R16)-COLUMN($B16),Order[],2,0)+1,0)))</f>
        <v>0</v>
      </c>
      <c r="S16" s="44">
        <f ca="1">IF($A16="Previous",IF(OR(S$9=0,S$9="Lt",S$9="Rt"),"",INDIRECT(Previous&amp;"!R"&amp;ROW(Totals)&amp;"C"&amp;COLUMN(S16),0)),IFERROR(ROUND(VLOOKUP($A16,Culverts[],VLOOKUP(COLUMN(S16)-COLUMN($B16),Order[],2,0)+1,0),S$1),VLOOKUP($A16,Culverts[],VLOOKUP(COLUMN(S16)-COLUMN($B16),Order[],2,0)+1,0)))</f>
        <v>0</v>
      </c>
      <c r="T16" s="44">
        <f ca="1">IF($A16="Previous",IF(OR(T$9=0,T$9="Lt",T$9="Rt"),"",INDIRECT(Previous&amp;"!R"&amp;ROW(Totals)&amp;"C"&amp;COLUMN(T16),0)),IFERROR(ROUND(VLOOKUP($A16,Culverts[],VLOOKUP(COLUMN(T16)-COLUMN($B16),Order[],2,0)+1,0),T$1),VLOOKUP($A16,Culverts[],VLOOKUP(COLUMN(T16)-COLUMN($B16),Order[],2,0)+1,0)))</f>
        <v>0</v>
      </c>
      <c r="U16" s="44">
        <f ca="1">IF($A16="Previous",IF(OR(U$9=0,U$9="Lt",U$9="Rt"),"",INDIRECT(Previous&amp;"!R"&amp;ROW(Totals)&amp;"C"&amp;COLUMN(U16),0)),IFERROR(ROUND(VLOOKUP($A16,Culverts[],VLOOKUP(COLUMN(U16)-COLUMN($B16),Order[],2,0)+1,0),U$1),VLOOKUP($A16,Culverts[],VLOOKUP(COLUMN(U16)-COLUMN($B16),Order[],2,0)+1,0)))</f>
        <v>0</v>
      </c>
      <c r="V16" s="44">
        <f ca="1">IF($A16="Previous",IF(OR(V$9=0,V$9="Lt",V$9="Rt"),"",INDIRECT(Previous&amp;"!R"&amp;ROW(Totals)&amp;"C"&amp;COLUMN(V16),0)),IFERROR(ROUND(VLOOKUP($A16,Culverts[],VLOOKUP(COLUMN(V16)-COLUMN($B16),Order[],2,0)+1,0),V$1),VLOOKUP($A16,Culverts[],VLOOKUP(COLUMN(V16)-COLUMN($B16),Order[],2,0)+1,0)))</f>
        <v>0</v>
      </c>
      <c r="W16" s="44">
        <f ca="1">IF($A16="Previous",IF(OR(W$9=0,W$9="Lt",W$9="Rt"),"",INDIRECT(Previous&amp;"!R"&amp;ROW(Totals)&amp;"C"&amp;COLUMN(W16),0)),IFERROR(ROUND(VLOOKUP($A16,Culverts[],VLOOKUP(COLUMN(W16)-COLUMN($B16),Order[],2,0)+1,0),W$1),VLOOKUP($A16,Culverts[],VLOOKUP(COLUMN(W16)-COLUMN($B16),Order[],2,0)+1,0)))</f>
        <v>0</v>
      </c>
      <c r="X16" s="44">
        <f ca="1">IF($A16="Previous",IF(OR(X$9=0,X$9="Lt",X$9="Rt"),"",INDIRECT(Previous&amp;"!R"&amp;ROW(Totals)&amp;"C"&amp;COLUMN(X16),0)),IFERROR(ROUND(VLOOKUP($A16,Culverts[],VLOOKUP(COLUMN(X16)-COLUMN($B16),Order[],2,0)+1,0),X$1),VLOOKUP($A16,Culverts[],VLOOKUP(COLUMN(X16)-COLUMN($B16),Order[],2,0)+1,0)))</f>
        <v>0</v>
      </c>
      <c r="Y16" s="44">
        <f ca="1">IF($A16="Previous",IF(OR(Y$9=0,Y$9="Lt",Y$9="Rt"),"",INDIRECT(Previous&amp;"!R"&amp;ROW(Totals)&amp;"C"&amp;COLUMN(Y16),0)),IFERROR(ROUND(VLOOKUP($A16,Culverts[],VLOOKUP(COLUMN(Y16)-COLUMN($B16),Order[],2,0)+1,0),Y$1),VLOOKUP($A16,Culverts[],VLOOKUP(COLUMN(Y16)-COLUMN($B16),Order[],2,0)+1,0)))</f>
        <v>0</v>
      </c>
      <c r="Z16" s="44">
        <f ca="1">IF($A16="Previous",IF(OR(Z$9=0,Z$9="Lt",Z$9="Rt"),"",INDIRECT(Previous&amp;"!R"&amp;ROW(Totals)&amp;"C"&amp;COLUMN(Z16),0)),IFERROR(ROUND(VLOOKUP($A16,Culverts[],VLOOKUP(COLUMN(Z16)-COLUMN($B16),Order[],2,0)+1,0),Z$1),VLOOKUP($A16,Culverts[],VLOOKUP(COLUMN(Z16)-COLUMN($B16),Order[],2,0)+1,0)))</f>
        <v>0</v>
      </c>
      <c r="AA16" s="44">
        <f ca="1">IF($A16="Previous",IF(OR(AA$9=0,AA$9="Lt",AA$9="Rt"),"",INDIRECT(Previous&amp;"!R"&amp;ROW(Totals)&amp;"C"&amp;COLUMN(AA16),0)),IFERROR(ROUND(VLOOKUP($A16,Culverts[],VLOOKUP(COLUMN(AA16)-COLUMN($B16),Order[],2,0)+1,0),AA$1),VLOOKUP($A16,Culverts[],VLOOKUP(COLUMN(AA16)-COLUMN($B16),Order[],2,0)+1,0)))</f>
        <v>0</v>
      </c>
      <c r="AB16" s="44">
        <f ca="1">IF($A16="Previous",IF(OR(AB$9=0,AB$9="Lt",AB$9="Rt"),"",INDIRECT(Previous&amp;"!R"&amp;ROW(Totals)&amp;"C"&amp;COLUMN(AB16),0)),IFERROR(ROUND(VLOOKUP($A16,Culverts[],VLOOKUP(COLUMN(AB16)-COLUMN($B16),Order[],2,0)+1,0),AB$1),VLOOKUP($A16,Culverts[],VLOOKUP(COLUMN(AB16)-COLUMN($B16),Order[],2,0)+1,0)))</f>
        <v>0</v>
      </c>
      <c r="AC16" s="44">
        <f ca="1">IF($A16="Previous",IF(OR(AC$9=0,AC$9="Lt",AC$9="Rt"),"",INDIRECT(Previous&amp;"!R"&amp;ROW(Totals)&amp;"C"&amp;COLUMN(AC16),0)),IFERROR(ROUND(VLOOKUP($A16,Culverts[],VLOOKUP(COLUMN(AC16)-COLUMN($B16),Order[],2,0)+1,0),AC$1),VLOOKUP($A16,Culverts[],VLOOKUP(COLUMN(AC16)-COLUMN($B16),Order[],2,0)+1,0)))</f>
        <v>0</v>
      </c>
      <c r="AD16" s="44">
        <f ca="1">IF($A16="Previous",IF(OR(AD$9=0,AD$9="Lt",AD$9="Rt"),"",INDIRECT(Previous&amp;"!R"&amp;ROW(Totals)&amp;"C"&amp;COLUMN(AD16),0)),IFERROR(ROUND(VLOOKUP($A16,Culverts[],VLOOKUP(COLUMN(AD16)-COLUMN($B16),Order[],2,0)+1,0),AD$1),VLOOKUP($A16,Culverts[],VLOOKUP(COLUMN(AD16)-COLUMN($B16),Order[],2,0)+1,0)))</f>
        <v>0</v>
      </c>
      <c r="AE16" s="44">
        <f ca="1">IF($A16="Previous",IF(OR(AE$9=0,AE$9="Lt",AE$9="Rt"),"",INDIRECT(Previous&amp;"!R"&amp;ROW(Totals)&amp;"C"&amp;COLUMN(AE16),0)),IFERROR(ROUND(VLOOKUP($A16,Culverts[],VLOOKUP(COLUMN(AE16)-COLUMN($B16),Order[],2,0)+1,0),AE$1),VLOOKUP($A16,Culverts[],VLOOKUP(COLUMN(AE16)-COLUMN($B16),Order[],2,0)+1,0)))</f>
        <v>0</v>
      </c>
      <c r="AF16" s="44">
        <f ca="1">IF($A16="Previous",IF(OR(AF$9=0,AF$9="Lt",AF$9="Rt"),"",INDIRECT(Previous&amp;"!R"&amp;ROW(Totals)&amp;"C"&amp;COLUMN(AF16),0)),IFERROR(ROUND(VLOOKUP($A16,Culverts[],VLOOKUP(COLUMN(AF16)-COLUMN($B16),Order[],2,0)+1,0),AF$1),VLOOKUP($A16,Culverts[],VLOOKUP(COLUMN(AF16)-COLUMN($B16),Order[],2,0)+1,0)))</f>
        <v>0</v>
      </c>
      <c r="AG16" s="44">
        <f ca="1">IF($A16="Previous",IF(OR(AG$9=0,AG$9="Lt",AG$9="Rt"),"",INDIRECT(Previous&amp;"!R"&amp;ROW(Totals)&amp;"C"&amp;COLUMN(AG16),0)),IFERROR(ROUND(VLOOKUP($A16,Culverts[],VLOOKUP(COLUMN(AG16)-COLUMN($B16),Order[],2,0)+1,0),AG$1),VLOOKUP($A16,Culverts[],VLOOKUP(COLUMN(AG16)-COLUMN($B16),Order[],2,0)+1,0)))</f>
        <v>0</v>
      </c>
      <c r="AH16" s="44">
        <f ca="1">IF($A16="Previous",IF(OR(AH$9=0,AH$9="Lt",AH$9="Rt"),"",INDIRECT(Previous&amp;"!R"&amp;ROW(Totals)&amp;"C"&amp;COLUMN(AH16),0)),IFERROR(ROUND(VLOOKUP($A16,Culverts[],VLOOKUP(COLUMN(AH16)-COLUMN($B16),Order[],2,0)+1,0),AH$1),VLOOKUP($A16,Culverts[],VLOOKUP(COLUMN(AH16)-COLUMN($B16),Order[],2,0)+1,0)))</f>
        <v>0</v>
      </c>
      <c r="AI16" s="44">
        <f ca="1">IF($A16="Previous",IF(OR(AI$9=0,AI$9="Lt",AI$9="Rt"),"",INDIRECT(Previous&amp;"!R"&amp;ROW(Totals)&amp;"C"&amp;COLUMN(AI16),0)),IFERROR(ROUND(VLOOKUP($A16,Culverts[],VLOOKUP(COLUMN(AI16)-COLUMN($B16),Order[],2,0)+1,0),AI$1),VLOOKUP($A16,Culverts[],VLOOKUP(COLUMN(AI16)-COLUMN($B16),Order[],2,0)+1,0)))</f>
        <v>0</v>
      </c>
      <c r="AJ16" s="44">
        <f ca="1">IF($A16="Previous",IF(OR(AJ$9=0,AJ$9="Lt",AJ$9="Rt"),"",INDIRECT(Previous&amp;"!R"&amp;ROW(Totals)&amp;"C"&amp;COLUMN(AJ16),0)),IFERROR(ROUND(VLOOKUP($A16,Culverts[],VLOOKUP(COLUMN(AJ16)-COLUMN($B16),Order[],2,0)+1,0),AJ$1),VLOOKUP($A16,Culverts[],VLOOKUP(COLUMN(AJ16)-COLUMN($B16),Order[],2,0)+1,0)))</f>
        <v>0</v>
      </c>
      <c r="AK16" s="84">
        <f ca="1">IF($A16="Previous",IF(OR(AK$9=0,AK$9="Lt",AK$9="Rt"),"",INDIRECT(Previous&amp;"!R"&amp;ROW(Totals)&amp;"C"&amp;COLUMN(AK16),0)),IFERROR(ROUND(VLOOKUP($A16,Culverts[],VLOOKUP(COLUMN(AK16)-COLUMN($B16),Order[],2,0)+1,0),AK$1),VLOOKUP($A16,Culverts[],VLOOKUP(COLUMN(AK16)-COLUMN($B16),Order[],2,0)+1,0)))</f>
        <v>0</v>
      </c>
      <c r="AL16" s="44">
        <f ca="1">IF($A16="Previous",IF(OR(AL$9=0,AL$9="Lt",AL$9="Rt"),"",INDIRECT(Previous&amp;"!R"&amp;ROW(Totals)&amp;"C"&amp;COLUMN(AL16),0)),IFERROR(ROUND(VLOOKUP($A16,Culverts[],VLOOKUP(COLUMN(AL16)-COLUMN($B16),Order[],2,0)+1,0),AL$1),VLOOKUP($A16,Culverts[],VLOOKUP(COLUMN(AL16)-COLUMN($B16),Order[],2,0)+1,0)))</f>
        <v>0</v>
      </c>
    </row>
    <row r="17" spans="1:38" ht="12" customHeight="1" x14ac:dyDescent="0.15">
      <c r="A17" s="39">
        <f ca="1">IFERROR(IF(AND(Previous&lt;&gt;"None",OFFSET(A17,-1,0)=0),"Previous",OFFSET(A17,-1,0)+1),IF(OFFSET(A17,-1,0)="Row Number",-2,INDEX(SheetNames[Begins],MATCH(Sheet.Number,SheetNames[Sheet],0))))</f>
        <v>8</v>
      </c>
      <c r="C17" s="90">
        <f ca="1">IF($A17="Previous","PREVIOUS",IFERROR(VLOOKUP($A17,Culverts[],VLOOKUP(COLUMN(C17)-COLUMN($B17),Order[],2,0)+1,0),""))</f>
        <v>0</v>
      </c>
      <c r="D17" s="44">
        <f ca="1">IF($A17="Previous","SHEET:",IFERROR(ROUND(VLOOKUP($A17,Culverts[],VLOOKUP(COLUMN(D17)-COLUMN($B17),Order[],2,0)+1,0),D$1),VLOOKUP($A17,Culverts[],VLOOKUP(COLUMN(D17)-COLUMN($B17),Order[],2,0)+1,0)))</f>
        <v>0</v>
      </c>
      <c r="E17" s="44">
        <f ca="1">IF($A17="Previous",IF(OR(E$9=0,E$9="Lt",E$9="Rt"),"",INDIRECT(Previous&amp;"!R"&amp;ROW(Totals)&amp;"C"&amp;COLUMN(E17),0)),IFERROR(ROUND(VLOOKUP($A17,Culverts[],VLOOKUP(COLUMN(E17)-COLUMN($B17),Order[],2,0)+1,0),E$1),VLOOKUP($A17,Culverts[],VLOOKUP(COLUMN(E17)-COLUMN($B17),Order[],2,0)+1,0)))</f>
        <v>0</v>
      </c>
      <c r="F17" s="44">
        <f ca="1">IF($A17="Previous",IF(OR(F$9=0,F$9="Lt",F$9="Rt"),"",INDIRECT(Previous&amp;"!R"&amp;ROW(Totals)&amp;"C"&amp;COLUMN(F17),0)),IFERROR(ROUND(VLOOKUP($A17,Culverts[],VLOOKUP(COLUMN(F17)-COLUMN($B17),Order[],2,0)+1,0),F$1),VLOOKUP($A17,Culverts[],VLOOKUP(COLUMN(F17)-COLUMN($B17),Order[],2,0)+1,0)))</f>
        <v>0</v>
      </c>
      <c r="G17" s="44">
        <f ca="1">IF($A17="Previous",IF(OR(G$9=0,G$9="Lt",G$9="Rt"),"",INDIRECT(Previous&amp;"!R"&amp;ROW(Totals)&amp;"C"&amp;COLUMN(G17),0)),IFERROR(ROUND(VLOOKUP($A17,Culverts[],VLOOKUP(COLUMN(G17)-COLUMN($B17),Order[],2,0)+1,0),G$1),VLOOKUP($A17,Culverts[],VLOOKUP(COLUMN(G17)-COLUMN($B17),Order[],2,0)+1,0)))</f>
        <v>0</v>
      </c>
      <c r="H17" s="44">
        <f ca="1">IF($A17="Previous",IF(OR(H$9=0,H$9="Lt",H$9="Rt"),"",INDIRECT(Previous&amp;"!R"&amp;ROW(Totals)&amp;"C"&amp;COLUMN(H17),0)),IFERROR(ROUND(VLOOKUP($A17,Culverts[],VLOOKUP(COLUMN(H17)-COLUMN($B17),Order[],2,0)+1,0),H$1),VLOOKUP($A17,Culverts[],VLOOKUP(COLUMN(H17)-COLUMN($B17),Order[],2,0)+1,0)))</f>
        <v>0</v>
      </c>
      <c r="I17" s="44">
        <f ca="1">IF($A17="Previous",IF(OR(I$9=0,I$9="Lt",I$9="Rt"),"",INDIRECT(Previous&amp;"!R"&amp;ROW(Totals)&amp;"C"&amp;COLUMN(I17),0)),IFERROR(ROUND(VLOOKUP($A17,Culverts[],VLOOKUP(COLUMN(I17)-COLUMN($B17),Order[],2,0)+1,0),I$1),VLOOKUP($A17,Culverts[],VLOOKUP(COLUMN(I17)-COLUMN($B17),Order[],2,0)+1,0)))</f>
        <v>0</v>
      </c>
      <c r="J17" s="44">
        <f ca="1">IF($A17="Previous",IF(OR(J$9=0,J$9="Lt",J$9="Rt"),"",INDIRECT(Previous&amp;"!R"&amp;ROW(Totals)&amp;"C"&amp;COLUMN(J17),0)),IFERROR(ROUND(VLOOKUP($A17,Culverts[],VLOOKUP(COLUMN(J17)-COLUMN($B17),Order[],2,0)+1,0),J$1),VLOOKUP($A17,Culverts[],VLOOKUP(COLUMN(J17)-COLUMN($B17),Order[],2,0)+1,0)))</f>
        <v>0</v>
      </c>
      <c r="K17" s="44">
        <f ca="1">IF($A17="Previous",IF(OR(K$9=0,K$9="Lt",K$9="Rt"),"",INDIRECT(Previous&amp;"!R"&amp;ROW(Totals)&amp;"C"&amp;COLUMN(K17),0)),IFERROR(ROUND(VLOOKUP($A17,Culverts[],VLOOKUP(COLUMN(K17)-COLUMN($B17),Order[],2,0)+1,0),K$1),VLOOKUP($A17,Culverts[],VLOOKUP(COLUMN(K17)-COLUMN($B17),Order[],2,0)+1,0)))</f>
        <v>0</v>
      </c>
      <c r="L17" s="44">
        <f ca="1">IF($A17="Previous",IF(OR(L$9=0,L$9="Lt",L$9="Rt"),"",INDIRECT(Previous&amp;"!R"&amp;ROW(Totals)&amp;"C"&amp;COLUMN(L17),0)),IFERROR(ROUND(VLOOKUP($A17,Culverts[],VLOOKUP(COLUMN(L17)-COLUMN($B17),Order[],2,0)+1,0),L$1),VLOOKUP($A17,Culverts[],VLOOKUP(COLUMN(L17)-COLUMN($B17),Order[],2,0)+1,0)))</f>
        <v>0</v>
      </c>
      <c r="M17" s="44">
        <f ca="1">IF($A17="Previous",IF(OR(M$9=0,M$9="Lt",M$9="Rt"),"",INDIRECT(Previous&amp;"!R"&amp;ROW(Totals)&amp;"C"&amp;COLUMN(M17),0)),IFERROR(ROUND(VLOOKUP($A17,Culverts[],VLOOKUP(COLUMN(M17)-COLUMN($B17),Order[],2,0)+1,0),M$1),VLOOKUP($A17,Culverts[],VLOOKUP(COLUMN(M17)-COLUMN($B17),Order[],2,0)+1,0)))</f>
        <v>0</v>
      </c>
      <c r="N17" s="44">
        <f ca="1">IF($A17="Previous",IF(OR(N$9=0,N$9="Lt",N$9="Rt"),"",INDIRECT(Previous&amp;"!R"&amp;ROW(Totals)&amp;"C"&amp;COLUMN(N17),0)),IFERROR(ROUND(VLOOKUP($A17,Culverts[],VLOOKUP(COLUMN(N17)-COLUMN($B17),Order[],2,0)+1,0),N$1),VLOOKUP($A17,Culverts[],VLOOKUP(COLUMN(N17)-COLUMN($B17),Order[],2,0)+1,0)))</f>
        <v>0</v>
      </c>
      <c r="O17" s="44">
        <f ca="1">IF($A17="Previous",IF(OR(O$9=0,O$9="Lt",O$9="Rt"),"",INDIRECT(Previous&amp;"!R"&amp;ROW(Totals)&amp;"C"&amp;COLUMN(O17),0)),IFERROR(ROUND(VLOOKUP($A17,Culverts[],VLOOKUP(COLUMN(O17)-COLUMN($B17),Order[],2,0)+1,0),O$1),VLOOKUP($A17,Culverts[],VLOOKUP(COLUMN(O17)-COLUMN($B17),Order[],2,0)+1,0)))</f>
        <v>0</v>
      </c>
      <c r="P17" s="44">
        <f ca="1">IF($A17="Previous",IF(OR(P$9=0,P$9="Lt",P$9="Rt"),"",INDIRECT(Previous&amp;"!R"&amp;ROW(Totals)&amp;"C"&amp;COLUMN(P17),0)),IFERROR(ROUND(VLOOKUP($A17,Culverts[],VLOOKUP(COLUMN(P17)-COLUMN($B17),Order[],2,0)+1,0),P$1),VLOOKUP($A17,Culverts[],VLOOKUP(COLUMN(P17)-COLUMN($B17),Order[],2,0)+1,0)))</f>
        <v>0</v>
      </c>
      <c r="Q17" s="44">
        <f ca="1">IF($A17="Previous",IF(OR(Q$9=0,Q$9="Lt",Q$9="Rt"),"",INDIRECT(Previous&amp;"!R"&amp;ROW(Totals)&amp;"C"&amp;COLUMN(Q17),0)),IFERROR(ROUND(VLOOKUP($A17,Culverts[],VLOOKUP(COLUMN(Q17)-COLUMN($B17),Order[],2,0)+1,0),Q$1),VLOOKUP($A17,Culverts[],VLOOKUP(COLUMN(Q17)-COLUMN($B17),Order[],2,0)+1,0)))</f>
        <v>0</v>
      </c>
      <c r="R17" s="44">
        <f ca="1">IF($A17="Previous",IF(OR(R$9=0,R$9="Lt",R$9="Rt"),"",INDIRECT(Previous&amp;"!R"&amp;ROW(Totals)&amp;"C"&amp;COLUMN(R17),0)),IFERROR(ROUND(VLOOKUP($A17,Culverts[],VLOOKUP(COLUMN(R17)-COLUMN($B17),Order[],2,0)+1,0),R$1),VLOOKUP($A17,Culverts[],VLOOKUP(COLUMN(R17)-COLUMN($B17),Order[],2,0)+1,0)))</f>
        <v>0</v>
      </c>
      <c r="S17" s="44">
        <f ca="1">IF($A17="Previous",IF(OR(S$9=0,S$9="Lt",S$9="Rt"),"",INDIRECT(Previous&amp;"!R"&amp;ROW(Totals)&amp;"C"&amp;COLUMN(S17),0)),IFERROR(ROUND(VLOOKUP($A17,Culverts[],VLOOKUP(COLUMN(S17)-COLUMN($B17),Order[],2,0)+1,0),S$1),VLOOKUP($A17,Culverts[],VLOOKUP(COLUMN(S17)-COLUMN($B17),Order[],2,0)+1,0)))</f>
        <v>0</v>
      </c>
      <c r="T17" s="44">
        <f ca="1">IF($A17="Previous",IF(OR(T$9=0,T$9="Lt",T$9="Rt"),"",INDIRECT(Previous&amp;"!R"&amp;ROW(Totals)&amp;"C"&amp;COLUMN(T17),0)),IFERROR(ROUND(VLOOKUP($A17,Culverts[],VLOOKUP(COLUMN(T17)-COLUMN($B17),Order[],2,0)+1,0),T$1),VLOOKUP($A17,Culverts[],VLOOKUP(COLUMN(T17)-COLUMN($B17),Order[],2,0)+1,0)))</f>
        <v>0</v>
      </c>
      <c r="U17" s="44">
        <f ca="1">IF($A17="Previous",IF(OR(U$9=0,U$9="Lt",U$9="Rt"),"",INDIRECT(Previous&amp;"!R"&amp;ROW(Totals)&amp;"C"&amp;COLUMN(U17),0)),IFERROR(ROUND(VLOOKUP($A17,Culverts[],VLOOKUP(COLUMN(U17)-COLUMN($B17),Order[],2,0)+1,0),U$1),VLOOKUP($A17,Culverts[],VLOOKUP(COLUMN(U17)-COLUMN($B17),Order[],2,0)+1,0)))</f>
        <v>0</v>
      </c>
      <c r="V17" s="44">
        <f ca="1">IF($A17="Previous",IF(OR(V$9=0,V$9="Lt",V$9="Rt"),"",INDIRECT(Previous&amp;"!R"&amp;ROW(Totals)&amp;"C"&amp;COLUMN(V17),0)),IFERROR(ROUND(VLOOKUP($A17,Culverts[],VLOOKUP(COLUMN(V17)-COLUMN($B17),Order[],2,0)+1,0),V$1),VLOOKUP($A17,Culverts[],VLOOKUP(COLUMN(V17)-COLUMN($B17),Order[],2,0)+1,0)))</f>
        <v>0</v>
      </c>
      <c r="W17" s="44">
        <f ca="1">IF($A17="Previous",IF(OR(W$9=0,W$9="Lt",W$9="Rt"),"",INDIRECT(Previous&amp;"!R"&amp;ROW(Totals)&amp;"C"&amp;COLUMN(W17),0)),IFERROR(ROUND(VLOOKUP($A17,Culverts[],VLOOKUP(COLUMN(W17)-COLUMN($B17),Order[],2,0)+1,0),W$1),VLOOKUP($A17,Culverts[],VLOOKUP(COLUMN(W17)-COLUMN($B17),Order[],2,0)+1,0)))</f>
        <v>0</v>
      </c>
      <c r="X17" s="44">
        <f ca="1">IF($A17="Previous",IF(OR(X$9=0,X$9="Lt",X$9="Rt"),"",INDIRECT(Previous&amp;"!R"&amp;ROW(Totals)&amp;"C"&amp;COLUMN(X17),0)),IFERROR(ROUND(VLOOKUP($A17,Culverts[],VLOOKUP(COLUMN(X17)-COLUMN($B17),Order[],2,0)+1,0),X$1),VLOOKUP($A17,Culverts[],VLOOKUP(COLUMN(X17)-COLUMN($B17),Order[],2,0)+1,0)))</f>
        <v>0</v>
      </c>
      <c r="Y17" s="44">
        <f ca="1">IF($A17="Previous",IF(OR(Y$9=0,Y$9="Lt",Y$9="Rt"),"",INDIRECT(Previous&amp;"!R"&amp;ROW(Totals)&amp;"C"&amp;COLUMN(Y17),0)),IFERROR(ROUND(VLOOKUP($A17,Culverts[],VLOOKUP(COLUMN(Y17)-COLUMN($B17),Order[],2,0)+1,0),Y$1),VLOOKUP($A17,Culverts[],VLOOKUP(COLUMN(Y17)-COLUMN($B17),Order[],2,0)+1,0)))</f>
        <v>0</v>
      </c>
      <c r="Z17" s="44">
        <f ca="1">IF($A17="Previous",IF(OR(Z$9=0,Z$9="Lt",Z$9="Rt"),"",INDIRECT(Previous&amp;"!R"&amp;ROW(Totals)&amp;"C"&amp;COLUMN(Z17),0)),IFERROR(ROUND(VLOOKUP($A17,Culverts[],VLOOKUP(COLUMN(Z17)-COLUMN($B17),Order[],2,0)+1,0),Z$1),VLOOKUP($A17,Culverts[],VLOOKUP(COLUMN(Z17)-COLUMN($B17),Order[],2,0)+1,0)))</f>
        <v>0</v>
      </c>
      <c r="AA17" s="44">
        <f ca="1">IF($A17="Previous",IF(OR(AA$9=0,AA$9="Lt",AA$9="Rt"),"",INDIRECT(Previous&amp;"!R"&amp;ROW(Totals)&amp;"C"&amp;COLUMN(AA17),0)),IFERROR(ROUND(VLOOKUP($A17,Culverts[],VLOOKUP(COLUMN(AA17)-COLUMN($B17),Order[],2,0)+1,0),AA$1),VLOOKUP($A17,Culverts[],VLOOKUP(COLUMN(AA17)-COLUMN($B17),Order[],2,0)+1,0)))</f>
        <v>0</v>
      </c>
      <c r="AB17" s="44">
        <f ca="1">IF($A17="Previous",IF(OR(AB$9=0,AB$9="Lt",AB$9="Rt"),"",INDIRECT(Previous&amp;"!R"&amp;ROW(Totals)&amp;"C"&amp;COLUMN(AB17),0)),IFERROR(ROUND(VLOOKUP($A17,Culverts[],VLOOKUP(COLUMN(AB17)-COLUMN($B17),Order[],2,0)+1,0),AB$1),VLOOKUP($A17,Culverts[],VLOOKUP(COLUMN(AB17)-COLUMN($B17),Order[],2,0)+1,0)))</f>
        <v>0</v>
      </c>
      <c r="AC17" s="44">
        <f ca="1">IF($A17="Previous",IF(OR(AC$9=0,AC$9="Lt",AC$9="Rt"),"",INDIRECT(Previous&amp;"!R"&amp;ROW(Totals)&amp;"C"&amp;COLUMN(AC17),0)),IFERROR(ROUND(VLOOKUP($A17,Culverts[],VLOOKUP(COLUMN(AC17)-COLUMN($B17),Order[],2,0)+1,0),AC$1),VLOOKUP($A17,Culverts[],VLOOKUP(COLUMN(AC17)-COLUMN($B17),Order[],2,0)+1,0)))</f>
        <v>0</v>
      </c>
      <c r="AD17" s="44">
        <f ca="1">IF($A17="Previous",IF(OR(AD$9=0,AD$9="Lt",AD$9="Rt"),"",INDIRECT(Previous&amp;"!R"&amp;ROW(Totals)&amp;"C"&amp;COLUMN(AD17),0)),IFERROR(ROUND(VLOOKUP($A17,Culverts[],VLOOKUP(COLUMN(AD17)-COLUMN($B17),Order[],2,0)+1,0),AD$1),VLOOKUP($A17,Culverts[],VLOOKUP(COLUMN(AD17)-COLUMN($B17),Order[],2,0)+1,0)))</f>
        <v>0</v>
      </c>
      <c r="AE17" s="44">
        <f ca="1">IF($A17="Previous",IF(OR(AE$9=0,AE$9="Lt",AE$9="Rt"),"",INDIRECT(Previous&amp;"!R"&amp;ROW(Totals)&amp;"C"&amp;COLUMN(AE17),0)),IFERROR(ROUND(VLOOKUP($A17,Culverts[],VLOOKUP(COLUMN(AE17)-COLUMN($B17),Order[],2,0)+1,0),AE$1),VLOOKUP($A17,Culverts[],VLOOKUP(COLUMN(AE17)-COLUMN($B17),Order[],2,0)+1,0)))</f>
        <v>0</v>
      </c>
      <c r="AF17" s="44">
        <f ca="1">IF($A17="Previous",IF(OR(AF$9=0,AF$9="Lt",AF$9="Rt"),"",INDIRECT(Previous&amp;"!R"&amp;ROW(Totals)&amp;"C"&amp;COLUMN(AF17),0)),IFERROR(ROUND(VLOOKUP($A17,Culverts[],VLOOKUP(COLUMN(AF17)-COLUMN($B17),Order[],2,0)+1,0),AF$1),VLOOKUP($A17,Culverts[],VLOOKUP(COLUMN(AF17)-COLUMN($B17),Order[],2,0)+1,0)))</f>
        <v>0</v>
      </c>
      <c r="AG17" s="44">
        <f ca="1">IF($A17="Previous",IF(OR(AG$9=0,AG$9="Lt",AG$9="Rt"),"",INDIRECT(Previous&amp;"!R"&amp;ROW(Totals)&amp;"C"&amp;COLUMN(AG17),0)),IFERROR(ROUND(VLOOKUP($A17,Culverts[],VLOOKUP(COLUMN(AG17)-COLUMN($B17),Order[],2,0)+1,0),AG$1),VLOOKUP($A17,Culverts[],VLOOKUP(COLUMN(AG17)-COLUMN($B17),Order[],2,0)+1,0)))</f>
        <v>0</v>
      </c>
      <c r="AH17" s="44">
        <f ca="1">IF($A17="Previous",IF(OR(AH$9=0,AH$9="Lt",AH$9="Rt"),"",INDIRECT(Previous&amp;"!R"&amp;ROW(Totals)&amp;"C"&amp;COLUMN(AH17),0)),IFERROR(ROUND(VLOOKUP($A17,Culverts[],VLOOKUP(COLUMN(AH17)-COLUMN($B17),Order[],2,0)+1,0),AH$1),VLOOKUP($A17,Culverts[],VLOOKUP(COLUMN(AH17)-COLUMN($B17),Order[],2,0)+1,0)))</f>
        <v>0</v>
      </c>
      <c r="AI17" s="44">
        <f ca="1">IF($A17="Previous",IF(OR(AI$9=0,AI$9="Lt",AI$9="Rt"),"",INDIRECT(Previous&amp;"!R"&amp;ROW(Totals)&amp;"C"&amp;COLUMN(AI17),0)),IFERROR(ROUND(VLOOKUP($A17,Culverts[],VLOOKUP(COLUMN(AI17)-COLUMN($B17),Order[],2,0)+1,0),AI$1),VLOOKUP($A17,Culverts[],VLOOKUP(COLUMN(AI17)-COLUMN($B17),Order[],2,0)+1,0)))</f>
        <v>0</v>
      </c>
      <c r="AJ17" s="44">
        <f ca="1">IF($A17="Previous",IF(OR(AJ$9=0,AJ$9="Lt",AJ$9="Rt"),"",INDIRECT(Previous&amp;"!R"&amp;ROW(Totals)&amp;"C"&amp;COLUMN(AJ17),0)),IFERROR(ROUND(VLOOKUP($A17,Culverts[],VLOOKUP(COLUMN(AJ17)-COLUMN($B17),Order[],2,0)+1,0),AJ$1),VLOOKUP($A17,Culverts[],VLOOKUP(COLUMN(AJ17)-COLUMN($B17),Order[],2,0)+1,0)))</f>
        <v>0</v>
      </c>
      <c r="AK17" s="84">
        <f ca="1">IF($A17="Previous",IF(OR(AK$9=0,AK$9="Lt",AK$9="Rt"),"",INDIRECT(Previous&amp;"!R"&amp;ROW(Totals)&amp;"C"&amp;COLUMN(AK17),0)),IFERROR(ROUND(VLOOKUP($A17,Culverts[],VLOOKUP(COLUMN(AK17)-COLUMN($B17),Order[],2,0)+1,0),AK$1),VLOOKUP($A17,Culverts[],VLOOKUP(COLUMN(AK17)-COLUMN($B17),Order[],2,0)+1,0)))</f>
        <v>0</v>
      </c>
      <c r="AL17" s="44">
        <f ca="1">IF($A17="Previous",IF(OR(AL$9=0,AL$9="Lt",AL$9="Rt"),"",INDIRECT(Previous&amp;"!R"&amp;ROW(Totals)&amp;"C"&amp;COLUMN(AL17),0)),IFERROR(ROUND(VLOOKUP($A17,Culverts[],VLOOKUP(COLUMN(AL17)-COLUMN($B17),Order[],2,0)+1,0),AL$1),VLOOKUP($A17,Culverts[],VLOOKUP(COLUMN(AL17)-COLUMN($B17),Order[],2,0)+1,0)))</f>
        <v>0</v>
      </c>
    </row>
    <row r="18" spans="1:38" ht="12" customHeight="1" x14ac:dyDescent="0.15">
      <c r="A18" s="39">
        <f ca="1">IFERROR(IF(AND(Previous&lt;&gt;"None",OFFSET(A18,-1,0)=0),"Previous",OFFSET(A18,-1,0)+1),IF(OFFSET(A18,-1,0)="Row Number",-2,INDEX(SheetNames[Begins],MATCH(Sheet.Number,SheetNames[Sheet],0))))</f>
        <v>9</v>
      </c>
      <c r="C18" s="90">
        <f ca="1">IF($A18="Previous","PREVIOUS",IFERROR(VLOOKUP($A18,Culverts[],VLOOKUP(COLUMN(C18)-COLUMN($B18),Order[],2,0)+1,0),""))</f>
        <v>0</v>
      </c>
      <c r="D18" s="44">
        <f ca="1">IF($A18="Previous","SHEET:",IFERROR(ROUND(VLOOKUP($A18,Culverts[],VLOOKUP(COLUMN(D18)-COLUMN($B18),Order[],2,0)+1,0),D$1),VLOOKUP($A18,Culverts[],VLOOKUP(COLUMN(D18)-COLUMN($B18),Order[],2,0)+1,0)))</f>
        <v>0</v>
      </c>
      <c r="E18" s="44">
        <f ca="1">IF($A18="Previous",IF(OR(E$9=0,E$9="Lt",E$9="Rt"),"",INDIRECT(Previous&amp;"!R"&amp;ROW(Totals)&amp;"C"&amp;COLUMN(E18),0)),IFERROR(ROUND(VLOOKUP($A18,Culverts[],VLOOKUP(COLUMN(E18)-COLUMN($B18),Order[],2,0)+1,0),E$1),VLOOKUP($A18,Culverts[],VLOOKUP(COLUMN(E18)-COLUMN($B18),Order[],2,0)+1,0)))</f>
        <v>0</v>
      </c>
      <c r="F18" s="44">
        <f ca="1">IF($A18="Previous",IF(OR(F$9=0,F$9="Lt",F$9="Rt"),"",INDIRECT(Previous&amp;"!R"&amp;ROW(Totals)&amp;"C"&amp;COLUMN(F18),0)),IFERROR(ROUND(VLOOKUP($A18,Culverts[],VLOOKUP(COLUMN(F18)-COLUMN($B18),Order[],2,0)+1,0),F$1),VLOOKUP($A18,Culverts[],VLOOKUP(COLUMN(F18)-COLUMN($B18),Order[],2,0)+1,0)))</f>
        <v>0</v>
      </c>
      <c r="G18" s="44">
        <f ca="1">IF($A18="Previous",IF(OR(G$9=0,G$9="Lt",G$9="Rt"),"",INDIRECT(Previous&amp;"!R"&amp;ROW(Totals)&amp;"C"&amp;COLUMN(G18),0)),IFERROR(ROUND(VLOOKUP($A18,Culverts[],VLOOKUP(COLUMN(G18)-COLUMN($B18),Order[],2,0)+1,0),G$1),VLOOKUP($A18,Culverts[],VLOOKUP(COLUMN(G18)-COLUMN($B18),Order[],2,0)+1,0)))</f>
        <v>0</v>
      </c>
      <c r="H18" s="44">
        <f ca="1">IF($A18="Previous",IF(OR(H$9=0,H$9="Lt",H$9="Rt"),"",INDIRECT(Previous&amp;"!R"&amp;ROW(Totals)&amp;"C"&amp;COLUMN(H18),0)),IFERROR(ROUND(VLOOKUP($A18,Culverts[],VLOOKUP(COLUMN(H18)-COLUMN($B18),Order[],2,0)+1,0),H$1),VLOOKUP($A18,Culverts[],VLOOKUP(COLUMN(H18)-COLUMN($B18),Order[],2,0)+1,0)))</f>
        <v>0</v>
      </c>
      <c r="I18" s="44">
        <f ca="1">IF($A18="Previous",IF(OR(I$9=0,I$9="Lt",I$9="Rt"),"",INDIRECT(Previous&amp;"!R"&amp;ROW(Totals)&amp;"C"&amp;COLUMN(I18),0)),IFERROR(ROUND(VLOOKUP($A18,Culverts[],VLOOKUP(COLUMN(I18)-COLUMN($B18),Order[],2,0)+1,0),I$1),VLOOKUP($A18,Culverts[],VLOOKUP(COLUMN(I18)-COLUMN($B18),Order[],2,0)+1,0)))</f>
        <v>0</v>
      </c>
      <c r="J18" s="44">
        <f ca="1">IF($A18="Previous",IF(OR(J$9=0,J$9="Lt",J$9="Rt"),"",INDIRECT(Previous&amp;"!R"&amp;ROW(Totals)&amp;"C"&amp;COLUMN(J18),0)),IFERROR(ROUND(VLOOKUP($A18,Culverts[],VLOOKUP(COLUMN(J18)-COLUMN($B18),Order[],2,0)+1,0),J$1),VLOOKUP($A18,Culverts[],VLOOKUP(COLUMN(J18)-COLUMN($B18),Order[],2,0)+1,0)))</f>
        <v>0</v>
      </c>
      <c r="K18" s="44">
        <f ca="1">IF($A18="Previous",IF(OR(K$9=0,K$9="Lt",K$9="Rt"),"",INDIRECT(Previous&amp;"!R"&amp;ROW(Totals)&amp;"C"&amp;COLUMN(K18),0)),IFERROR(ROUND(VLOOKUP($A18,Culverts[],VLOOKUP(COLUMN(K18)-COLUMN($B18),Order[],2,0)+1,0),K$1),VLOOKUP($A18,Culverts[],VLOOKUP(COLUMN(K18)-COLUMN($B18),Order[],2,0)+1,0)))</f>
        <v>0</v>
      </c>
      <c r="L18" s="44">
        <f ca="1">IF($A18="Previous",IF(OR(L$9=0,L$9="Lt",L$9="Rt"),"",INDIRECT(Previous&amp;"!R"&amp;ROW(Totals)&amp;"C"&amp;COLUMN(L18),0)),IFERROR(ROUND(VLOOKUP($A18,Culverts[],VLOOKUP(COLUMN(L18)-COLUMN($B18),Order[],2,0)+1,0),L$1),VLOOKUP($A18,Culverts[],VLOOKUP(COLUMN(L18)-COLUMN($B18),Order[],2,0)+1,0)))</f>
        <v>0</v>
      </c>
      <c r="M18" s="44">
        <f ca="1">IF($A18="Previous",IF(OR(M$9=0,M$9="Lt",M$9="Rt"),"",INDIRECT(Previous&amp;"!R"&amp;ROW(Totals)&amp;"C"&amp;COLUMN(M18),0)),IFERROR(ROUND(VLOOKUP($A18,Culverts[],VLOOKUP(COLUMN(M18)-COLUMN($B18),Order[],2,0)+1,0),M$1),VLOOKUP($A18,Culverts[],VLOOKUP(COLUMN(M18)-COLUMN($B18),Order[],2,0)+1,0)))</f>
        <v>0</v>
      </c>
      <c r="N18" s="44">
        <f ca="1">IF($A18="Previous",IF(OR(N$9=0,N$9="Lt",N$9="Rt"),"",INDIRECT(Previous&amp;"!R"&amp;ROW(Totals)&amp;"C"&amp;COLUMN(N18),0)),IFERROR(ROUND(VLOOKUP($A18,Culverts[],VLOOKUP(COLUMN(N18)-COLUMN($B18),Order[],2,0)+1,0),N$1),VLOOKUP($A18,Culverts[],VLOOKUP(COLUMN(N18)-COLUMN($B18),Order[],2,0)+1,0)))</f>
        <v>0</v>
      </c>
      <c r="O18" s="44">
        <f ca="1">IF($A18="Previous",IF(OR(O$9=0,O$9="Lt",O$9="Rt"),"",INDIRECT(Previous&amp;"!R"&amp;ROW(Totals)&amp;"C"&amp;COLUMN(O18),0)),IFERROR(ROUND(VLOOKUP($A18,Culverts[],VLOOKUP(COLUMN(O18)-COLUMN($B18),Order[],2,0)+1,0),O$1),VLOOKUP($A18,Culverts[],VLOOKUP(COLUMN(O18)-COLUMN($B18),Order[],2,0)+1,0)))</f>
        <v>0</v>
      </c>
      <c r="P18" s="44">
        <f ca="1">IF($A18="Previous",IF(OR(P$9=0,P$9="Lt",P$9="Rt"),"",INDIRECT(Previous&amp;"!R"&amp;ROW(Totals)&amp;"C"&amp;COLUMN(P18),0)),IFERROR(ROUND(VLOOKUP($A18,Culverts[],VLOOKUP(COLUMN(P18)-COLUMN($B18),Order[],2,0)+1,0),P$1),VLOOKUP($A18,Culverts[],VLOOKUP(COLUMN(P18)-COLUMN($B18),Order[],2,0)+1,0)))</f>
        <v>0</v>
      </c>
      <c r="Q18" s="44">
        <f ca="1">IF($A18="Previous",IF(OR(Q$9=0,Q$9="Lt",Q$9="Rt"),"",INDIRECT(Previous&amp;"!R"&amp;ROW(Totals)&amp;"C"&amp;COLUMN(Q18),0)),IFERROR(ROUND(VLOOKUP($A18,Culverts[],VLOOKUP(COLUMN(Q18)-COLUMN($B18),Order[],2,0)+1,0),Q$1),VLOOKUP($A18,Culverts[],VLOOKUP(COLUMN(Q18)-COLUMN($B18),Order[],2,0)+1,0)))</f>
        <v>0</v>
      </c>
      <c r="R18" s="44">
        <f ca="1">IF($A18="Previous",IF(OR(R$9=0,R$9="Lt",R$9="Rt"),"",INDIRECT(Previous&amp;"!R"&amp;ROW(Totals)&amp;"C"&amp;COLUMN(R18),0)),IFERROR(ROUND(VLOOKUP($A18,Culverts[],VLOOKUP(COLUMN(R18)-COLUMN($B18),Order[],2,0)+1,0),R$1),VLOOKUP($A18,Culverts[],VLOOKUP(COLUMN(R18)-COLUMN($B18),Order[],2,0)+1,0)))</f>
        <v>0</v>
      </c>
      <c r="S18" s="44">
        <f ca="1">IF($A18="Previous",IF(OR(S$9=0,S$9="Lt",S$9="Rt"),"",INDIRECT(Previous&amp;"!R"&amp;ROW(Totals)&amp;"C"&amp;COLUMN(S18),0)),IFERROR(ROUND(VLOOKUP($A18,Culverts[],VLOOKUP(COLUMN(S18)-COLUMN($B18),Order[],2,0)+1,0),S$1),VLOOKUP($A18,Culverts[],VLOOKUP(COLUMN(S18)-COLUMN($B18),Order[],2,0)+1,0)))</f>
        <v>0</v>
      </c>
      <c r="T18" s="44">
        <f ca="1">IF($A18="Previous",IF(OR(T$9=0,T$9="Lt",T$9="Rt"),"",INDIRECT(Previous&amp;"!R"&amp;ROW(Totals)&amp;"C"&amp;COLUMN(T18),0)),IFERROR(ROUND(VLOOKUP($A18,Culverts[],VLOOKUP(COLUMN(T18)-COLUMN($B18),Order[],2,0)+1,0),T$1),VLOOKUP($A18,Culverts[],VLOOKUP(COLUMN(T18)-COLUMN($B18),Order[],2,0)+1,0)))</f>
        <v>0</v>
      </c>
      <c r="U18" s="44">
        <f ca="1">IF($A18="Previous",IF(OR(U$9=0,U$9="Lt",U$9="Rt"),"",INDIRECT(Previous&amp;"!R"&amp;ROW(Totals)&amp;"C"&amp;COLUMN(U18),0)),IFERROR(ROUND(VLOOKUP($A18,Culverts[],VLOOKUP(COLUMN(U18)-COLUMN($B18),Order[],2,0)+1,0),U$1),VLOOKUP($A18,Culverts[],VLOOKUP(COLUMN(U18)-COLUMN($B18),Order[],2,0)+1,0)))</f>
        <v>0</v>
      </c>
      <c r="V18" s="44">
        <f ca="1">IF($A18="Previous",IF(OR(V$9=0,V$9="Lt",V$9="Rt"),"",INDIRECT(Previous&amp;"!R"&amp;ROW(Totals)&amp;"C"&amp;COLUMN(V18),0)),IFERROR(ROUND(VLOOKUP($A18,Culverts[],VLOOKUP(COLUMN(V18)-COLUMN($B18),Order[],2,0)+1,0),V$1),VLOOKUP($A18,Culverts[],VLOOKUP(COLUMN(V18)-COLUMN($B18),Order[],2,0)+1,0)))</f>
        <v>0</v>
      </c>
      <c r="W18" s="44">
        <f ca="1">IF($A18="Previous",IF(OR(W$9=0,W$9="Lt",W$9="Rt"),"",INDIRECT(Previous&amp;"!R"&amp;ROW(Totals)&amp;"C"&amp;COLUMN(W18),0)),IFERROR(ROUND(VLOOKUP($A18,Culverts[],VLOOKUP(COLUMN(W18)-COLUMN($B18),Order[],2,0)+1,0),W$1),VLOOKUP($A18,Culverts[],VLOOKUP(COLUMN(W18)-COLUMN($B18),Order[],2,0)+1,0)))</f>
        <v>0</v>
      </c>
      <c r="X18" s="44">
        <f ca="1">IF($A18="Previous",IF(OR(X$9=0,X$9="Lt",X$9="Rt"),"",INDIRECT(Previous&amp;"!R"&amp;ROW(Totals)&amp;"C"&amp;COLUMN(X18),0)),IFERROR(ROUND(VLOOKUP($A18,Culverts[],VLOOKUP(COLUMN(X18)-COLUMN($B18),Order[],2,0)+1,0),X$1),VLOOKUP($A18,Culverts[],VLOOKUP(COLUMN(X18)-COLUMN($B18),Order[],2,0)+1,0)))</f>
        <v>0</v>
      </c>
      <c r="Y18" s="44">
        <f ca="1">IF($A18="Previous",IF(OR(Y$9=0,Y$9="Lt",Y$9="Rt"),"",INDIRECT(Previous&amp;"!R"&amp;ROW(Totals)&amp;"C"&amp;COLUMN(Y18),0)),IFERROR(ROUND(VLOOKUP($A18,Culverts[],VLOOKUP(COLUMN(Y18)-COLUMN($B18),Order[],2,0)+1,0),Y$1),VLOOKUP($A18,Culverts[],VLOOKUP(COLUMN(Y18)-COLUMN($B18),Order[],2,0)+1,0)))</f>
        <v>0</v>
      </c>
      <c r="Z18" s="44">
        <f ca="1">IF($A18="Previous",IF(OR(Z$9=0,Z$9="Lt",Z$9="Rt"),"",INDIRECT(Previous&amp;"!R"&amp;ROW(Totals)&amp;"C"&amp;COLUMN(Z18),0)),IFERROR(ROUND(VLOOKUP($A18,Culverts[],VLOOKUP(COLUMN(Z18)-COLUMN($B18),Order[],2,0)+1,0),Z$1),VLOOKUP($A18,Culverts[],VLOOKUP(COLUMN(Z18)-COLUMN($B18),Order[],2,0)+1,0)))</f>
        <v>0</v>
      </c>
      <c r="AA18" s="44">
        <f ca="1">IF($A18="Previous",IF(OR(AA$9=0,AA$9="Lt",AA$9="Rt"),"",INDIRECT(Previous&amp;"!R"&amp;ROW(Totals)&amp;"C"&amp;COLUMN(AA18),0)),IFERROR(ROUND(VLOOKUP($A18,Culverts[],VLOOKUP(COLUMN(AA18)-COLUMN($B18),Order[],2,0)+1,0),AA$1),VLOOKUP($A18,Culverts[],VLOOKUP(COLUMN(AA18)-COLUMN($B18),Order[],2,0)+1,0)))</f>
        <v>0</v>
      </c>
      <c r="AB18" s="44">
        <f ca="1">IF($A18="Previous",IF(OR(AB$9=0,AB$9="Lt",AB$9="Rt"),"",INDIRECT(Previous&amp;"!R"&amp;ROW(Totals)&amp;"C"&amp;COLUMN(AB18),0)),IFERROR(ROUND(VLOOKUP($A18,Culverts[],VLOOKUP(COLUMN(AB18)-COLUMN($B18),Order[],2,0)+1,0),AB$1),VLOOKUP($A18,Culverts[],VLOOKUP(COLUMN(AB18)-COLUMN($B18),Order[],2,0)+1,0)))</f>
        <v>0</v>
      </c>
      <c r="AC18" s="44">
        <f ca="1">IF($A18="Previous",IF(OR(AC$9=0,AC$9="Lt",AC$9="Rt"),"",INDIRECT(Previous&amp;"!R"&amp;ROW(Totals)&amp;"C"&amp;COLUMN(AC18),0)),IFERROR(ROUND(VLOOKUP($A18,Culverts[],VLOOKUP(COLUMN(AC18)-COLUMN($B18),Order[],2,0)+1,0),AC$1),VLOOKUP($A18,Culverts[],VLOOKUP(COLUMN(AC18)-COLUMN($B18),Order[],2,0)+1,0)))</f>
        <v>0</v>
      </c>
      <c r="AD18" s="44">
        <f ca="1">IF($A18="Previous",IF(OR(AD$9=0,AD$9="Lt",AD$9="Rt"),"",INDIRECT(Previous&amp;"!R"&amp;ROW(Totals)&amp;"C"&amp;COLUMN(AD18),0)),IFERROR(ROUND(VLOOKUP($A18,Culverts[],VLOOKUP(COLUMN(AD18)-COLUMN($B18),Order[],2,0)+1,0),AD$1),VLOOKUP($A18,Culverts[],VLOOKUP(COLUMN(AD18)-COLUMN($B18),Order[],2,0)+1,0)))</f>
        <v>0</v>
      </c>
      <c r="AE18" s="44">
        <f ca="1">IF($A18="Previous",IF(OR(AE$9=0,AE$9="Lt",AE$9="Rt"),"",INDIRECT(Previous&amp;"!R"&amp;ROW(Totals)&amp;"C"&amp;COLUMN(AE18),0)),IFERROR(ROUND(VLOOKUP($A18,Culverts[],VLOOKUP(COLUMN(AE18)-COLUMN($B18),Order[],2,0)+1,0),AE$1),VLOOKUP($A18,Culverts[],VLOOKUP(COLUMN(AE18)-COLUMN($B18),Order[],2,0)+1,0)))</f>
        <v>0</v>
      </c>
      <c r="AF18" s="44">
        <f ca="1">IF($A18="Previous",IF(OR(AF$9=0,AF$9="Lt",AF$9="Rt"),"",INDIRECT(Previous&amp;"!R"&amp;ROW(Totals)&amp;"C"&amp;COLUMN(AF18),0)),IFERROR(ROUND(VLOOKUP($A18,Culverts[],VLOOKUP(COLUMN(AF18)-COLUMN($B18),Order[],2,0)+1,0),AF$1),VLOOKUP($A18,Culverts[],VLOOKUP(COLUMN(AF18)-COLUMN($B18),Order[],2,0)+1,0)))</f>
        <v>0</v>
      </c>
      <c r="AG18" s="44">
        <f ca="1">IF($A18="Previous",IF(OR(AG$9=0,AG$9="Lt",AG$9="Rt"),"",INDIRECT(Previous&amp;"!R"&amp;ROW(Totals)&amp;"C"&amp;COLUMN(AG18),0)),IFERROR(ROUND(VLOOKUP($A18,Culverts[],VLOOKUP(COLUMN(AG18)-COLUMN($B18),Order[],2,0)+1,0),AG$1),VLOOKUP($A18,Culverts[],VLOOKUP(COLUMN(AG18)-COLUMN($B18),Order[],2,0)+1,0)))</f>
        <v>0</v>
      </c>
      <c r="AH18" s="44">
        <f ca="1">IF($A18="Previous",IF(OR(AH$9=0,AH$9="Lt",AH$9="Rt"),"",INDIRECT(Previous&amp;"!R"&amp;ROW(Totals)&amp;"C"&amp;COLUMN(AH18),0)),IFERROR(ROUND(VLOOKUP($A18,Culverts[],VLOOKUP(COLUMN(AH18)-COLUMN($B18),Order[],2,0)+1,0),AH$1),VLOOKUP($A18,Culverts[],VLOOKUP(COLUMN(AH18)-COLUMN($B18),Order[],2,0)+1,0)))</f>
        <v>0</v>
      </c>
      <c r="AI18" s="44">
        <f ca="1">IF($A18="Previous",IF(OR(AI$9=0,AI$9="Lt",AI$9="Rt"),"",INDIRECT(Previous&amp;"!R"&amp;ROW(Totals)&amp;"C"&amp;COLUMN(AI18),0)),IFERROR(ROUND(VLOOKUP($A18,Culverts[],VLOOKUP(COLUMN(AI18)-COLUMN($B18),Order[],2,0)+1,0),AI$1),VLOOKUP($A18,Culverts[],VLOOKUP(COLUMN(AI18)-COLUMN($B18),Order[],2,0)+1,0)))</f>
        <v>0</v>
      </c>
      <c r="AJ18" s="44">
        <f ca="1">IF($A18="Previous",IF(OR(AJ$9=0,AJ$9="Lt",AJ$9="Rt"),"",INDIRECT(Previous&amp;"!R"&amp;ROW(Totals)&amp;"C"&amp;COLUMN(AJ18),0)),IFERROR(ROUND(VLOOKUP($A18,Culverts[],VLOOKUP(COLUMN(AJ18)-COLUMN($B18),Order[],2,0)+1,0),AJ$1),VLOOKUP($A18,Culverts[],VLOOKUP(COLUMN(AJ18)-COLUMN($B18),Order[],2,0)+1,0)))</f>
        <v>0</v>
      </c>
      <c r="AK18" s="84">
        <f ca="1">IF($A18="Previous",IF(OR(AK$9=0,AK$9="Lt",AK$9="Rt"),"",INDIRECT(Previous&amp;"!R"&amp;ROW(Totals)&amp;"C"&amp;COLUMN(AK18),0)),IFERROR(ROUND(VLOOKUP($A18,Culverts[],VLOOKUP(COLUMN(AK18)-COLUMN($B18),Order[],2,0)+1,0),AK$1),VLOOKUP($A18,Culverts[],VLOOKUP(COLUMN(AK18)-COLUMN($B18),Order[],2,0)+1,0)))</f>
        <v>0</v>
      </c>
      <c r="AL18" s="44">
        <f ca="1">IF($A18="Previous",IF(OR(AL$9=0,AL$9="Lt",AL$9="Rt"),"",INDIRECT(Previous&amp;"!R"&amp;ROW(Totals)&amp;"C"&amp;COLUMN(AL18),0)),IFERROR(ROUND(VLOOKUP($A18,Culverts[],VLOOKUP(COLUMN(AL18)-COLUMN($B18),Order[],2,0)+1,0),AL$1),VLOOKUP($A18,Culverts[],VLOOKUP(COLUMN(AL18)-COLUMN($B18),Order[],2,0)+1,0)))</f>
        <v>0</v>
      </c>
    </row>
    <row r="19" spans="1:38" ht="12" customHeight="1" x14ac:dyDescent="0.15">
      <c r="A19" s="39">
        <f ca="1">IFERROR(IF(AND(Previous&lt;&gt;"None",OFFSET(A19,-1,0)=0),"Previous",OFFSET(A19,-1,0)+1),IF(OFFSET(A19,-1,0)="Row Number",-2,INDEX(SheetNames[Begins],MATCH(Sheet.Number,SheetNames[Sheet],0))))</f>
        <v>10</v>
      </c>
      <c r="C19" s="90">
        <f ca="1">IF($A19="Previous","PREVIOUS",IFERROR(VLOOKUP($A19,Culverts[],VLOOKUP(COLUMN(C19)-COLUMN($B19),Order[],2,0)+1,0),""))</f>
        <v>0</v>
      </c>
      <c r="D19" s="44">
        <f ca="1">IF($A19="Previous","SHEET:",IFERROR(ROUND(VLOOKUP($A19,Culverts[],VLOOKUP(COLUMN(D19)-COLUMN($B19),Order[],2,0)+1,0),D$1),VLOOKUP($A19,Culverts[],VLOOKUP(COLUMN(D19)-COLUMN($B19),Order[],2,0)+1,0)))</f>
        <v>0</v>
      </c>
      <c r="E19" s="44">
        <f ca="1">IF($A19="Previous",IF(OR(E$9=0,E$9="Lt",E$9="Rt"),"",INDIRECT(Previous&amp;"!R"&amp;ROW(Totals)&amp;"C"&amp;COLUMN(E19),0)),IFERROR(ROUND(VLOOKUP($A19,Culverts[],VLOOKUP(COLUMN(E19)-COLUMN($B19),Order[],2,0)+1,0),E$1),VLOOKUP($A19,Culverts[],VLOOKUP(COLUMN(E19)-COLUMN($B19),Order[],2,0)+1,0)))</f>
        <v>0</v>
      </c>
      <c r="F19" s="44">
        <f ca="1">IF($A19="Previous",IF(OR(F$9=0,F$9="Lt",F$9="Rt"),"",INDIRECT(Previous&amp;"!R"&amp;ROW(Totals)&amp;"C"&amp;COLUMN(F19),0)),IFERROR(ROUND(VLOOKUP($A19,Culverts[],VLOOKUP(COLUMN(F19)-COLUMN($B19),Order[],2,0)+1,0),F$1),VLOOKUP($A19,Culverts[],VLOOKUP(COLUMN(F19)-COLUMN($B19),Order[],2,0)+1,0)))</f>
        <v>0</v>
      </c>
      <c r="G19" s="44">
        <f ca="1">IF($A19="Previous",IF(OR(G$9=0,G$9="Lt",G$9="Rt"),"",INDIRECT(Previous&amp;"!R"&amp;ROW(Totals)&amp;"C"&amp;COLUMN(G19),0)),IFERROR(ROUND(VLOOKUP($A19,Culverts[],VLOOKUP(COLUMN(G19)-COLUMN($B19),Order[],2,0)+1,0),G$1),VLOOKUP($A19,Culverts[],VLOOKUP(COLUMN(G19)-COLUMN($B19),Order[],2,0)+1,0)))</f>
        <v>0</v>
      </c>
      <c r="H19" s="44">
        <f ca="1">IF($A19="Previous",IF(OR(H$9=0,H$9="Lt",H$9="Rt"),"",INDIRECT(Previous&amp;"!R"&amp;ROW(Totals)&amp;"C"&amp;COLUMN(H19),0)),IFERROR(ROUND(VLOOKUP($A19,Culverts[],VLOOKUP(COLUMN(H19)-COLUMN($B19),Order[],2,0)+1,0),H$1),VLOOKUP($A19,Culverts[],VLOOKUP(COLUMN(H19)-COLUMN($B19),Order[],2,0)+1,0)))</f>
        <v>0</v>
      </c>
      <c r="I19" s="44">
        <f ca="1">IF($A19="Previous",IF(OR(I$9=0,I$9="Lt",I$9="Rt"),"",INDIRECT(Previous&amp;"!R"&amp;ROW(Totals)&amp;"C"&amp;COLUMN(I19),0)),IFERROR(ROUND(VLOOKUP($A19,Culverts[],VLOOKUP(COLUMN(I19)-COLUMN($B19),Order[],2,0)+1,0),I$1),VLOOKUP($A19,Culverts[],VLOOKUP(COLUMN(I19)-COLUMN($B19),Order[],2,0)+1,0)))</f>
        <v>0</v>
      </c>
      <c r="J19" s="44">
        <f ca="1">IF($A19="Previous",IF(OR(J$9=0,J$9="Lt",J$9="Rt"),"",INDIRECT(Previous&amp;"!R"&amp;ROW(Totals)&amp;"C"&amp;COLUMN(J19),0)),IFERROR(ROUND(VLOOKUP($A19,Culverts[],VLOOKUP(COLUMN(J19)-COLUMN($B19),Order[],2,0)+1,0),J$1),VLOOKUP($A19,Culverts[],VLOOKUP(COLUMN(J19)-COLUMN($B19),Order[],2,0)+1,0)))</f>
        <v>0</v>
      </c>
      <c r="K19" s="44">
        <f ca="1">IF($A19="Previous",IF(OR(K$9=0,K$9="Lt",K$9="Rt"),"",INDIRECT(Previous&amp;"!R"&amp;ROW(Totals)&amp;"C"&amp;COLUMN(K19),0)),IFERROR(ROUND(VLOOKUP($A19,Culverts[],VLOOKUP(COLUMN(K19)-COLUMN($B19),Order[],2,0)+1,0),K$1),VLOOKUP($A19,Culverts[],VLOOKUP(COLUMN(K19)-COLUMN($B19),Order[],2,0)+1,0)))</f>
        <v>0</v>
      </c>
      <c r="L19" s="44">
        <f ca="1">IF($A19="Previous",IF(OR(L$9=0,L$9="Lt",L$9="Rt"),"",INDIRECT(Previous&amp;"!R"&amp;ROW(Totals)&amp;"C"&amp;COLUMN(L19),0)),IFERROR(ROUND(VLOOKUP($A19,Culverts[],VLOOKUP(COLUMN(L19)-COLUMN($B19),Order[],2,0)+1,0),L$1),VLOOKUP($A19,Culverts[],VLOOKUP(COLUMN(L19)-COLUMN($B19),Order[],2,0)+1,0)))</f>
        <v>0</v>
      </c>
      <c r="M19" s="44">
        <f ca="1">IF($A19="Previous",IF(OR(M$9=0,M$9="Lt",M$9="Rt"),"",INDIRECT(Previous&amp;"!R"&amp;ROW(Totals)&amp;"C"&amp;COLUMN(M19),0)),IFERROR(ROUND(VLOOKUP($A19,Culverts[],VLOOKUP(COLUMN(M19)-COLUMN($B19),Order[],2,0)+1,0),M$1),VLOOKUP($A19,Culverts[],VLOOKUP(COLUMN(M19)-COLUMN($B19),Order[],2,0)+1,0)))</f>
        <v>0</v>
      </c>
      <c r="N19" s="44">
        <f ca="1">IF($A19="Previous",IF(OR(N$9=0,N$9="Lt",N$9="Rt"),"",INDIRECT(Previous&amp;"!R"&amp;ROW(Totals)&amp;"C"&amp;COLUMN(N19),0)),IFERROR(ROUND(VLOOKUP($A19,Culverts[],VLOOKUP(COLUMN(N19)-COLUMN($B19),Order[],2,0)+1,0),N$1),VLOOKUP($A19,Culverts[],VLOOKUP(COLUMN(N19)-COLUMN($B19),Order[],2,0)+1,0)))</f>
        <v>0</v>
      </c>
      <c r="O19" s="44">
        <f ca="1">IF($A19="Previous",IF(OR(O$9=0,O$9="Lt",O$9="Rt"),"",INDIRECT(Previous&amp;"!R"&amp;ROW(Totals)&amp;"C"&amp;COLUMN(O19),0)),IFERROR(ROUND(VLOOKUP($A19,Culverts[],VLOOKUP(COLUMN(O19)-COLUMN($B19),Order[],2,0)+1,0),O$1),VLOOKUP($A19,Culverts[],VLOOKUP(COLUMN(O19)-COLUMN($B19),Order[],2,0)+1,0)))</f>
        <v>0</v>
      </c>
      <c r="P19" s="44">
        <f ca="1">IF($A19="Previous",IF(OR(P$9=0,P$9="Lt",P$9="Rt"),"",INDIRECT(Previous&amp;"!R"&amp;ROW(Totals)&amp;"C"&amp;COLUMN(P19),0)),IFERROR(ROUND(VLOOKUP($A19,Culverts[],VLOOKUP(COLUMN(P19)-COLUMN($B19),Order[],2,0)+1,0),P$1),VLOOKUP($A19,Culverts[],VLOOKUP(COLUMN(P19)-COLUMN($B19),Order[],2,0)+1,0)))</f>
        <v>0</v>
      </c>
      <c r="Q19" s="44">
        <f ca="1">IF($A19="Previous",IF(OR(Q$9=0,Q$9="Lt",Q$9="Rt"),"",INDIRECT(Previous&amp;"!R"&amp;ROW(Totals)&amp;"C"&amp;COLUMN(Q19),0)),IFERROR(ROUND(VLOOKUP($A19,Culverts[],VLOOKUP(COLUMN(Q19)-COLUMN($B19),Order[],2,0)+1,0),Q$1),VLOOKUP($A19,Culverts[],VLOOKUP(COLUMN(Q19)-COLUMN($B19),Order[],2,0)+1,0)))</f>
        <v>0</v>
      </c>
      <c r="R19" s="44">
        <f ca="1">IF($A19="Previous",IF(OR(R$9=0,R$9="Lt",R$9="Rt"),"",INDIRECT(Previous&amp;"!R"&amp;ROW(Totals)&amp;"C"&amp;COLUMN(R19),0)),IFERROR(ROUND(VLOOKUP($A19,Culverts[],VLOOKUP(COLUMN(R19)-COLUMN($B19),Order[],2,0)+1,0),R$1),VLOOKUP($A19,Culverts[],VLOOKUP(COLUMN(R19)-COLUMN($B19),Order[],2,0)+1,0)))</f>
        <v>0</v>
      </c>
      <c r="S19" s="44">
        <f ca="1">IF($A19="Previous",IF(OR(S$9=0,S$9="Lt",S$9="Rt"),"",INDIRECT(Previous&amp;"!R"&amp;ROW(Totals)&amp;"C"&amp;COLUMN(S19),0)),IFERROR(ROUND(VLOOKUP($A19,Culverts[],VLOOKUP(COLUMN(S19)-COLUMN($B19),Order[],2,0)+1,0),S$1),VLOOKUP($A19,Culverts[],VLOOKUP(COLUMN(S19)-COLUMN($B19),Order[],2,0)+1,0)))</f>
        <v>0</v>
      </c>
      <c r="T19" s="44">
        <f ca="1">IF($A19="Previous",IF(OR(T$9=0,T$9="Lt",T$9="Rt"),"",INDIRECT(Previous&amp;"!R"&amp;ROW(Totals)&amp;"C"&amp;COLUMN(T19),0)),IFERROR(ROUND(VLOOKUP($A19,Culverts[],VLOOKUP(COLUMN(T19)-COLUMN($B19),Order[],2,0)+1,0),T$1),VLOOKUP($A19,Culverts[],VLOOKUP(COLUMN(T19)-COLUMN($B19),Order[],2,0)+1,0)))</f>
        <v>0</v>
      </c>
      <c r="U19" s="44">
        <f ca="1">IF($A19="Previous",IF(OR(U$9=0,U$9="Lt",U$9="Rt"),"",INDIRECT(Previous&amp;"!R"&amp;ROW(Totals)&amp;"C"&amp;COLUMN(U19),0)),IFERROR(ROUND(VLOOKUP($A19,Culverts[],VLOOKUP(COLUMN(U19)-COLUMN($B19),Order[],2,0)+1,0),U$1),VLOOKUP($A19,Culverts[],VLOOKUP(COLUMN(U19)-COLUMN($B19),Order[],2,0)+1,0)))</f>
        <v>0</v>
      </c>
      <c r="V19" s="44">
        <f ca="1">IF($A19="Previous",IF(OR(V$9=0,V$9="Lt",V$9="Rt"),"",INDIRECT(Previous&amp;"!R"&amp;ROW(Totals)&amp;"C"&amp;COLUMN(V19),0)),IFERROR(ROUND(VLOOKUP($A19,Culverts[],VLOOKUP(COLUMN(V19)-COLUMN($B19),Order[],2,0)+1,0),V$1),VLOOKUP($A19,Culverts[],VLOOKUP(COLUMN(V19)-COLUMN($B19),Order[],2,0)+1,0)))</f>
        <v>0</v>
      </c>
      <c r="W19" s="44">
        <f ca="1">IF($A19="Previous",IF(OR(W$9=0,W$9="Lt",W$9="Rt"),"",INDIRECT(Previous&amp;"!R"&amp;ROW(Totals)&amp;"C"&amp;COLUMN(W19),0)),IFERROR(ROUND(VLOOKUP($A19,Culverts[],VLOOKUP(COLUMN(W19)-COLUMN($B19),Order[],2,0)+1,0),W$1),VLOOKUP($A19,Culverts[],VLOOKUP(COLUMN(W19)-COLUMN($B19),Order[],2,0)+1,0)))</f>
        <v>0</v>
      </c>
      <c r="X19" s="44">
        <f ca="1">IF($A19="Previous",IF(OR(X$9=0,X$9="Lt",X$9="Rt"),"",INDIRECT(Previous&amp;"!R"&amp;ROW(Totals)&amp;"C"&amp;COLUMN(X19),0)),IFERROR(ROUND(VLOOKUP($A19,Culverts[],VLOOKUP(COLUMN(X19)-COLUMN($B19),Order[],2,0)+1,0),X$1),VLOOKUP($A19,Culverts[],VLOOKUP(COLUMN(X19)-COLUMN($B19),Order[],2,0)+1,0)))</f>
        <v>0</v>
      </c>
      <c r="Y19" s="44">
        <f ca="1">IF($A19="Previous",IF(OR(Y$9=0,Y$9="Lt",Y$9="Rt"),"",INDIRECT(Previous&amp;"!R"&amp;ROW(Totals)&amp;"C"&amp;COLUMN(Y19),0)),IFERROR(ROUND(VLOOKUP($A19,Culverts[],VLOOKUP(COLUMN(Y19)-COLUMN($B19),Order[],2,0)+1,0),Y$1),VLOOKUP($A19,Culverts[],VLOOKUP(COLUMN(Y19)-COLUMN($B19),Order[],2,0)+1,0)))</f>
        <v>0</v>
      </c>
      <c r="Z19" s="44">
        <f ca="1">IF($A19="Previous",IF(OR(Z$9=0,Z$9="Lt",Z$9="Rt"),"",INDIRECT(Previous&amp;"!R"&amp;ROW(Totals)&amp;"C"&amp;COLUMN(Z19),0)),IFERROR(ROUND(VLOOKUP($A19,Culverts[],VLOOKUP(COLUMN(Z19)-COLUMN($B19),Order[],2,0)+1,0),Z$1),VLOOKUP($A19,Culverts[],VLOOKUP(COLUMN(Z19)-COLUMN($B19),Order[],2,0)+1,0)))</f>
        <v>0</v>
      </c>
      <c r="AA19" s="44">
        <f ca="1">IF($A19="Previous",IF(OR(AA$9=0,AA$9="Lt",AA$9="Rt"),"",INDIRECT(Previous&amp;"!R"&amp;ROW(Totals)&amp;"C"&amp;COLUMN(AA19),0)),IFERROR(ROUND(VLOOKUP($A19,Culverts[],VLOOKUP(COLUMN(AA19)-COLUMN($B19),Order[],2,0)+1,0),AA$1),VLOOKUP($A19,Culverts[],VLOOKUP(COLUMN(AA19)-COLUMN($B19),Order[],2,0)+1,0)))</f>
        <v>0</v>
      </c>
      <c r="AB19" s="44">
        <f ca="1">IF($A19="Previous",IF(OR(AB$9=0,AB$9="Lt",AB$9="Rt"),"",INDIRECT(Previous&amp;"!R"&amp;ROW(Totals)&amp;"C"&amp;COLUMN(AB19),0)),IFERROR(ROUND(VLOOKUP($A19,Culverts[],VLOOKUP(COLUMN(AB19)-COLUMN($B19),Order[],2,0)+1,0),AB$1),VLOOKUP($A19,Culverts[],VLOOKUP(COLUMN(AB19)-COLUMN($B19),Order[],2,0)+1,0)))</f>
        <v>0</v>
      </c>
      <c r="AC19" s="44">
        <f ca="1">IF($A19="Previous",IF(OR(AC$9=0,AC$9="Lt",AC$9="Rt"),"",INDIRECT(Previous&amp;"!R"&amp;ROW(Totals)&amp;"C"&amp;COLUMN(AC19),0)),IFERROR(ROUND(VLOOKUP($A19,Culverts[],VLOOKUP(COLUMN(AC19)-COLUMN($B19),Order[],2,0)+1,0),AC$1),VLOOKUP($A19,Culverts[],VLOOKUP(COLUMN(AC19)-COLUMN($B19),Order[],2,0)+1,0)))</f>
        <v>0</v>
      </c>
      <c r="AD19" s="44">
        <f ca="1">IF($A19="Previous",IF(OR(AD$9=0,AD$9="Lt",AD$9="Rt"),"",INDIRECT(Previous&amp;"!R"&amp;ROW(Totals)&amp;"C"&amp;COLUMN(AD19),0)),IFERROR(ROUND(VLOOKUP($A19,Culverts[],VLOOKUP(COLUMN(AD19)-COLUMN($B19),Order[],2,0)+1,0),AD$1),VLOOKUP($A19,Culverts[],VLOOKUP(COLUMN(AD19)-COLUMN($B19),Order[],2,0)+1,0)))</f>
        <v>0</v>
      </c>
      <c r="AE19" s="44">
        <f ca="1">IF($A19="Previous",IF(OR(AE$9=0,AE$9="Lt",AE$9="Rt"),"",INDIRECT(Previous&amp;"!R"&amp;ROW(Totals)&amp;"C"&amp;COLUMN(AE19),0)),IFERROR(ROUND(VLOOKUP($A19,Culverts[],VLOOKUP(COLUMN(AE19)-COLUMN($B19),Order[],2,0)+1,0),AE$1),VLOOKUP($A19,Culverts[],VLOOKUP(COLUMN(AE19)-COLUMN($B19),Order[],2,0)+1,0)))</f>
        <v>0</v>
      </c>
      <c r="AF19" s="44">
        <f ca="1">IF($A19="Previous",IF(OR(AF$9=0,AF$9="Lt",AF$9="Rt"),"",INDIRECT(Previous&amp;"!R"&amp;ROW(Totals)&amp;"C"&amp;COLUMN(AF19),0)),IFERROR(ROUND(VLOOKUP($A19,Culverts[],VLOOKUP(COLUMN(AF19)-COLUMN($B19),Order[],2,0)+1,0),AF$1),VLOOKUP($A19,Culverts[],VLOOKUP(COLUMN(AF19)-COLUMN($B19),Order[],2,0)+1,0)))</f>
        <v>0</v>
      </c>
      <c r="AG19" s="44">
        <f ca="1">IF($A19="Previous",IF(OR(AG$9=0,AG$9="Lt",AG$9="Rt"),"",INDIRECT(Previous&amp;"!R"&amp;ROW(Totals)&amp;"C"&amp;COLUMN(AG19),0)),IFERROR(ROUND(VLOOKUP($A19,Culverts[],VLOOKUP(COLUMN(AG19)-COLUMN($B19),Order[],2,0)+1,0),AG$1),VLOOKUP($A19,Culverts[],VLOOKUP(COLUMN(AG19)-COLUMN($B19),Order[],2,0)+1,0)))</f>
        <v>0</v>
      </c>
      <c r="AH19" s="44">
        <f ca="1">IF($A19="Previous",IF(OR(AH$9=0,AH$9="Lt",AH$9="Rt"),"",INDIRECT(Previous&amp;"!R"&amp;ROW(Totals)&amp;"C"&amp;COLUMN(AH19),0)),IFERROR(ROUND(VLOOKUP($A19,Culverts[],VLOOKUP(COLUMN(AH19)-COLUMN($B19),Order[],2,0)+1,0),AH$1),VLOOKUP($A19,Culverts[],VLOOKUP(COLUMN(AH19)-COLUMN($B19),Order[],2,0)+1,0)))</f>
        <v>0</v>
      </c>
      <c r="AI19" s="44">
        <f ca="1">IF($A19="Previous",IF(OR(AI$9=0,AI$9="Lt",AI$9="Rt"),"",INDIRECT(Previous&amp;"!R"&amp;ROW(Totals)&amp;"C"&amp;COLUMN(AI19),0)),IFERROR(ROUND(VLOOKUP($A19,Culverts[],VLOOKUP(COLUMN(AI19)-COLUMN($B19),Order[],2,0)+1,0),AI$1),VLOOKUP($A19,Culverts[],VLOOKUP(COLUMN(AI19)-COLUMN($B19),Order[],2,0)+1,0)))</f>
        <v>0</v>
      </c>
      <c r="AJ19" s="44">
        <f ca="1">IF($A19="Previous",IF(OR(AJ$9=0,AJ$9="Lt",AJ$9="Rt"),"",INDIRECT(Previous&amp;"!R"&amp;ROW(Totals)&amp;"C"&amp;COLUMN(AJ19),0)),IFERROR(ROUND(VLOOKUP($A19,Culverts[],VLOOKUP(COLUMN(AJ19)-COLUMN($B19),Order[],2,0)+1,0),AJ$1),VLOOKUP($A19,Culverts[],VLOOKUP(COLUMN(AJ19)-COLUMN($B19),Order[],2,0)+1,0)))</f>
        <v>0</v>
      </c>
      <c r="AK19" s="84">
        <f ca="1">IF($A19="Previous",IF(OR(AK$9=0,AK$9="Lt",AK$9="Rt"),"",INDIRECT(Previous&amp;"!R"&amp;ROW(Totals)&amp;"C"&amp;COLUMN(AK19),0)),IFERROR(ROUND(VLOOKUP($A19,Culverts[],VLOOKUP(COLUMN(AK19)-COLUMN($B19),Order[],2,0)+1,0),AK$1),VLOOKUP($A19,Culverts[],VLOOKUP(COLUMN(AK19)-COLUMN($B19),Order[],2,0)+1,0)))</f>
        <v>0</v>
      </c>
      <c r="AL19" s="44">
        <f ca="1">IF($A19="Previous",IF(OR(AL$9=0,AL$9="Lt",AL$9="Rt"),"",INDIRECT(Previous&amp;"!R"&amp;ROW(Totals)&amp;"C"&amp;COLUMN(AL19),0)),IFERROR(ROUND(VLOOKUP($A19,Culverts[],VLOOKUP(COLUMN(AL19)-COLUMN($B19),Order[],2,0)+1,0),AL$1),VLOOKUP($A19,Culverts[],VLOOKUP(COLUMN(AL19)-COLUMN($B19),Order[],2,0)+1,0)))</f>
        <v>0</v>
      </c>
    </row>
    <row r="20" spans="1:38" ht="12" customHeight="1" x14ac:dyDescent="0.15">
      <c r="A20" s="39">
        <f ca="1">IFERROR(IF(AND(Previous&lt;&gt;"None",OFFSET(A20,-1,0)=0),"Previous",OFFSET(A20,-1,0)+1),IF(OFFSET(A20,-1,0)="Row Number",-2,INDEX(SheetNames[Begins],MATCH(Sheet.Number,SheetNames[Sheet],0))))</f>
        <v>11</v>
      </c>
      <c r="C20" s="90">
        <f ca="1">IF($A20="Previous","PREVIOUS",IFERROR(VLOOKUP($A20,Culverts[],VLOOKUP(COLUMN(C20)-COLUMN($B20),Order[],2,0)+1,0),""))</f>
        <v>0</v>
      </c>
      <c r="D20" s="44">
        <f ca="1">IF($A20="Previous","SHEET:",IFERROR(ROUND(VLOOKUP($A20,Culverts[],VLOOKUP(COLUMN(D20)-COLUMN($B20),Order[],2,0)+1,0),D$1),VLOOKUP($A20,Culverts[],VLOOKUP(COLUMN(D20)-COLUMN($B20),Order[],2,0)+1,0)))</f>
        <v>0</v>
      </c>
      <c r="E20" s="44">
        <f ca="1">IF($A20="Previous",IF(OR(E$9=0,E$9="Lt",E$9="Rt"),"",INDIRECT(Previous&amp;"!R"&amp;ROW(Totals)&amp;"C"&amp;COLUMN(E20),0)),IFERROR(ROUND(VLOOKUP($A20,Culverts[],VLOOKUP(COLUMN(E20)-COLUMN($B20),Order[],2,0)+1,0),E$1),VLOOKUP($A20,Culverts[],VLOOKUP(COLUMN(E20)-COLUMN($B20),Order[],2,0)+1,0)))</f>
        <v>0</v>
      </c>
      <c r="F20" s="44">
        <f ca="1">IF($A20="Previous",IF(OR(F$9=0,F$9="Lt",F$9="Rt"),"",INDIRECT(Previous&amp;"!R"&amp;ROW(Totals)&amp;"C"&amp;COLUMN(F20),0)),IFERROR(ROUND(VLOOKUP($A20,Culverts[],VLOOKUP(COLUMN(F20)-COLUMN($B20),Order[],2,0)+1,0),F$1),VLOOKUP($A20,Culverts[],VLOOKUP(COLUMN(F20)-COLUMN($B20),Order[],2,0)+1,0)))</f>
        <v>0</v>
      </c>
      <c r="G20" s="44">
        <f ca="1">IF($A20="Previous",IF(OR(G$9=0,G$9="Lt",G$9="Rt"),"",INDIRECT(Previous&amp;"!R"&amp;ROW(Totals)&amp;"C"&amp;COLUMN(G20),0)),IFERROR(ROUND(VLOOKUP($A20,Culverts[],VLOOKUP(COLUMN(G20)-COLUMN($B20),Order[],2,0)+1,0),G$1),VLOOKUP($A20,Culverts[],VLOOKUP(COLUMN(G20)-COLUMN($B20),Order[],2,0)+1,0)))</f>
        <v>0</v>
      </c>
      <c r="H20" s="44">
        <f ca="1">IF($A20="Previous",IF(OR(H$9=0,H$9="Lt",H$9="Rt"),"",INDIRECT(Previous&amp;"!R"&amp;ROW(Totals)&amp;"C"&amp;COLUMN(H20),0)),IFERROR(ROUND(VLOOKUP($A20,Culverts[],VLOOKUP(COLUMN(H20)-COLUMN($B20),Order[],2,0)+1,0),H$1),VLOOKUP($A20,Culverts[],VLOOKUP(COLUMN(H20)-COLUMN($B20),Order[],2,0)+1,0)))</f>
        <v>0</v>
      </c>
      <c r="I20" s="44">
        <f ca="1">IF($A20="Previous",IF(OR(I$9=0,I$9="Lt",I$9="Rt"),"",INDIRECT(Previous&amp;"!R"&amp;ROW(Totals)&amp;"C"&amp;COLUMN(I20),0)),IFERROR(ROUND(VLOOKUP($A20,Culverts[],VLOOKUP(COLUMN(I20)-COLUMN($B20),Order[],2,0)+1,0),I$1),VLOOKUP($A20,Culverts[],VLOOKUP(COLUMN(I20)-COLUMN($B20),Order[],2,0)+1,0)))</f>
        <v>0</v>
      </c>
      <c r="J20" s="44">
        <f ca="1">IF($A20="Previous",IF(OR(J$9=0,J$9="Lt",J$9="Rt"),"",INDIRECT(Previous&amp;"!R"&amp;ROW(Totals)&amp;"C"&amp;COLUMN(J20),0)),IFERROR(ROUND(VLOOKUP($A20,Culverts[],VLOOKUP(COLUMN(J20)-COLUMN($B20),Order[],2,0)+1,0),J$1),VLOOKUP($A20,Culverts[],VLOOKUP(COLUMN(J20)-COLUMN($B20),Order[],2,0)+1,0)))</f>
        <v>0</v>
      </c>
      <c r="K20" s="44">
        <f ca="1">IF($A20="Previous",IF(OR(K$9=0,K$9="Lt",K$9="Rt"),"",INDIRECT(Previous&amp;"!R"&amp;ROW(Totals)&amp;"C"&amp;COLUMN(K20),0)),IFERROR(ROUND(VLOOKUP($A20,Culverts[],VLOOKUP(COLUMN(K20)-COLUMN($B20),Order[],2,0)+1,0),K$1),VLOOKUP($A20,Culverts[],VLOOKUP(COLUMN(K20)-COLUMN($B20),Order[],2,0)+1,0)))</f>
        <v>0</v>
      </c>
      <c r="L20" s="44">
        <f ca="1">IF($A20="Previous",IF(OR(L$9=0,L$9="Lt",L$9="Rt"),"",INDIRECT(Previous&amp;"!R"&amp;ROW(Totals)&amp;"C"&amp;COLUMN(L20),0)),IFERROR(ROUND(VLOOKUP($A20,Culverts[],VLOOKUP(COLUMN(L20)-COLUMN($B20),Order[],2,0)+1,0),L$1),VLOOKUP($A20,Culverts[],VLOOKUP(COLUMN(L20)-COLUMN($B20),Order[],2,0)+1,0)))</f>
        <v>0</v>
      </c>
      <c r="M20" s="44">
        <f ca="1">IF($A20="Previous",IF(OR(M$9=0,M$9="Lt",M$9="Rt"),"",INDIRECT(Previous&amp;"!R"&amp;ROW(Totals)&amp;"C"&amp;COLUMN(M20),0)),IFERROR(ROUND(VLOOKUP($A20,Culverts[],VLOOKUP(COLUMN(M20)-COLUMN($B20),Order[],2,0)+1,0),M$1),VLOOKUP($A20,Culverts[],VLOOKUP(COLUMN(M20)-COLUMN($B20),Order[],2,0)+1,0)))</f>
        <v>0</v>
      </c>
      <c r="N20" s="44">
        <f ca="1">IF($A20="Previous",IF(OR(N$9=0,N$9="Lt",N$9="Rt"),"",INDIRECT(Previous&amp;"!R"&amp;ROW(Totals)&amp;"C"&amp;COLUMN(N20),0)),IFERROR(ROUND(VLOOKUP($A20,Culverts[],VLOOKUP(COLUMN(N20)-COLUMN($B20),Order[],2,0)+1,0),N$1),VLOOKUP($A20,Culverts[],VLOOKUP(COLUMN(N20)-COLUMN($B20),Order[],2,0)+1,0)))</f>
        <v>0</v>
      </c>
      <c r="O20" s="44">
        <f ca="1">IF($A20="Previous",IF(OR(O$9=0,O$9="Lt",O$9="Rt"),"",INDIRECT(Previous&amp;"!R"&amp;ROW(Totals)&amp;"C"&amp;COLUMN(O20),0)),IFERROR(ROUND(VLOOKUP($A20,Culverts[],VLOOKUP(COLUMN(O20)-COLUMN($B20),Order[],2,0)+1,0),O$1),VLOOKUP($A20,Culverts[],VLOOKUP(COLUMN(O20)-COLUMN($B20),Order[],2,0)+1,0)))</f>
        <v>0</v>
      </c>
      <c r="P20" s="44">
        <f ca="1">IF($A20="Previous",IF(OR(P$9=0,P$9="Lt",P$9="Rt"),"",INDIRECT(Previous&amp;"!R"&amp;ROW(Totals)&amp;"C"&amp;COLUMN(P20),0)),IFERROR(ROUND(VLOOKUP($A20,Culverts[],VLOOKUP(COLUMN(P20)-COLUMN($B20),Order[],2,0)+1,0),P$1),VLOOKUP($A20,Culverts[],VLOOKUP(COLUMN(P20)-COLUMN($B20),Order[],2,0)+1,0)))</f>
        <v>0</v>
      </c>
      <c r="Q20" s="44">
        <f ca="1">IF($A20="Previous",IF(OR(Q$9=0,Q$9="Lt",Q$9="Rt"),"",INDIRECT(Previous&amp;"!R"&amp;ROW(Totals)&amp;"C"&amp;COLUMN(Q20),0)),IFERROR(ROUND(VLOOKUP($A20,Culverts[],VLOOKUP(COLUMN(Q20)-COLUMN($B20),Order[],2,0)+1,0),Q$1),VLOOKUP($A20,Culverts[],VLOOKUP(COLUMN(Q20)-COLUMN($B20),Order[],2,0)+1,0)))</f>
        <v>0</v>
      </c>
      <c r="R20" s="44">
        <f ca="1">IF($A20="Previous",IF(OR(R$9=0,R$9="Lt",R$9="Rt"),"",INDIRECT(Previous&amp;"!R"&amp;ROW(Totals)&amp;"C"&amp;COLUMN(R20),0)),IFERROR(ROUND(VLOOKUP($A20,Culverts[],VLOOKUP(COLUMN(R20)-COLUMN($B20),Order[],2,0)+1,0),R$1),VLOOKUP($A20,Culverts[],VLOOKUP(COLUMN(R20)-COLUMN($B20),Order[],2,0)+1,0)))</f>
        <v>0</v>
      </c>
      <c r="S20" s="44">
        <f ca="1">IF($A20="Previous",IF(OR(S$9=0,S$9="Lt",S$9="Rt"),"",INDIRECT(Previous&amp;"!R"&amp;ROW(Totals)&amp;"C"&amp;COLUMN(S20),0)),IFERROR(ROUND(VLOOKUP($A20,Culverts[],VLOOKUP(COLUMN(S20)-COLUMN($B20),Order[],2,0)+1,0),S$1),VLOOKUP($A20,Culverts[],VLOOKUP(COLUMN(S20)-COLUMN($B20),Order[],2,0)+1,0)))</f>
        <v>0</v>
      </c>
      <c r="T20" s="44">
        <f ca="1">IF($A20="Previous",IF(OR(T$9=0,T$9="Lt",T$9="Rt"),"",INDIRECT(Previous&amp;"!R"&amp;ROW(Totals)&amp;"C"&amp;COLUMN(T20),0)),IFERROR(ROUND(VLOOKUP($A20,Culverts[],VLOOKUP(COLUMN(T20)-COLUMN($B20),Order[],2,0)+1,0),T$1),VLOOKUP($A20,Culverts[],VLOOKUP(COLUMN(T20)-COLUMN($B20),Order[],2,0)+1,0)))</f>
        <v>0</v>
      </c>
      <c r="U20" s="44">
        <f ca="1">IF($A20="Previous",IF(OR(U$9=0,U$9="Lt",U$9="Rt"),"",INDIRECT(Previous&amp;"!R"&amp;ROW(Totals)&amp;"C"&amp;COLUMN(U20),0)),IFERROR(ROUND(VLOOKUP($A20,Culverts[],VLOOKUP(COLUMN(U20)-COLUMN($B20),Order[],2,0)+1,0),U$1),VLOOKUP($A20,Culverts[],VLOOKUP(COLUMN(U20)-COLUMN($B20),Order[],2,0)+1,0)))</f>
        <v>0</v>
      </c>
      <c r="V20" s="44">
        <f ca="1">IF($A20="Previous",IF(OR(V$9=0,V$9="Lt",V$9="Rt"),"",INDIRECT(Previous&amp;"!R"&amp;ROW(Totals)&amp;"C"&amp;COLUMN(V20),0)),IFERROR(ROUND(VLOOKUP($A20,Culverts[],VLOOKUP(COLUMN(V20)-COLUMN($B20),Order[],2,0)+1,0),V$1),VLOOKUP($A20,Culverts[],VLOOKUP(COLUMN(V20)-COLUMN($B20),Order[],2,0)+1,0)))</f>
        <v>0</v>
      </c>
      <c r="W20" s="44">
        <f ca="1">IF($A20="Previous",IF(OR(W$9=0,W$9="Lt",W$9="Rt"),"",INDIRECT(Previous&amp;"!R"&amp;ROW(Totals)&amp;"C"&amp;COLUMN(W20),0)),IFERROR(ROUND(VLOOKUP($A20,Culverts[],VLOOKUP(COLUMN(W20)-COLUMN($B20),Order[],2,0)+1,0),W$1),VLOOKUP($A20,Culverts[],VLOOKUP(COLUMN(W20)-COLUMN($B20),Order[],2,0)+1,0)))</f>
        <v>0</v>
      </c>
      <c r="X20" s="44">
        <f ca="1">IF($A20="Previous",IF(OR(X$9=0,X$9="Lt",X$9="Rt"),"",INDIRECT(Previous&amp;"!R"&amp;ROW(Totals)&amp;"C"&amp;COLUMN(X20),0)),IFERROR(ROUND(VLOOKUP($A20,Culverts[],VLOOKUP(COLUMN(X20)-COLUMN($B20),Order[],2,0)+1,0),X$1),VLOOKUP($A20,Culverts[],VLOOKUP(COLUMN(X20)-COLUMN($B20),Order[],2,0)+1,0)))</f>
        <v>0</v>
      </c>
      <c r="Y20" s="44">
        <f ca="1">IF($A20="Previous",IF(OR(Y$9=0,Y$9="Lt",Y$9="Rt"),"",INDIRECT(Previous&amp;"!R"&amp;ROW(Totals)&amp;"C"&amp;COLUMN(Y20),0)),IFERROR(ROUND(VLOOKUP($A20,Culverts[],VLOOKUP(COLUMN(Y20)-COLUMN($B20),Order[],2,0)+1,0),Y$1),VLOOKUP($A20,Culverts[],VLOOKUP(COLUMN(Y20)-COLUMN($B20),Order[],2,0)+1,0)))</f>
        <v>0</v>
      </c>
      <c r="Z20" s="44">
        <f ca="1">IF($A20="Previous",IF(OR(Z$9=0,Z$9="Lt",Z$9="Rt"),"",INDIRECT(Previous&amp;"!R"&amp;ROW(Totals)&amp;"C"&amp;COLUMN(Z20),0)),IFERROR(ROUND(VLOOKUP($A20,Culverts[],VLOOKUP(COLUMN(Z20)-COLUMN($B20),Order[],2,0)+1,0),Z$1),VLOOKUP($A20,Culverts[],VLOOKUP(COLUMN(Z20)-COLUMN($B20),Order[],2,0)+1,0)))</f>
        <v>0</v>
      </c>
      <c r="AA20" s="44">
        <f ca="1">IF($A20="Previous",IF(OR(AA$9=0,AA$9="Lt",AA$9="Rt"),"",INDIRECT(Previous&amp;"!R"&amp;ROW(Totals)&amp;"C"&amp;COLUMN(AA20),0)),IFERROR(ROUND(VLOOKUP($A20,Culverts[],VLOOKUP(COLUMN(AA20)-COLUMN($B20),Order[],2,0)+1,0),AA$1),VLOOKUP($A20,Culverts[],VLOOKUP(COLUMN(AA20)-COLUMN($B20),Order[],2,0)+1,0)))</f>
        <v>0</v>
      </c>
      <c r="AB20" s="44">
        <f ca="1">IF($A20="Previous",IF(OR(AB$9=0,AB$9="Lt",AB$9="Rt"),"",INDIRECT(Previous&amp;"!R"&amp;ROW(Totals)&amp;"C"&amp;COLUMN(AB20),0)),IFERROR(ROUND(VLOOKUP($A20,Culverts[],VLOOKUP(COLUMN(AB20)-COLUMN($B20),Order[],2,0)+1,0),AB$1),VLOOKUP($A20,Culverts[],VLOOKUP(COLUMN(AB20)-COLUMN($B20),Order[],2,0)+1,0)))</f>
        <v>0</v>
      </c>
      <c r="AC20" s="44">
        <f ca="1">IF($A20="Previous",IF(OR(AC$9=0,AC$9="Lt",AC$9="Rt"),"",INDIRECT(Previous&amp;"!R"&amp;ROW(Totals)&amp;"C"&amp;COLUMN(AC20),0)),IFERROR(ROUND(VLOOKUP($A20,Culverts[],VLOOKUP(COLUMN(AC20)-COLUMN($B20),Order[],2,0)+1,0),AC$1),VLOOKUP($A20,Culverts[],VLOOKUP(COLUMN(AC20)-COLUMN($B20),Order[],2,0)+1,0)))</f>
        <v>0</v>
      </c>
      <c r="AD20" s="44">
        <f ca="1">IF($A20="Previous",IF(OR(AD$9=0,AD$9="Lt",AD$9="Rt"),"",INDIRECT(Previous&amp;"!R"&amp;ROW(Totals)&amp;"C"&amp;COLUMN(AD20),0)),IFERROR(ROUND(VLOOKUP($A20,Culverts[],VLOOKUP(COLUMN(AD20)-COLUMN($B20),Order[],2,0)+1,0),AD$1),VLOOKUP($A20,Culverts[],VLOOKUP(COLUMN(AD20)-COLUMN($B20),Order[],2,0)+1,0)))</f>
        <v>0</v>
      </c>
      <c r="AE20" s="44">
        <f ca="1">IF($A20="Previous",IF(OR(AE$9=0,AE$9="Lt",AE$9="Rt"),"",INDIRECT(Previous&amp;"!R"&amp;ROW(Totals)&amp;"C"&amp;COLUMN(AE20),0)),IFERROR(ROUND(VLOOKUP($A20,Culverts[],VLOOKUP(COLUMN(AE20)-COLUMN($B20),Order[],2,0)+1,0),AE$1),VLOOKUP($A20,Culverts[],VLOOKUP(COLUMN(AE20)-COLUMN($B20),Order[],2,0)+1,0)))</f>
        <v>0</v>
      </c>
      <c r="AF20" s="44">
        <f ca="1">IF($A20="Previous",IF(OR(AF$9=0,AF$9="Lt",AF$9="Rt"),"",INDIRECT(Previous&amp;"!R"&amp;ROW(Totals)&amp;"C"&amp;COLUMN(AF20),0)),IFERROR(ROUND(VLOOKUP($A20,Culverts[],VLOOKUP(COLUMN(AF20)-COLUMN($B20),Order[],2,0)+1,0),AF$1),VLOOKUP($A20,Culverts[],VLOOKUP(COLUMN(AF20)-COLUMN($B20),Order[],2,0)+1,0)))</f>
        <v>0</v>
      </c>
      <c r="AG20" s="44">
        <f ca="1">IF($A20="Previous",IF(OR(AG$9=0,AG$9="Lt",AG$9="Rt"),"",INDIRECT(Previous&amp;"!R"&amp;ROW(Totals)&amp;"C"&amp;COLUMN(AG20),0)),IFERROR(ROUND(VLOOKUP($A20,Culverts[],VLOOKUP(COLUMN(AG20)-COLUMN($B20),Order[],2,0)+1,0),AG$1),VLOOKUP($A20,Culverts[],VLOOKUP(COLUMN(AG20)-COLUMN($B20),Order[],2,0)+1,0)))</f>
        <v>0</v>
      </c>
      <c r="AH20" s="44">
        <f ca="1">IF($A20="Previous",IF(OR(AH$9=0,AH$9="Lt",AH$9="Rt"),"",INDIRECT(Previous&amp;"!R"&amp;ROW(Totals)&amp;"C"&amp;COLUMN(AH20),0)),IFERROR(ROUND(VLOOKUP($A20,Culverts[],VLOOKUP(COLUMN(AH20)-COLUMN($B20),Order[],2,0)+1,0),AH$1),VLOOKUP($A20,Culverts[],VLOOKUP(COLUMN(AH20)-COLUMN($B20),Order[],2,0)+1,0)))</f>
        <v>0</v>
      </c>
      <c r="AI20" s="44">
        <f ca="1">IF($A20="Previous",IF(OR(AI$9=0,AI$9="Lt",AI$9="Rt"),"",INDIRECT(Previous&amp;"!R"&amp;ROW(Totals)&amp;"C"&amp;COLUMN(AI20),0)),IFERROR(ROUND(VLOOKUP($A20,Culverts[],VLOOKUP(COLUMN(AI20)-COLUMN($B20),Order[],2,0)+1,0),AI$1),VLOOKUP($A20,Culverts[],VLOOKUP(COLUMN(AI20)-COLUMN($B20),Order[],2,0)+1,0)))</f>
        <v>0</v>
      </c>
      <c r="AJ20" s="44">
        <f ca="1">IF($A20="Previous",IF(OR(AJ$9=0,AJ$9="Lt",AJ$9="Rt"),"",INDIRECT(Previous&amp;"!R"&amp;ROW(Totals)&amp;"C"&amp;COLUMN(AJ20),0)),IFERROR(ROUND(VLOOKUP($A20,Culverts[],VLOOKUP(COLUMN(AJ20)-COLUMN($B20),Order[],2,0)+1,0),AJ$1),VLOOKUP($A20,Culverts[],VLOOKUP(COLUMN(AJ20)-COLUMN($B20),Order[],2,0)+1,0)))</f>
        <v>0</v>
      </c>
      <c r="AK20" s="84">
        <f ca="1">IF($A20="Previous",IF(OR(AK$9=0,AK$9="Lt",AK$9="Rt"),"",INDIRECT(Previous&amp;"!R"&amp;ROW(Totals)&amp;"C"&amp;COLUMN(AK20),0)),IFERROR(ROUND(VLOOKUP($A20,Culverts[],VLOOKUP(COLUMN(AK20)-COLUMN($B20),Order[],2,0)+1,0),AK$1),VLOOKUP($A20,Culverts[],VLOOKUP(COLUMN(AK20)-COLUMN($B20),Order[],2,0)+1,0)))</f>
        <v>0</v>
      </c>
      <c r="AL20" s="44">
        <f ca="1">IF($A20="Previous",IF(OR(AL$9=0,AL$9="Lt",AL$9="Rt"),"",INDIRECT(Previous&amp;"!R"&amp;ROW(Totals)&amp;"C"&amp;COLUMN(AL20),0)),IFERROR(ROUND(VLOOKUP($A20,Culverts[],VLOOKUP(COLUMN(AL20)-COLUMN($B20),Order[],2,0)+1,0),AL$1),VLOOKUP($A20,Culverts[],VLOOKUP(COLUMN(AL20)-COLUMN($B20),Order[],2,0)+1,0)))</f>
        <v>0</v>
      </c>
    </row>
    <row r="21" spans="1:38" ht="12" customHeight="1" x14ac:dyDescent="0.15">
      <c r="A21" s="39">
        <f ca="1">IFERROR(IF(AND(Previous&lt;&gt;"None",OFFSET(A21,-1,0)=0),"Previous",OFFSET(A21,-1,0)+1),IF(OFFSET(A21,-1,0)="Row Number",-2,INDEX(SheetNames[Begins],MATCH(Sheet.Number,SheetNames[Sheet],0))))</f>
        <v>12</v>
      </c>
      <c r="C21" s="90">
        <f ca="1">IF($A21="Previous","PREVIOUS",IFERROR(VLOOKUP($A21,Culverts[],VLOOKUP(COLUMN(C21)-COLUMN($B21),Order[],2,0)+1,0),""))</f>
        <v>0</v>
      </c>
      <c r="D21" s="44">
        <f ca="1">IF($A21="Previous","SHEET:",IFERROR(ROUND(VLOOKUP($A21,Culverts[],VLOOKUP(COLUMN(D21)-COLUMN($B21),Order[],2,0)+1,0),D$1),VLOOKUP($A21,Culverts[],VLOOKUP(COLUMN(D21)-COLUMN($B21),Order[],2,0)+1,0)))</f>
        <v>0</v>
      </c>
      <c r="E21" s="44">
        <f ca="1">IF($A21="Previous",IF(OR(E$9=0,E$9="Lt",E$9="Rt"),"",INDIRECT(Previous&amp;"!R"&amp;ROW(Totals)&amp;"C"&amp;COLUMN(E21),0)),IFERROR(ROUND(VLOOKUP($A21,Culverts[],VLOOKUP(COLUMN(E21)-COLUMN($B21),Order[],2,0)+1,0),E$1),VLOOKUP($A21,Culverts[],VLOOKUP(COLUMN(E21)-COLUMN($B21),Order[],2,0)+1,0)))</f>
        <v>0</v>
      </c>
      <c r="F21" s="44">
        <f ca="1">IF($A21="Previous",IF(OR(F$9=0,F$9="Lt",F$9="Rt"),"",INDIRECT(Previous&amp;"!R"&amp;ROW(Totals)&amp;"C"&amp;COLUMN(F21),0)),IFERROR(ROUND(VLOOKUP($A21,Culverts[],VLOOKUP(COLUMN(F21)-COLUMN($B21),Order[],2,0)+1,0),F$1),VLOOKUP($A21,Culverts[],VLOOKUP(COLUMN(F21)-COLUMN($B21),Order[],2,0)+1,0)))</f>
        <v>0</v>
      </c>
      <c r="G21" s="44">
        <f ca="1">IF($A21="Previous",IF(OR(G$9=0,G$9="Lt",G$9="Rt"),"",INDIRECT(Previous&amp;"!R"&amp;ROW(Totals)&amp;"C"&amp;COLUMN(G21),0)),IFERROR(ROUND(VLOOKUP($A21,Culverts[],VLOOKUP(COLUMN(G21)-COLUMN($B21),Order[],2,0)+1,0),G$1),VLOOKUP($A21,Culverts[],VLOOKUP(COLUMN(G21)-COLUMN($B21),Order[],2,0)+1,0)))</f>
        <v>0</v>
      </c>
      <c r="H21" s="44">
        <f ca="1">IF($A21="Previous",IF(OR(H$9=0,H$9="Lt",H$9="Rt"),"",INDIRECT(Previous&amp;"!R"&amp;ROW(Totals)&amp;"C"&amp;COLUMN(H21),0)),IFERROR(ROUND(VLOOKUP($A21,Culverts[],VLOOKUP(COLUMN(H21)-COLUMN($B21),Order[],2,0)+1,0),H$1),VLOOKUP($A21,Culverts[],VLOOKUP(COLUMN(H21)-COLUMN($B21),Order[],2,0)+1,0)))</f>
        <v>0</v>
      </c>
      <c r="I21" s="44">
        <f ca="1">IF($A21="Previous",IF(OR(I$9=0,I$9="Lt",I$9="Rt"),"",INDIRECT(Previous&amp;"!R"&amp;ROW(Totals)&amp;"C"&amp;COLUMN(I21),0)),IFERROR(ROUND(VLOOKUP($A21,Culverts[],VLOOKUP(COLUMN(I21)-COLUMN($B21),Order[],2,0)+1,0),I$1),VLOOKUP($A21,Culverts[],VLOOKUP(COLUMN(I21)-COLUMN($B21),Order[],2,0)+1,0)))</f>
        <v>0</v>
      </c>
      <c r="J21" s="44">
        <f ca="1">IF($A21="Previous",IF(OR(J$9=0,J$9="Lt",J$9="Rt"),"",INDIRECT(Previous&amp;"!R"&amp;ROW(Totals)&amp;"C"&amp;COLUMN(J21),0)),IFERROR(ROUND(VLOOKUP($A21,Culverts[],VLOOKUP(COLUMN(J21)-COLUMN($B21),Order[],2,0)+1,0),J$1),VLOOKUP($A21,Culverts[],VLOOKUP(COLUMN(J21)-COLUMN($B21),Order[],2,0)+1,0)))</f>
        <v>0</v>
      </c>
      <c r="K21" s="44">
        <f ca="1">IF($A21="Previous",IF(OR(K$9=0,K$9="Lt",K$9="Rt"),"",INDIRECT(Previous&amp;"!R"&amp;ROW(Totals)&amp;"C"&amp;COLUMN(K21),0)),IFERROR(ROUND(VLOOKUP($A21,Culverts[],VLOOKUP(COLUMN(K21)-COLUMN($B21),Order[],2,0)+1,0),K$1),VLOOKUP($A21,Culverts[],VLOOKUP(COLUMN(K21)-COLUMN($B21),Order[],2,0)+1,0)))</f>
        <v>0</v>
      </c>
      <c r="L21" s="44">
        <f ca="1">IF($A21="Previous",IF(OR(L$9=0,L$9="Lt",L$9="Rt"),"",INDIRECT(Previous&amp;"!R"&amp;ROW(Totals)&amp;"C"&amp;COLUMN(L21),0)),IFERROR(ROUND(VLOOKUP($A21,Culverts[],VLOOKUP(COLUMN(L21)-COLUMN($B21),Order[],2,0)+1,0),L$1),VLOOKUP($A21,Culverts[],VLOOKUP(COLUMN(L21)-COLUMN($B21),Order[],2,0)+1,0)))</f>
        <v>0</v>
      </c>
      <c r="M21" s="44">
        <f ca="1">IF($A21="Previous",IF(OR(M$9=0,M$9="Lt",M$9="Rt"),"",INDIRECT(Previous&amp;"!R"&amp;ROW(Totals)&amp;"C"&amp;COLUMN(M21),0)),IFERROR(ROUND(VLOOKUP($A21,Culverts[],VLOOKUP(COLUMN(M21)-COLUMN($B21),Order[],2,0)+1,0),M$1),VLOOKUP($A21,Culverts[],VLOOKUP(COLUMN(M21)-COLUMN($B21),Order[],2,0)+1,0)))</f>
        <v>0</v>
      </c>
      <c r="N21" s="44">
        <f ca="1">IF($A21="Previous",IF(OR(N$9=0,N$9="Lt",N$9="Rt"),"",INDIRECT(Previous&amp;"!R"&amp;ROW(Totals)&amp;"C"&amp;COLUMN(N21),0)),IFERROR(ROUND(VLOOKUP($A21,Culverts[],VLOOKUP(COLUMN(N21)-COLUMN($B21),Order[],2,0)+1,0),N$1),VLOOKUP($A21,Culverts[],VLOOKUP(COLUMN(N21)-COLUMN($B21),Order[],2,0)+1,0)))</f>
        <v>0</v>
      </c>
      <c r="O21" s="44">
        <f ca="1">IF($A21="Previous",IF(OR(O$9=0,O$9="Lt",O$9="Rt"),"",INDIRECT(Previous&amp;"!R"&amp;ROW(Totals)&amp;"C"&amp;COLUMN(O21),0)),IFERROR(ROUND(VLOOKUP($A21,Culverts[],VLOOKUP(COLUMN(O21)-COLUMN($B21),Order[],2,0)+1,0),O$1),VLOOKUP($A21,Culverts[],VLOOKUP(COLUMN(O21)-COLUMN($B21),Order[],2,0)+1,0)))</f>
        <v>0</v>
      </c>
      <c r="P21" s="44">
        <f ca="1">IF($A21="Previous",IF(OR(P$9=0,P$9="Lt",P$9="Rt"),"",INDIRECT(Previous&amp;"!R"&amp;ROW(Totals)&amp;"C"&amp;COLUMN(P21),0)),IFERROR(ROUND(VLOOKUP($A21,Culverts[],VLOOKUP(COLUMN(P21)-COLUMN($B21),Order[],2,0)+1,0),P$1),VLOOKUP($A21,Culverts[],VLOOKUP(COLUMN(P21)-COLUMN($B21),Order[],2,0)+1,0)))</f>
        <v>0</v>
      </c>
      <c r="Q21" s="44">
        <f ca="1">IF($A21="Previous",IF(OR(Q$9=0,Q$9="Lt",Q$9="Rt"),"",INDIRECT(Previous&amp;"!R"&amp;ROW(Totals)&amp;"C"&amp;COLUMN(Q21),0)),IFERROR(ROUND(VLOOKUP($A21,Culverts[],VLOOKUP(COLUMN(Q21)-COLUMN($B21),Order[],2,0)+1,0),Q$1),VLOOKUP($A21,Culverts[],VLOOKUP(COLUMN(Q21)-COLUMN($B21),Order[],2,0)+1,0)))</f>
        <v>0</v>
      </c>
      <c r="R21" s="44">
        <f ca="1">IF($A21="Previous",IF(OR(R$9=0,R$9="Lt",R$9="Rt"),"",INDIRECT(Previous&amp;"!R"&amp;ROW(Totals)&amp;"C"&amp;COLUMN(R21),0)),IFERROR(ROUND(VLOOKUP($A21,Culverts[],VLOOKUP(COLUMN(R21)-COLUMN($B21),Order[],2,0)+1,0),R$1),VLOOKUP($A21,Culverts[],VLOOKUP(COLUMN(R21)-COLUMN($B21),Order[],2,0)+1,0)))</f>
        <v>0</v>
      </c>
      <c r="S21" s="44">
        <f ca="1">IF($A21="Previous",IF(OR(S$9=0,S$9="Lt",S$9="Rt"),"",INDIRECT(Previous&amp;"!R"&amp;ROW(Totals)&amp;"C"&amp;COLUMN(S21),0)),IFERROR(ROUND(VLOOKUP($A21,Culverts[],VLOOKUP(COLUMN(S21)-COLUMN($B21),Order[],2,0)+1,0),S$1),VLOOKUP($A21,Culverts[],VLOOKUP(COLUMN(S21)-COLUMN($B21),Order[],2,0)+1,0)))</f>
        <v>0</v>
      </c>
      <c r="T21" s="44">
        <f ca="1">IF($A21="Previous",IF(OR(T$9=0,T$9="Lt",T$9="Rt"),"",INDIRECT(Previous&amp;"!R"&amp;ROW(Totals)&amp;"C"&amp;COLUMN(T21),0)),IFERROR(ROUND(VLOOKUP($A21,Culverts[],VLOOKUP(COLUMN(T21)-COLUMN($B21),Order[],2,0)+1,0),T$1),VLOOKUP($A21,Culverts[],VLOOKUP(COLUMN(T21)-COLUMN($B21),Order[],2,0)+1,0)))</f>
        <v>0</v>
      </c>
      <c r="U21" s="44">
        <f ca="1">IF($A21="Previous",IF(OR(U$9=0,U$9="Lt",U$9="Rt"),"",INDIRECT(Previous&amp;"!R"&amp;ROW(Totals)&amp;"C"&amp;COLUMN(U21),0)),IFERROR(ROUND(VLOOKUP($A21,Culverts[],VLOOKUP(COLUMN(U21)-COLUMN($B21),Order[],2,0)+1,0),U$1),VLOOKUP($A21,Culverts[],VLOOKUP(COLUMN(U21)-COLUMN($B21),Order[],2,0)+1,0)))</f>
        <v>0</v>
      </c>
      <c r="V21" s="44">
        <f ca="1">IF($A21="Previous",IF(OR(V$9=0,V$9="Lt",V$9="Rt"),"",INDIRECT(Previous&amp;"!R"&amp;ROW(Totals)&amp;"C"&amp;COLUMN(V21),0)),IFERROR(ROUND(VLOOKUP($A21,Culverts[],VLOOKUP(COLUMN(V21)-COLUMN($B21),Order[],2,0)+1,0),V$1),VLOOKUP($A21,Culverts[],VLOOKUP(COLUMN(V21)-COLUMN($B21),Order[],2,0)+1,0)))</f>
        <v>0</v>
      </c>
      <c r="W21" s="44">
        <f ca="1">IF($A21="Previous",IF(OR(W$9=0,W$9="Lt",W$9="Rt"),"",INDIRECT(Previous&amp;"!R"&amp;ROW(Totals)&amp;"C"&amp;COLUMN(W21),0)),IFERROR(ROUND(VLOOKUP($A21,Culverts[],VLOOKUP(COLUMN(W21)-COLUMN($B21),Order[],2,0)+1,0),W$1),VLOOKUP($A21,Culverts[],VLOOKUP(COLUMN(W21)-COLUMN($B21),Order[],2,0)+1,0)))</f>
        <v>0</v>
      </c>
      <c r="X21" s="44">
        <f ca="1">IF($A21="Previous",IF(OR(X$9=0,X$9="Lt",X$9="Rt"),"",INDIRECT(Previous&amp;"!R"&amp;ROW(Totals)&amp;"C"&amp;COLUMN(X21),0)),IFERROR(ROUND(VLOOKUP($A21,Culverts[],VLOOKUP(COLUMN(X21)-COLUMN($B21),Order[],2,0)+1,0),X$1),VLOOKUP($A21,Culverts[],VLOOKUP(COLUMN(X21)-COLUMN($B21),Order[],2,0)+1,0)))</f>
        <v>0</v>
      </c>
      <c r="Y21" s="44">
        <f ca="1">IF($A21="Previous",IF(OR(Y$9=0,Y$9="Lt",Y$9="Rt"),"",INDIRECT(Previous&amp;"!R"&amp;ROW(Totals)&amp;"C"&amp;COLUMN(Y21),0)),IFERROR(ROUND(VLOOKUP($A21,Culverts[],VLOOKUP(COLUMN(Y21)-COLUMN($B21),Order[],2,0)+1,0),Y$1),VLOOKUP($A21,Culverts[],VLOOKUP(COLUMN(Y21)-COLUMN($B21),Order[],2,0)+1,0)))</f>
        <v>0</v>
      </c>
      <c r="Z21" s="44">
        <f ca="1">IF($A21="Previous",IF(OR(Z$9=0,Z$9="Lt",Z$9="Rt"),"",INDIRECT(Previous&amp;"!R"&amp;ROW(Totals)&amp;"C"&amp;COLUMN(Z21),0)),IFERROR(ROUND(VLOOKUP($A21,Culverts[],VLOOKUP(COLUMN(Z21)-COLUMN($B21),Order[],2,0)+1,0),Z$1),VLOOKUP($A21,Culverts[],VLOOKUP(COLUMN(Z21)-COLUMN($B21),Order[],2,0)+1,0)))</f>
        <v>0</v>
      </c>
      <c r="AA21" s="44">
        <f ca="1">IF($A21="Previous",IF(OR(AA$9=0,AA$9="Lt",AA$9="Rt"),"",INDIRECT(Previous&amp;"!R"&amp;ROW(Totals)&amp;"C"&amp;COLUMN(AA21),0)),IFERROR(ROUND(VLOOKUP($A21,Culverts[],VLOOKUP(COLUMN(AA21)-COLUMN($B21),Order[],2,0)+1,0),AA$1),VLOOKUP($A21,Culverts[],VLOOKUP(COLUMN(AA21)-COLUMN($B21),Order[],2,0)+1,0)))</f>
        <v>0</v>
      </c>
      <c r="AB21" s="44">
        <f ca="1">IF($A21="Previous",IF(OR(AB$9=0,AB$9="Lt",AB$9="Rt"),"",INDIRECT(Previous&amp;"!R"&amp;ROW(Totals)&amp;"C"&amp;COLUMN(AB21),0)),IFERROR(ROUND(VLOOKUP($A21,Culverts[],VLOOKUP(COLUMN(AB21)-COLUMN($B21),Order[],2,0)+1,0),AB$1),VLOOKUP($A21,Culverts[],VLOOKUP(COLUMN(AB21)-COLUMN($B21),Order[],2,0)+1,0)))</f>
        <v>0</v>
      </c>
      <c r="AC21" s="44">
        <f ca="1">IF($A21="Previous",IF(OR(AC$9=0,AC$9="Lt",AC$9="Rt"),"",INDIRECT(Previous&amp;"!R"&amp;ROW(Totals)&amp;"C"&amp;COLUMN(AC21),0)),IFERROR(ROUND(VLOOKUP($A21,Culverts[],VLOOKUP(COLUMN(AC21)-COLUMN($B21),Order[],2,0)+1,0),AC$1),VLOOKUP($A21,Culverts[],VLOOKUP(COLUMN(AC21)-COLUMN($B21),Order[],2,0)+1,0)))</f>
        <v>0</v>
      </c>
      <c r="AD21" s="44">
        <f ca="1">IF($A21="Previous",IF(OR(AD$9=0,AD$9="Lt",AD$9="Rt"),"",INDIRECT(Previous&amp;"!R"&amp;ROW(Totals)&amp;"C"&amp;COLUMN(AD21),0)),IFERROR(ROUND(VLOOKUP($A21,Culverts[],VLOOKUP(COLUMN(AD21)-COLUMN($B21),Order[],2,0)+1,0),AD$1),VLOOKUP($A21,Culverts[],VLOOKUP(COLUMN(AD21)-COLUMN($B21),Order[],2,0)+1,0)))</f>
        <v>0</v>
      </c>
      <c r="AE21" s="44">
        <f ca="1">IF($A21="Previous",IF(OR(AE$9=0,AE$9="Lt",AE$9="Rt"),"",INDIRECT(Previous&amp;"!R"&amp;ROW(Totals)&amp;"C"&amp;COLUMN(AE21),0)),IFERROR(ROUND(VLOOKUP($A21,Culverts[],VLOOKUP(COLUMN(AE21)-COLUMN($B21),Order[],2,0)+1,0),AE$1),VLOOKUP($A21,Culverts[],VLOOKUP(COLUMN(AE21)-COLUMN($B21),Order[],2,0)+1,0)))</f>
        <v>0</v>
      </c>
      <c r="AF21" s="44">
        <f ca="1">IF($A21="Previous",IF(OR(AF$9=0,AF$9="Lt",AF$9="Rt"),"",INDIRECT(Previous&amp;"!R"&amp;ROW(Totals)&amp;"C"&amp;COLUMN(AF21),0)),IFERROR(ROUND(VLOOKUP($A21,Culverts[],VLOOKUP(COLUMN(AF21)-COLUMN($B21),Order[],2,0)+1,0),AF$1),VLOOKUP($A21,Culverts[],VLOOKUP(COLUMN(AF21)-COLUMN($B21),Order[],2,0)+1,0)))</f>
        <v>0</v>
      </c>
      <c r="AG21" s="44">
        <f ca="1">IF($A21="Previous",IF(OR(AG$9=0,AG$9="Lt",AG$9="Rt"),"",INDIRECT(Previous&amp;"!R"&amp;ROW(Totals)&amp;"C"&amp;COLUMN(AG21),0)),IFERROR(ROUND(VLOOKUP($A21,Culverts[],VLOOKUP(COLUMN(AG21)-COLUMN($B21),Order[],2,0)+1,0),AG$1),VLOOKUP($A21,Culverts[],VLOOKUP(COLUMN(AG21)-COLUMN($B21),Order[],2,0)+1,0)))</f>
        <v>0</v>
      </c>
      <c r="AH21" s="44">
        <f ca="1">IF($A21="Previous",IF(OR(AH$9=0,AH$9="Lt",AH$9="Rt"),"",INDIRECT(Previous&amp;"!R"&amp;ROW(Totals)&amp;"C"&amp;COLUMN(AH21),0)),IFERROR(ROUND(VLOOKUP($A21,Culverts[],VLOOKUP(COLUMN(AH21)-COLUMN($B21),Order[],2,0)+1,0),AH$1),VLOOKUP($A21,Culverts[],VLOOKUP(COLUMN(AH21)-COLUMN($B21),Order[],2,0)+1,0)))</f>
        <v>0</v>
      </c>
      <c r="AI21" s="44">
        <f ca="1">IF($A21="Previous",IF(OR(AI$9=0,AI$9="Lt",AI$9="Rt"),"",INDIRECT(Previous&amp;"!R"&amp;ROW(Totals)&amp;"C"&amp;COLUMN(AI21),0)),IFERROR(ROUND(VLOOKUP($A21,Culverts[],VLOOKUP(COLUMN(AI21)-COLUMN($B21),Order[],2,0)+1,0),AI$1),VLOOKUP($A21,Culverts[],VLOOKUP(COLUMN(AI21)-COLUMN($B21),Order[],2,0)+1,0)))</f>
        <v>0</v>
      </c>
      <c r="AJ21" s="44">
        <f ca="1">IF($A21="Previous",IF(OR(AJ$9=0,AJ$9="Lt",AJ$9="Rt"),"",INDIRECT(Previous&amp;"!R"&amp;ROW(Totals)&amp;"C"&amp;COLUMN(AJ21),0)),IFERROR(ROUND(VLOOKUP($A21,Culverts[],VLOOKUP(COLUMN(AJ21)-COLUMN($B21),Order[],2,0)+1,0),AJ$1),VLOOKUP($A21,Culverts[],VLOOKUP(COLUMN(AJ21)-COLUMN($B21),Order[],2,0)+1,0)))</f>
        <v>0</v>
      </c>
      <c r="AK21" s="84">
        <f ca="1">IF($A21="Previous",IF(OR(AK$9=0,AK$9="Lt",AK$9="Rt"),"",INDIRECT(Previous&amp;"!R"&amp;ROW(Totals)&amp;"C"&amp;COLUMN(AK21),0)),IFERROR(ROUND(VLOOKUP($A21,Culverts[],VLOOKUP(COLUMN(AK21)-COLUMN($B21),Order[],2,0)+1,0),AK$1),VLOOKUP($A21,Culverts[],VLOOKUP(COLUMN(AK21)-COLUMN($B21),Order[],2,0)+1,0)))</f>
        <v>0</v>
      </c>
      <c r="AL21" s="44">
        <f ca="1">IF($A21="Previous",IF(OR(AL$9=0,AL$9="Lt",AL$9="Rt"),"",INDIRECT(Previous&amp;"!R"&amp;ROW(Totals)&amp;"C"&amp;COLUMN(AL21),0)),IFERROR(ROUND(VLOOKUP($A21,Culverts[],VLOOKUP(COLUMN(AL21)-COLUMN($B21),Order[],2,0)+1,0),AL$1),VLOOKUP($A21,Culverts[],VLOOKUP(COLUMN(AL21)-COLUMN($B21),Order[],2,0)+1,0)))</f>
        <v>0</v>
      </c>
    </row>
    <row r="22" spans="1:38" ht="12" customHeight="1" x14ac:dyDescent="0.15">
      <c r="A22" s="39">
        <f ca="1">IFERROR(IF(AND(Previous&lt;&gt;"None",OFFSET(A22,-1,0)=0),"Previous",OFFSET(A22,-1,0)+1),IF(OFFSET(A22,-1,0)="Row Number",-2,INDEX(SheetNames[Begins],MATCH(Sheet.Number,SheetNames[Sheet],0))))</f>
        <v>13</v>
      </c>
      <c r="C22" s="90">
        <f ca="1">IF($A22="Previous","PREVIOUS",IFERROR(VLOOKUP($A22,Culverts[],VLOOKUP(COLUMN(C22)-COLUMN($B22),Order[],2,0)+1,0),""))</f>
        <v>0</v>
      </c>
      <c r="D22" s="44">
        <f ca="1">IF($A22="Previous","SHEET:",IFERROR(ROUND(VLOOKUP($A22,Culverts[],VLOOKUP(COLUMN(D22)-COLUMN($B22),Order[],2,0)+1,0),D$1),VLOOKUP($A22,Culverts[],VLOOKUP(COLUMN(D22)-COLUMN($B22),Order[],2,0)+1,0)))</f>
        <v>0</v>
      </c>
      <c r="E22" s="44">
        <f ca="1">IF($A22="Previous",IF(OR(E$9=0,E$9="Lt",E$9="Rt"),"",INDIRECT(Previous&amp;"!R"&amp;ROW(Totals)&amp;"C"&amp;COLUMN(E22),0)),IFERROR(ROUND(VLOOKUP($A22,Culverts[],VLOOKUP(COLUMN(E22)-COLUMN($B22),Order[],2,0)+1,0),E$1),VLOOKUP($A22,Culverts[],VLOOKUP(COLUMN(E22)-COLUMN($B22),Order[],2,0)+1,0)))</f>
        <v>0</v>
      </c>
      <c r="F22" s="44">
        <f ca="1">IF($A22="Previous",IF(OR(F$9=0,F$9="Lt",F$9="Rt"),"",INDIRECT(Previous&amp;"!R"&amp;ROW(Totals)&amp;"C"&amp;COLUMN(F22),0)),IFERROR(ROUND(VLOOKUP($A22,Culverts[],VLOOKUP(COLUMN(F22)-COLUMN($B22),Order[],2,0)+1,0),F$1),VLOOKUP($A22,Culverts[],VLOOKUP(COLUMN(F22)-COLUMN($B22),Order[],2,0)+1,0)))</f>
        <v>0</v>
      </c>
      <c r="G22" s="44">
        <f ca="1">IF($A22="Previous",IF(OR(G$9=0,G$9="Lt",G$9="Rt"),"",INDIRECT(Previous&amp;"!R"&amp;ROW(Totals)&amp;"C"&amp;COLUMN(G22),0)),IFERROR(ROUND(VLOOKUP($A22,Culverts[],VLOOKUP(COLUMN(G22)-COLUMN($B22),Order[],2,0)+1,0),G$1),VLOOKUP($A22,Culverts[],VLOOKUP(COLUMN(G22)-COLUMN($B22),Order[],2,0)+1,0)))</f>
        <v>0</v>
      </c>
      <c r="H22" s="44">
        <f ca="1">IF($A22="Previous",IF(OR(H$9=0,H$9="Lt",H$9="Rt"),"",INDIRECT(Previous&amp;"!R"&amp;ROW(Totals)&amp;"C"&amp;COLUMN(H22),0)),IFERROR(ROUND(VLOOKUP($A22,Culverts[],VLOOKUP(COLUMN(H22)-COLUMN($B22),Order[],2,0)+1,0),H$1),VLOOKUP($A22,Culverts[],VLOOKUP(COLUMN(H22)-COLUMN($B22),Order[],2,0)+1,0)))</f>
        <v>0</v>
      </c>
      <c r="I22" s="44">
        <f ca="1">IF($A22="Previous",IF(OR(I$9=0,I$9="Lt",I$9="Rt"),"",INDIRECT(Previous&amp;"!R"&amp;ROW(Totals)&amp;"C"&amp;COLUMN(I22),0)),IFERROR(ROUND(VLOOKUP($A22,Culverts[],VLOOKUP(COLUMN(I22)-COLUMN($B22),Order[],2,0)+1,0),I$1),VLOOKUP($A22,Culverts[],VLOOKUP(COLUMN(I22)-COLUMN($B22),Order[],2,0)+1,0)))</f>
        <v>0</v>
      </c>
      <c r="J22" s="44">
        <f ca="1">IF($A22="Previous",IF(OR(J$9=0,J$9="Lt",J$9="Rt"),"",INDIRECT(Previous&amp;"!R"&amp;ROW(Totals)&amp;"C"&amp;COLUMN(J22),0)),IFERROR(ROUND(VLOOKUP($A22,Culverts[],VLOOKUP(COLUMN(J22)-COLUMN($B22),Order[],2,0)+1,0),J$1),VLOOKUP($A22,Culverts[],VLOOKUP(COLUMN(J22)-COLUMN($B22),Order[],2,0)+1,0)))</f>
        <v>0</v>
      </c>
      <c r="K22" s="44">
        <f ca="1">IF($A22="Previous",IF(OR(K$9=0,K$9="Lt",K$9="Rt"),"",INDIRECT(Previous&amp;"!R"&amp;ROW(Totals)&amp;"C"&amp;COLUMN(K22),0)),IFERROR(ROUND(VLOOKUP($A22,Culverts[],VLOOKUP(COLUMN(K22)-COLUMN($B22),Order[],2,0)+1,0),K$1),VLOOKUP($A22,Culverts[],VLOOKUP(COLUMN(K22)-COLUMN($B22),Order[],2,0)+1,0)))</f>
        <v>0</v>
      </c>
      <c r="L22" s="44">
        <f ca="1">IF($A22="Previous",IF(OR(L$9=0,L$9="Lt",L$9="Rt"),"",INDIRECT(Previous&amp;"!R"&amp;ROW(Totals)&amp;"C"&amp;COLUMN(L22),0)),IFERROR(ROUND(VLOOKUP($A22,Culverts[],VLOOKUP(COLUMN(L22)-COLUMN($B22),Order[],2,0)+1,0),L$1),VLOOKUP($A22,Culverts[],VLOOKUP(COLUMN(L22)-COLUMN($B22),Order[],2,0)+1,0)))</f>
        <v>0</v>
      </c>
      <c r="M22" s="44">
        <f ca="1">IF($A22="Previous",IF(OR(M$9=0,M$9="Lt",M$9="Rt"),"",INDIRECT(Previous&amp;"!R"&amp;ROW(Totals)&amp;"C"&amp;COLUMN(M22),0)),IFERROR(ROUND(VLOOKUP($A22,Culverts[],VLOOKUP(COLUMN(M22)-COLUMN($B22),Order[],2,0)+1,0),M$1),VLOOKUP($A22,Culverts[],VLOOKUP(COLUMN(M22)-COLUMN($B22),Order[],2,0)+1,0)))</f>
        <v>0</v>
      </c>
      <c r="N22" s="44">
        <f ca="1">IF($A22="Previous",IF(OR(N$9=0,N$9="Lt",N$9="Rt"),"",INDIRECT(Previous&amp;"!R"&amp;ROW(Totals)&amp;"C"&amp;COLUMN(N22),0)),IFERROR(ROUND(VLOOKUP($A22,Culverts[],VLOOKUP(COLUMN(N22)-COLUMN($B22),Order[],2,0)+1,0),N$1),VLOOKUP($A22,Culverts[],VLOOKUP(COLUMN(N22)-COLUMN($B22),Order[],2,0)+1,0)))</f>
        <v>0</v>
      </c>
      <c r="O22" s="44">
        <f ca="1">IF($A22="Previous",IF(OR(O$9=0,O$9="Lt",O$9="Rt"),"",INDIRECT(Previous&amp;"!R"&amp;ROW(Totals)&amp;"C"&amp;COLUMN(O22),0)),IFERROR(ROUND(VLOOKUP($A22,Culverts[],VLOOKUP(COLUMN(O22)-COLUMN($B22),Order[],2,0)+1,0),O$1),VLOOKUP($A22,Culverts[],VLOOKUP(COLUMN(O22)-COLUMN($B22),Order[],2,0)+1,0)))</f>
        <v>0</v>
      </c>
      <c r="P22" s="44">
        <f ca="1">IF($A22="Previous",IF(OR(P$9=0,P$9="Lt",P$9="Rt"),"",INDIRECT(Previous&amp;"!R"&amp;ROW(Totals)&amp;"C"&amp;COLUMN(P22),0)),IFERROR(ROUND(VLOOKUP($A22,Culverts[],VLOOKUP(COLUMN(P22)-COLUMN($B22),Order[],2,0)+1,0),P$1),VLOOKUP($A22,Culverts[],VLOOKUP(COLUMN(P22)-COLUMN($B22),Order[],2,0)+1,0)))</f>
        <v>0</v>
      </c>
      <c r="Q22" s="44">
        <f ca="1">IF($A22="Previous",IF(OR(Q$9=0,Q$9="Lt",Q$9="Rt"),"",INDIRECT(Previous&amp;"!R"&amp;ROW(Totals)&amp;"C"&amp;COLUMN(Q22),0)),IFERROR(ROUND(VLOOKUP($A22,Culverts[],VLOOKUP(COLUMN(Q22)-COLUMN($B22),Order[],2,0)+1,0),Q$1),VLOOKUP($A22,Culverts[],VLOOKUP(COLUMN(Q22)-COLUMN($B22),Order[],2,0)+1,0)))</f>
        <v>0</v>
      </c>
      <c r="R22" s="44">
        <f ca="1">IF($A22="Previous",IF(OR(R$9=0,R$9="Lt",R$9="Rt"),"",INDIRECT(Previous&amp;"!R"&amp;ROW(Totals)&amp;"C"&amp;COLUMN(R22),0)),IFERROR(ROUND(VLOOKUP($A22,Culverts[],VLOOKUP(COLUMN(R22)-COLUMN($B22),Order[],2,0)+1,0),R$1),VLOOKUP($A22,Culverts[],VLOOKUP(COLUMN(R22)-COLUMN($B22),Order[],2,0)+1,0)))</f>
        <v>0</v>
      </c>
      <c r="S22" s="44">
        <f ca="1">IF($A22="Previous",IF(OR(S$9=0,S$9="Lt",S$9="Rt"),"",INDIRECT(Previous&amp;"!R"&amp;ROW(Totals)&amp;"C"&amp;COLUMN(S22),0)),IFERROR(ROUND(VLOOKUP($A22,Culverts[],VLOOKUP(COLUMN(S22)-COLUMN($B22),Order[],2,0)+1,0),S$1),VLOOKUP($A22,Culverts[],VLOOKUP(COLUMN(S22)-COLUMN($B22),Order[],2,0)+1,0)))</f>
        <v>0</v>
      </c>
      <c r="T22" s="44">
        <f ca="1">IF($A22="Previous",IF(OR(T$9=0,T$9="Lt",T$9="Rt"),"",INDIRECT(Previous&amp;"!R"&amp;ROW(Totals)&amp;"C"&amp;COLUMN(T22),0)),IFERROR(ROUND(VLOOKUP($A22,Culverts[],VLOOKUP(COLUMN(T22)-COLUMN($B22),Order[],2,0)+1,0),T$1),VLOOKUP($A22,Culverts[],VLOOKUP(COLUMN(T22)-COLUMN($B22),Order[],2,0)+1,0)))</f>
        <v>0</v>
      </c>
      <c r="U22" s="44">
        <f ca="1">IF($A22="Previous",IF(OR(U$9=0,U$9="Lt",U$9="Rt"),"",INDIRECT(Previous&amp;"!R"&amp;ROW(Totals)&amp;"C"&amp;COLUMN(U22),0)),IFERROR(ROUND(VLOOKUP($A22,Culverts[],VLOOKUP(COLUMN(U22)-COLUMN($B22),Order[],2,0)+1,0),U$1),VLOOKUP($A22,Culverts[],VLOOKUP(COLUMN(U22)-COLUMN($B22),Order[],2,0)+1,0)))</f>
        <v>0</v>
      </c>
      <c r="V22" s="44">
        <f ca="1">IF($A22="Previous",IF(OR(V$9=0,V$9="Lt",V$9="Rt"),"",INDIRECT(Previous&amp;"!R"&amp;ROW(Totals)&amp;"C"&amp;COLUMN(V22),0)),IFERROR(ROUND(VLOOKUP($A22,Culverts[],VLOOKUP(COLUMN(V22)-COLUMN($B22),Order[],2,0)+1,0),V$1),VLOOKUP($A22,Culverts[],VLOOKUP(COLUMN(V22)-COLUMN($B22),Order[],2,0)+1,0)))</f>
        <v>0</v>
      </c>
      <c r="W22" s="44">
        <f ca="1">IF($A22="Previous",IF(OR(W$9=0,W$9="Lt",W$9="Rt"),"",INDIRECT(Previous&amp;"!R"&amp;ROW(Totals)&amp;"C"&amp;COLUMN(W22),0)),IFERROR(ROUND(VLOOKUP($A22,Culverts[],VLOOKUP(COLUMN(W22)-COLUMN($B22),Order[],2,0)+1,0),W$1),VLOOKUP($A22,Culverts[],VLOOKUP(COLUMN(W22)-COLUMN($B22),Order[],2,0)+1,0)))</f>
        <v>0</v>
      </c>
      <c r="X22" s="44">
        <f ca="1">IF($A22="Previous",IF(OR(X$9=0,X$9="Lt",X$9="Rt"),"",INDIRECT(Previous&amp;"!R"&amp;ROW(Totals)&amp;"C"&amp;COLUMN(X22),0)),IFERROR(ROUND(VLOOKUP($A22,Culverts[],VLOOKUP(COLUMN(X22)-COLUMN($B22),Order[],2,0)+1,0),X$1),VLOOKUP($A22,Culverts[],VLOOKUP(COLUMN(X22)-COLUMN($B22),Order[],2,0)+1,0)))</f>
        <v>0</v>
      </c>
      <c r="Y22" s="44">
        <f ca="1">IF($A22="Previous",IF(OR(Y$9=0,Y$9="Lt",Y$9="Rt"),"",INDIRECT(Previous&amp;"!R"&amp;ROW(Totals)&amp;"C"&amp;COLUMN(Y22),0)),IFERROR(ROUND(VLOOKUP($A22,Culverts[],VLOOKUP(COLUMN(Y22)-COLUMN($B22),Order[],2,0)+1,0),Y$1),VLOOKUP($A22,Culverts[],VLOOKUP(COLUMN(Y22)-COLUMN($B22),Order[],2,0)+1,0)))</f>
        <v>0</v>
      </c>
      <c r="Z22" s="44">
        <f ca="1">IF($A22="Previous",IF(OR(Z$9=0,Z$9="Lt",Z$9="Rt"),"",INDIRECT(Previous&amp;"!R"&amp;ROW(Totals)&amp;"C"&amp;COLUMN(Z22),0)),IFERROR(ROUND(VLOOKUP($A22,Culverts[],VLOOKUP(COLUMN(Z22)-COLUMN($B22),Order[],2,0)+1,0),Z$1),VLOOKUP($A22,Culverts[],VLOOKUP(COLUMN(Z22)-COLUMN($B22),Order[],2,0)+1,0)))</f>
        <v>0</v>
      </c>
      <c r="AA22" s="44">
        <f ca="1">IF($A22="Previous",IF(OR(AA$9=0,AA$9="Lt",AA$9="Rt"),"",INDIRECT(Previous&amp;"!R"&amp;ROW(Totals)&amp;"C"&amp;COLUMN(AA22),0)),IFERROR(ROUND(VLOOKUP($A22,Culverts[],VLOOKUP(COLUMN(AA22)-COLUMN($B22),Order[],2,0)+1,0),AA$1),VLOOKUP($A22,Culverts[],VLOOKUP(COLUMN(AA22)-COLUMN($B22),Order[],2,0)+1,0)))</f>
        <v>0</v>
      </c>
      <c r="AB22" s="44">
        <f ca="1">IF($A22="Previous",IF(OR(AB$9=0,AB$9="Lt",AB$9="Rt"),"",INDIRECT(Previous&amp;"!R"&amp;ROW(Totals)&amp;"C"&amp;COLUMN(AB22),0)),IFERROR(ROUND(VLOOKUP($A22,Culverts[],VLOOKUP(COLUMN(AB22)-COLUMN($B22),Order[],2,0)+1,0),AB$1),VLOOKUP($A22,Culverts[],VLOOKUP(COLUMN(AB22)-COLUMN($B22),Order[],2,0)+1,0)))</f>
        <v>0</v>
      </c>
      <c r="AC22" s="44">
        <f ca="1">IF($A22="Previous",IF(OR(AC$9=0,AC$9="Lt",AC$9="Rt"),"",INDIRECT(Previous&amp;"!R"&amp;ROW(Totals)&amp;"C"&amp;COLUMN(AC22),0)),IFERROR(ROUND(VLOOKUP($A22,Culverts[],VLOOKUP(COLUMN(AC22)-COLUMN($B22),Order[],2,0)+1,0),AC$1),VLOOKUP($A22,Culverts[],VLOOKUP(COLUMN(AC22)-COLUMN($B22),Order[],2,0)+1,0)))</f>
        <v>0</v>
      </c>
      <c r="AD22" s="44">
        <f ca="1">IF($A22="Previous",IF(OR(AD$9=0,AD$9="Lt",AD$9="Rt"),"",INDIRECT(Previous&amp;"!R"&amp;ROW(Totals)&amp;"C"&amp;COLUMN(AD22),0)),IFERROR(ROUND(VLOOKUP($A22,Culverts[],VLOOKUP(COLUMN(AD22)-COLUMN($B22),Order[],2,0)+1,0),AD$1),VLOOKUP($A22,Culverts[],VLOOKUP(COLUMN(AD22)-COLUMN($B22),Order[],2,0)+1,0)))</f>
        <v>0</v>
      </c>
      <c r="AE22" s="44">
        <f ca="1">IF($A22="Previous",IF(OR(AE$9=0,AE$9="Lt",AE$9="Rt"),"",INDIRECT(Previous&amp;"!R"&amp;ROW(Totals)&amp;"C"&amp;COLUMN(AE22),0)),IFERROR(ROUND(VLOOKUP($A22,Culverts[],VLOOKUP(COLUMN(AE22)-COLUMN($B22),Order[],2,0)+1,0),AE$1),VLOOKUP($A22,Culverts[],VLOOKUP(COLUMN(AE22)-COLUMN($B22),Order[],2,0)+1,0)))</f>
        <v>0</v>
      </c>
      <c r="AF22" s="44">
        <f ca="1">IF($A22="Previous",IF(OR(AF$9=0,AF$9="Lt",AF$9="Rt"),"",INDIRECT(Previous&amp;"!R"&amp;ROW(Totals)&amp;"C"&amp;COLUMN(AF22),0)),IFERROR(ROUND(VLOOKUP($A22,Culverts[],VLOOKUP(COLUMN(AF22)-COLUMN($B22),Order[],2,0)+1,0),AF$1),VLOOKUP($A22,Culverts[],VLOOKUP(COLUMN(AF22)-COLUMN($B22),Order[],2,0)+1,0)))</f>
        <v>0</v>
      </c>
      <c r="AG22" s="44">
        <f ca="1">IF($A22="Previous",IF(OR(AG$9=0,AG$9="Lt",AG$9="Rt"),"",INDIRECT(Previous&amp;"!R"&amp;ROW(Totals)&amp;"C"&amp;COLUMN(AG22),0)),IFERROR(ROUND(VLOOKUP($A22,Culverts[],VLOOKUP(COLUMN(AG22)-COLUMN($B22),Order[],2,0)+1,0),AG$1),VLOOKUP($A22,Culverts[],VLOOKUP(COLUMN(AG22)-COLUMN($B22),Order[],2,0)+1,0)))</f>
        <v>0</v>
      </c>
      <c r="AH22" s="44">
        <f ca="1">IF($A22="Previous",IF(OR(AH$9=0,AH$9="Lt",AH$9="Rt"),"",INDIRECT(Previous&amp;"!R"&amp;ROW(Totals)&amp;"C"&amp;COLUMN(AH22),0)),IFERROR(ROUND(VLOOKUP($A22,Culverts[],VLOOKUP(COLUMN(AH22)-COLUMN($B22),Order[],2,0)+1,0),AH$1),VLOOKUP($A22,Culverts[],VLOOKUP(COLUMN(AH22)-COLUMN($B22),Order[],2,0)+1,0)))</f>
        <v>0</v>
      </c>
      <c r="AI22" s="44">
        <f ca="1">IF($A22="Previous",IF(OR(AI$9=0,AI$9="Lt",AI$9="Rt"),"",INDIRECT(Previous&amp;"!R"&amp;ROW(Totals)&amp;"C"&amp;COLUMN(AI22),0)),IFERROR(ROUND(VLOOKUP($A22,Culverts[],VLOOKUP(COLUMN(AI22)-COLUMN($B22),Order[],2,0)+1,0),AI$1),VLOOKUP($A22,Culverts[],VLOOKUP(COLUMN(AI22)-COLUMN($B22),Order[],2,0)+1,0)))</f>
        <v>0</v>
      </c>
      <c r="AJ22" s="44">
        <f ca="1">IF($A22="Previous",IF(OR(AJ$9=0,AJ$9="Lt",AJ$9="Rt"),"",INDIRECT(Previous&amp;"!R"&amp;ROW(Totals)&amp;"C"&amp;COLUMN(AJ22),0)),IFERROR(ROUND(VLOOKUP($A22,Culverts[],VLOOKUP(COLUMN(AJ22)-COLUMN($B22),Order[],2,0)+1,0),AJ$1),VLOOKUP($A22,Culverts[],VLOOKUP(COLUMN(AJ22)-COLUMN($B22),Order[],2,0)+1,0)))</f>
        <v>0</v>
      </c>
      <c r="AK22" s="84">
        <f ca="1">IF($A22="Previous",IF(OR(AK$9=0,AK$9="Lt",AK$9="Rt"),"",INDIRECT(Previous&amp;"!R"&amp;ROW(Totals)&amp;"C"&amp;COLUMN(AK22),0)),IFERROR(ROUND(VLOOKUP($A22,Culverts[],VLOOKUP(COLUMN(AK22)-COLUMN($B22),Order[],2,0)+1,0),AK$1),VLOOKUP($A22,Culverts[],VLOOKUP(COLUMN(AK22)-COLUMN($B22),Order[],2,0)+1,0)))</f>
        <v>0</v>
      </c>
      <c r="AL22" s="44">
        <f ca="1">IF($A22="Previous",IF(OR(AL$9=0,AL$9="Lt",AL$9="Rt"),"",INDIRECT(Previous&amp;"!R"&amp;ROW(Totals)&amp;"C"&amp;COLUMN(AL22),0)),IFERROR(ROUND(VLOOKUP($A22,Culverts[],VLOOKUP(COLUMN(AL22)-COLUMN($B22),Order[],2,0)+1,0),AL$1),VLOOKUP($A22,Culverts[],VLOOKUP(COLUMN(AL22)-COLUMN($B22),Order[],2,0)+1,0)))</f>
        <v>0</v>
      </c>
    </row>
    <row r="23" spans="1:38" ht="12" customHeight="1" x14ac:dyDescent="0.15">
      <c r="A23" s="39">
        <f ca="1">IFERROR(IF(AND(Previous&lt;&gt;"None",OFFSET(A23,-1,0)=0),"Previous",OFFSET(A23,-1,0)+1),IF(OFFSET(A23,-1,0)="Row Number",-2,INDEX(SheetNames[Begins],MATCH(Sheet.Number,SheetNames[Sheet],0))))</f>
        <v>14</v>
      </c>
      <c r="C23" s="90">
        <f ca="1">IF($A23="Previous","PREVIOUS",IFERROR(VLOOKUP($A23,Culverts[],VLOOKUP(COLUMN(C23)-COLUMN($B23),Order[],2,0)+1,0),""))</f>
        <v>0</v>
      </c>
      <c r="D23" s="44">
        <f ca="1">IF($A23="Previous","SHEET:",IFERROR(ROUND(VLOOKUP($A23,Culverts[],VLOOKUP(COLUMN(D23)-COLUMN($B23),Order[],2,0)+1,0),D$1),VLOOKUP($A23,Culverts[],VLOOKUP(COLUMN(D23)-COLUMN($B23),Order[],2,0)+1,0)))</f>
        <v>0</v>
      </c>
      <c r="E23" s="44">
        <f ca="1">IF($A23="Previous",IF(OR(E$9=0,E$9="Lt",E$9="Rt"),"",INDIRECT(Previous&amp;"!R"&amp;ROW(Totals)&amp;"C"&amp;COLUMN(E23),0)),IFERROR(ROUND(VLOOKUP($A23,Culverts[],VLOOKUP(COLUMN(E23)-COLUMN($B23),Order[],2,0)+1,0),E$1),VLOOKUP($A23,Culverts[],VLOOKUP(COLUMN(E23)-COLUMN($B23),Order[],2,0)+1,0)))</f>
        <v>0</v>
      </c>
      <c r="F23" s="44">
        <f ca="1">IF($A23="Previous",IF(OR(F$9=0,F$9="Lt",F$9="Rt"),"",INDIRECT(Previous&amp;"!R"&amp;ROW(Totals)&amp;"C"&amp;COLUMN(F23),0)),IFERROR(ROUND(VLOOKUP($A23,Culverts[],VLOOKUP(COLUMN(F23)-COLUMN($B23),Order[],2,0)+1,0),F$1),VLOOKUP($A23,Culverts[],VLOOKUP(COLUMN(F23)-COLUMN($B23),Order[],2,0)+1,0)))</f>
        <v>0</v>
      </c>
      <c r="G23" s="44">
        <f ca="1">IF($A23="Previous",IF(OR(G$9=0,G$9="Lt",G$9="Rt"),"",INDIRECT(Previous&amp;"!R"&amp;ROW(Totals)&amp;"C"&amp;COLUMN(G23),0)),IFERROR(ROUND(VLOOKUP($A23,Culverts[],VLOOKUP(COLUMN(G23)-COLUMN($B23),Order[],2,0)+1,0),G$1),VLOOKUP($A23,Culverts[],VLOOKUP(COLUMN(G23)-COLUMN($B23),Order[],2,0)+1,0)))</f>
        <v>0</v>
      </c>
      <c r="H23" s="44">
        <f ca="1">IF($A23="Previous",IF(OR(H$9=0,H$9="Lt",H$9="Rt"),"",INDIRECT(Previous&amp;"!R"&amp;ROW(Totals)&amp;"C"&amp;COLUMN(H23),0)),IFERROR(ROUND(VLOOKUP($A23,Culverts[],VLOOKUP(COLUMN(H23)-COLUMN($B23),Order[],2,0)+1,0),H$1),VLOOKUP($A23,Culverts[],VLOOKUP(COLUMN(H23)-COLUMN($B23),Order[],2,0)+1,0)))</f>
        <v>0</v>
      </c>
      <c r="I23" s="44">
        <f ca="1">IF($A23="Previous",IF(OR(I$9=0,I$9="Lt",I$9="Rt"),"",INDIRECT(Previous&amp;"!R"&amp;ROW(Totals)&amp;"C"&amp;COLUMN(I23),0)),IFERROR(ROUND(VLOOKUP($A23,Culverts[],VLOOKUP(COLUMN(I23)-COLUMN($B23),Order[],2,0)+1,0),I$1),VLOOKUP($A23,Culverts[],VLOOKUP(COLUMN(I23)-COLUMN($B23),Order[],2,0)+1,0)))</f>
        <v>0</v>
      </c>
      <c r="J23" s="44">
        <f ca="1">IF($A23="Previous",IF(OR(J$9=0,J$9="Lt",J$9="Rt"),"",INDIRECT(Previous&amp;"!R"&amp;ROW(Totals)&amp;"C"&amp;COLUMN(J23),0)),IFERROR(ROUND(VLOOKUP($A23,Culverts[],VLOOKUP(COLUMN(J23)-COLUMN($B23),Order[],2,0)+1,0),J$1),VLOOKUP($A23,Culverts[],VLOOKUP(COLUMN(J23)-COLUMN($B23),Order[],2,0)+1,0)))</f>
        <v>0</v>
      </c>
      <c r="K23" s="44">
        <f ca="1">IF($A23="Previous",IF(OR(K$9=0,K$9="Lt",K$9="Rt"),"",INDIRECT(Previous&amp;"!R"&amp;ROW(Totals)&amp;"C"&amp;COLUMN(K23),0)),IFERROR(ROUND(VLOOKUP($A23,Culverts[],VLOOKUP(COLUMN(K23)-COLUMN($B23),Order[],2,0)+1,0),K$1),VLOOKUP($A23,Culverts[],VLOOKUP(COLUMN(K23)-COLUMN($B23),Order[],2,0)+1,0)))</f>
        <v>0</v>
      </c>
      <c r="L23" s="44">
        <f ca="1">IF($A23="Previous",IF(OR(L$9=0,L$9="Lt",L$9="Rt"),"",INDIRECT(Previous&amp;"!R"&amp;ROW(Totals)&amp;"C"&amp;COLUMN(L23),0)),IFERROR(ROUND(VLOOKUP($A23,Culverts[],VLOOKUP(COLUMN(L23)-COLUMN($B23),Order[],2,0)+1,0),L$1),VLOOKUP($A23,Culverts[],VLOOKUP(COLUMN(L23)-COLUMN($B23),Order[],2,0)+1,0)))</f>
        <v>0</v>
      </c>
      <c r="M23" s="44">
        <f ca="1">IF($A23="Previous",IF(OR(M$9=0,M$9="Lt",M$9="Rt"),"",INDIRECT(Previous&amp;"!R"&amp;ROW(Totals)&amp;"C"&amp;COLUMN(M23),0)),IFERROR(ROUND(VLOOKUP($A23,Culverts[],VLOOKUP(COLUMN(M23)-COLUMN($B23),Order[],2,0)+1,0),M$1),VLOOKUP($A23,Culverts[],VLOOKUP(COLUMN(M23)-COLUMN($B23),Order[],2,0)+1,0)))</f>
        <v>0</v>
      </c>
      <c r="N23" s="44">
        <f ca="1">IF($A23="Previous",IF(OR(N$9=0,N$9="Lt",N$9="Rt"),"",INDIRECT(Previous&amp;"!R"&amp;ROW(Totals)&amp;"C"&amp;COLUMN(N23),0)),IFERROR(ROUND(VLOOKUP($A23,Culverts[],VLOOKUP(COLUMN(N23)-COLUMN($B23),Order[],2,0)+1,0),N$1),VLOOKUP($A23,Culverts[],VLOOKUP(COLUMN(N23)-COLUMN($B23),Order[],2,0)+1,0)))</f>
        <v>0</v>
      </c>
      <c r="O23" s="44">
        <f ca="1">IF($A23="Previous",IF(OR(O$9=0,O$9="Lt",O$9="Rt"),"",INDIRECT(Previous&amp;"!R"&amp;ROW(Totals)&amp;"C"&amp;COLUMN(O23),0)),IFERROR(ROUND(VLOOKUP($A23,Culverts[],VLOOKUP(COLUMN(O23)-COLUMN($B23),Order[],2,0)+1,0),O$1),VLOOKUP($A23,Culverts[],VLOOKUP(COLUMN(O23)-COLUMN($B23),Order[],2,0)+1,0)))</f>
        <v>0</v>
      </c>
      <c r="P23" s="44">
        <f ca="1">IF($A23="Previous",IF(OR(P$9=0,P$9="Lt",P$9="Rt"),"",INDIRECT(Previous&amp;"!R"&amp;ROW(Totals)&amp;"C"&amp;COLUMN(P23),0)),IFERROR(ROUND(VLOOKUP($A23,Culverts[],VLOOKUP(COLUMN(P23)-COLUMN($B23),Order[],2,0)+1,0),P$1),VLOOKUP($A23,Culverts[],VLOOKUP(COLUMN(P23)-COLUMN($B23),Order[],2,0)+1,0)))</f>
        <v>0</v>
      </c>
      <c r="Q23" s="44">
        <f ca="1">IF($A23="Previous",IF(OR(Q$9=0,Q$9="Lt",Q$9="Rt"),"",INDIRECT(Previous&amp;"!R"&amp;ROW(Totals)&amp;"C"&amp;COLUMN(Q23),0)),IFERROR(ROUND(VLOOKUP($A23,Culverts[],VLOOKUP(COLUMN(Q23)-COLUMN($B23),Order[],2,0)+1,0),Q$1),VLOOKUP($A23,Culverts[],VLOOKUP(COLUMN(Q23)-COLUMN($B23),Order[],2,0)+1,0)))</f>
        <v>0</v>
      </c>
      <c r="R23" s="44">
        <f ca="1">IF($A23="Previous",IF(OR(R$9=0,R$9="Lt",R$9="Rt"),"",INDIRECT(Previous&amp;"!R"&amp;ROW(Totals)&amp;"C"&amp;COLUMN(R23),0)),IFERROR(ROUND(VLOOKUP($A23,Culverts[],VLOOKUP(COLUMN(R23)-COLUMN($B23),Order[],2,0)+1,0),R$1),VLOOKUP($A23,Culverts[],VLOOKUP(COLUMN(R23)-COLUMN($B23),Order[],2,0)+1,0)))</f>
        <v>0</v>
      </c>
      <c r="S23" s="44">
        <f ca="1">IF($A23="Previous",IF(OR(S$9=0,S$9="Lt",S$9="Rt"),"",INDIRECT(Previous&amp;"!R"&amp;ROW(Totals)&amp;"C"&amp;COLUMN(S23),0)),IFERROR(ROUND(VLOOKUP($A23,Culverts[],VLOOKUP(COLUMN(S23)-COLUMN($B23),Order[],2,0)+1,0),S$1),VLOOKUP($A23,Culverts[],VLOOKUP(COLUMN(S23)-COLUMN($B23),Order[],2,0)+1,0)))</f>
        <v>0</v>
      </c>
      <c r="T23" s="44">
        <f ca="1">IF($A23="Previous",IF(OR(T$9=0,T$9="Lt",T$9="Rt"),"",INDIRECT(Previous&amp;"!R"&amp;ROW(Totals)&amp;"C"&amp;COLUMN(T23),0)),IFERROR(ROUND(VLOOKUP($A23,Culverts[],VLOOKUP(COLUMN(T23)-COLUMN($B23),Order[],2,0)+1,0),T$1),VLOOKUP($A23,Culverts[],VLOOKUP(COLUMN(T23)-COLUMN($B23),Order[],2,0)+1,0)))</f>
        <v>0</v>
      </c>
      <c r="U23" s="44">
        <f ca="1">IF($A23="Previous",IF(OR(U$9=0,U$9="Lt",U$9="Rt"),"",INDIRECT(Previous&amp;"!R"&amp;ROW(Totals)&amp;"C"&amp;COLUMN(U23),0)),IFERROR(ROUND(VLOOKUP($A23,Culverts[],VLOOKUP(COLUMN(U23)-COLUMN($B23),Order[],2,0)+1,0),U$1),VLOOKUP($A23,Culverts[],VLOOKUP(COLUMN(U23)-COLUMN($B23),Order[],2,0)+1,0)))</f>
        <v>0</v>
      </c>
      <c r="V23" s="44">
        <f ca="1">IF($A23="Previous",IF(OR(V$9=0,V$9="Lt",V$9="Rt"),"",INDIRECT(Previous&amp;"!R"&amp;ROW(Totals)&amp;"C"&amp;COLUMN(V23),0)),IFERROR(ROUND(VLOOKUP($A23,Culverts[],VLOOKUP(COLUMN(V23)-COLUMN($B23),Order[],2,0)+1,0),V$1),VLOOKUP($A23,Culverts[],VLOOKUP(COLUMN(V23)-COLUMN($B23),Order[],2,0)+1,0)))</f>
        <v>0</v>
      </c>
      <c r="W23" s="44">
        <f ca="1">IF($A23="Previous",IF(OR(W$9=0,W$9="Lt",W$9="Rt"),"",INDIRECT(Previous&amp;"!R"&amp;ROW(Totals)&amp;"C"&amp;COLUMN(W23),0)),IFERROR(ROUND(VLOOKUP($A23,Culverts[],VLOOKUP(COLUMN(W23)-COLUMN($B23),Order[],2,0)+1,0),W$1),VLOOKUP($A23,Culverts[],VLOOKUP(COLUMN(W23)-COLUMN($B23),Order[],2,0)+1,0)))</f>
        <v>0</v>
      </c>
      <c r="X23" s="44">
        <f ca="1">IF($A23="Previous",IF(OR(X$9=0,X$9="Lt",X$9="Rt"),"",INDIRECT(Previous&amp;"!R"&amp;ROW(Totals)&amp;"C"&amp;COLUMN(X23),0)),IFERROR(ROUND(VLOOKUP($A23,Culverts[],VLOOKUP(COLUMN(X23)-COLUMN($B23),Order[],2,0)+1,0),X$1),VLOOKUP($A23,Culverts[],VLOOKUP(COLUMN(X23)-COLUMN($B23),Order[],2,0)+1,0)))</f>
        <v>0</v>
      </c>
      <c r="Y23" s="44">
        <f ca="1">IF($A23="Previous",IF(OR(Y$9=0,Y$9="Lt",Y$9="Rt"),"",INDIRECT(Previous&amp;"!R"&amp;ROW(Totals)&amp;"C"&amp;COLUMN(Y23),0)),IFERROR(ROUND(VLOOKUP($A23,Culverts[],VLOOKUP(COLUMN(Y23)-COLUMN($B23),Order[],2,0)+1,0),Y$1),VLOOKUP($A23,Culverts[],VLOOKUP(COLUMN(Y23)-COLUMN($B23),Order[],2,0)+1,0)))</f>
        <v>0</v>
      </c>
      <c r="Z23" s="44">
        <f ca="1">IF($A23="Previous",IF(OR(Z$9=0,Z$9="Lt",Z$9="Rt"),"",INDIRECT(Previous&amp;"!R"&amp;ROW(Totals)&amp;"C"&amp;COLUMN(Z23),0)),IFERROR(ROUND(VLOOKUP($A23,Culverts[],VLOOKUP(COLUMN(Z23)-COLUMN($B23),Order[],2,0)+1,0),Z$1),VLOOKUP($A23,Culverts[],VLOOKUP(COLUMN(Z23)-COLUMN($B23),Order[],2,0)+1,0)))</f>
        <v>0</v>
      </c>
      <c r="AA23" s="44">
        <f ca="1">IF($A23="Previous",IF(OR(AA$9=0,AA$9="Lt",AA$9="Rt"),"",INDIRECT(Previous&amp;"!R"&amp;ROW(Totals)&amp;"C"&amp;COLUMN(AA23),0)),IFERROR(ROUND(VLOOKUP($A23,Culverts[],VLOOKUP(COLUMN(AA23)-COLUMN($B23),Order[],2,0)+1,0),AA$1),VLOOKUP($A23,Culverts[],VLOOKUP(COLUMN(AA23)-COLUMN($B23),Order[],2,0)+1,0)))</f>
        <v>0</v>
      </c>
      <c r="AB23" s="44">
        <f ca="1">IF($A23="Previous",IF(OR(AB$9=0,AB$9="Lt",AB$9="Rt"),"",INDIRECT(Previous&amp;"!R"&amp;ROW(Totals)&amp;"C"&amp;COLUMN(AB23),0)),IFERROR(ROUND(VLOOKUP($A23,Culverts[],VLOOKUP(COLUMN(AB23)-COLUMN($B23),Order[],2,0)+1,0),AB$1),VLOOKUP($A23,Culverts[],VLOOKUP(COLUMN(AB23)-COLUMN($B23),Order[],2,0)+1,0)))</f>
        <v>0</v>
      </c>
      <c r="AC23" s="44">
        <f ca="1">IF($A23="Previous",IF(OR(AC$9=0,AC$9="Lt",AC$9="Rt"),"",INDIRECT(Previous&amp;"!R"&amp;ROW(Totals)&amp;"C"&amp;COLUMN(AC23),0)),IFERROR(ROUND(VLOOKUP($A23,Culverts[],VLOOKUP(COLUMN(AC23)-COLUMN($B23),Order[],2,0)+1,0),AC$1),VLOOKUP($A23,Culverts[],VLOOKUP(COLUMN(AC23)-COLUMN($B23),Order[],2,0)+1,0)))</f>
        <v>0</v>
      </c>
      <c r="AD23" s="44">
        <f ca="1">IF($A23="Previous",IF(OR(AD$9=0,AD$9="Lt",AD$9="Rt"),"",INDIRECT(Previous&amp;"!R"&amp;ROW(Totals)&amp;"C"&amp;COLUMN(AD23),0)),IFERROR(ROUND(VLOOKUP($A23,Culverts[],VLOOKUP(COLUMN(AD23)-COLUMN($B23),Order[],2,0)+1,0),AD$1),VLOOKUP($A23,Culverts[],VLOOKUP(COLUMN(AD23)-COLUMN($B23),Order[],2,0)+1,0)))</f>
        <v>0</v>
      </c>
      <c r="AE23" s="44">
        <f ca="1">IF($A23="Previous",IF(OR(AE$9=0,AE$9="Lt",AE$9="Rt"),"",INDIRECT(Previous&amp;"!R"&amp;ROW(Totals)&amp;"C"&amp;COLUMN(AE23),0)),IFERROR(ROUND(VLOOKUP($A23,Culverts[],VLOOKUP(COLUMN(AE23)-COLUMN($B23),Order[],2,0)+1,0),AE$1),VLOOKUP($A23,Culverts[],VLOOKUP(COLUMN(AE23)-COLUMN($B23),Order[],2,0)+1,0)))</f>
        <v>0</v>
      </c>
      <c r="AF23" s="44">
        <f ca="1">IF($A23="Previous",IF(OR(AF$9=0,AF$9="Lt",AF$9="Rt"),"",INDIRECT(Previous&amp;"!R"&amp;ROW(Totals)&amp;"C"&amp;COLUMN(AF23),0)),IFERROR(ROUND(VLOOKUP($A23,Culverts[],VLOOKUP(COLUMN(AF23)-COLUMN($B23),Order[],2,0)+1,0),AF$1),VLOOKUP($A23,Culverts[],VLOOKUP(COLUMN(AF23)-COLUMN($B23),Order[],2,0)+1,0)))</f>
        <v>0</v>
      </c>
      <c r="AG23" s="44">
        <f ca="1">IF($A23="Previous",IF(OR(AG$9=0,AG$9="Lt",AG$9="Rt"),"",INDIRECT(Previous&amp;"!R"&amp;ROW(Totals)&amp;"C"&amp;COLUMN(AG23),0)),IFERROR(ROUND(VLOOKUP($A23,Culverts[],VLOOKUP(COLUMN(AG23)-COLUMN($B23),Order[],2,0)+1,0),AG$1),VLOOKUP($A23,Culverts[],VLOOKUP(COLUMN(AG23)-COLUMN($B23),Order[],2,0)+1,0)))</f>
        <v>0</v>
      </c>
      <c r="AH23" s="44">
        <f ca="1">IF($A23="Previous",IF(OR(AH$9=0,AH$9="Lt",AH$9="Rt"),"",INDIRECT(Previous&amp;"!R"&amp;ROW(Totals)&amp;"C"&amp;COLUMN(AH23),0)),IFERROR(ROUND(VLOOKUP($A23,Culverts[],VLOOKUP(COLUMN(AH23)-COLUMN($B23),Order[],2,0)+1,0),AH$1),VLOOKUP($A23,Culverts[],VLOOKUP(COLUMN(AH23)-COLUMN($B23),Order[],2,0)+1,0)))</f>
        <v>0</v>
      </c>
      <c r="AI23" s="44">
        <f ca="1">IF($A23="Previous",IF(OR(AI$9=0,AI$9="Lt",AI$9="Rt"),"",INDIRECT(Previous&amp;"!R"&amp;ROW(Totals)&amp;"C"&amp;COLUMN(AI23),0)),IFERROR(ROUND(VLOOKUP($A23,Culverts[],VLOOKUP(COLUMN(AI23)-COLUMN($B23),Order[],2,0)+1,0),AI$1),VLOOKUP($A23,Culverts[],VLOOKUP(COLUMN(AI23)-COLUMN($B23),Order[],2,0)+1,0)))</f>
        <v>0</v>
      </c>
      <c r="AJ23" s="44">
        <f ca="1">IF($A23="Previous",IF(OR(AJ$9=0,AJ$9="Lt",AJ$9="Rt"),"",INDIRECT(Previous&amp;"!R"&amp;ROW(Totals)&amp;"C"&amp;COLUMN(AJ23),0)),IFERROR(ROUND(VLOOKUP($A23,Culverts[],VLOOKUP(COLUMN(AJ23)-COLUMN($B23),Order[],2,0)+1,0),AJ$1),VLOOKUP($A23,Culverts[],VLOOKUP(COLUMN(AJ23)-COLUMN($B23),Order[],2,0)+1,0)))</f>
        <v>0</v>
      </c>
      <c r="AK23" s="84">
        <f ca="1">IF($A23="Previous",IF(OR(AK$9=0,AK$9="Lt",AK$9="Rt"),"",INDIRECT(Previous&amp;"!R"&amp;ROW(Totals)&amp;"C"&amp;COLUMN(AK23),0)),IFERROR(ROUND(VLOOKUP($A23,Culverts[],VLOOKUP(COLUMN(AK23)-COLUMN($B23),Order[],2,0)+1,0),AK$1),VLOOKUP($A23,Culverts[],VLOOKUP(COLUMN(AK23)-COLUMN($B23),Order[],2,0)+1,0)))</f>
        <v>0</v>
      </c>
      <c r="AL23" s="44">
        <f ca="1">IF($A23="Previous",IF(OR(AL$9=0,AL$9="Lt",AL$9="Rt"),"",INDIRECT(Previous&amp;"!R"&amp;ROW(Totals)&amp;"C"&amp;COLUMN(AL23),0)),IFERROR(ROUND(VLOOKUP($A23,Culverts[],VLOOKUP(COLUMN(AL23)-COLUMN($B23),Order[],2,0)+1,0),AL$1),VLOOKUP($A23,Culverts[],VLOOKUP(COLUMN(AL23)-COLUMN($B23),Order[],2,0)+1,0)))</f>
        <v>0</v>
      </c>
    </row>
    <row r="24" spans="1:38" ht="12" customHeight="1" x14ac:dyDescent="0.15">
      <c r="A24" s="39">
        <f ca="1">IFERROR(IF(AND(Previous&lt;&gt;"None",OFFSET(A24,-1,0)=0),"Previous",OFFSET(A24,-1,0)+1),IF(OFFSET(A24,-1,0)="Row Number",-2,INDEX(SheetNames[Begins],MATCH(Sheet.Number,SheetNames[Sheet],0))))</f>
        <v>15</v>
      </c>
      <c r="C24" s="90">
        <f ca="1">IF($A24="Previous","PREVIOUS",IFERROR(VLOOKUP($A24,Culverts[],VLOOKUP(COLUMN(C24)-COLUMN($B24),Order[],2,0)+1,0),""))</f>
        <v>0</v>
      </c>
      <c r="D24" s="44">
        <f ca="1">IF($A24="Previous","SHEET:",IFERROR(ROUND(VLOOKUP($A24,Culverts[],VLOOKUP(COLUMN(D24)-COLUMN($B24),Order[],2,0)+1,0),D$1),VLOOKUP($A24,Culverts[],VLOOKUP(COLUMN(D24)-COLUMN($B24),Order[],2,0)+1,0)))</f>
        <v>0</v>
      </c>
      <c r="E24" s="44">
        <f ca="1">IF($A24="Previous",IF(OR(E$9=0,E$9="Lt",E$9="Rt"),"",INDIRECT(Previous&amp;"!R"&amp;ROW(Totals)&amp;"C"&amp;COLUMN(E24),0)),IFERROR(ROUND(VLOOKUP($A24,Culverts[],VLOOKUP(COLUMN(E24)-COLUMN($B24),Order[],2,0)+1,0),E$1),VLOOKUP($A24,Culverts[],VLOOKUP(COLUMN(E24)-COLUMN($B24),Order[],2,0)+1,0)))</f>
        <v>0</v>
      </c>
      <c r="F24" s="44">
        <f ca="1">IF($A24="Previous",IF(OR(F$9=0,F$9="Lt",F$9="Rt"),"",INDIRECT(Previous&amp;"!R"&amp;ROW(Totals)&amp;"C"&amp;COLUMN(F24),0)),IFERROR(ROUND(VLOOKUP($A24,Culverts[],VLOOKUP(COLUMN(F24)-COLUMN($B24),Order[],2,0)+1,0),F$1),VLOOKUP($A24,Culverts[],VLOOKUP(COLUMN(F24)-COLUMN($B24),Order[],2,0)+1,0)))</f>
        <v>0</v>
      </c>
      <c r="G24" s="44">
        <f ca="1">IF($A24="Previous",IF(OR(G$9=0,G$9="Lt",G$9="Rt"),"",INDIRECT(Previous&amp;"!R"&amp;ROW(Totals)&amp;"C"&amp;COLUMN(G24),0)),IFERROR(ROUND(VLOOKUP($A24,Culverts[],VLOOKUP(COLUMN(G24)-COLUMN($B24),Order[],2,0)+1,0),G$1),VLOOKUP($A24,Culverts[],VLOOKUP(COLUMN(G24)-COLUMN($B24),Order[],2,0)+1,0)))</f>
        <v>0</v>
      </c>
      <c r="H24" s="44">
        <f ca="1">IF($A24="Previous",IF(OR(H$9=0,H$9="Lt",H$9="Rt"),"",INDIRECT(Previous&amp;"!R"&amp;ROW(Totals)&amp;"C"&amp;COLUMN(H24),0)),IFERROR(ROUND(VLOOKUP($A24,Culverts[],VLOOKUP(COLUMN(H24)-COLUMN($B24),Order[],2,0)+1,0),H$1),VLOOKUP($A24,Culverts[],VLOOKUP(COLUMN(H24)-COLUMN($B24),Order[],2,0)+1,0)))</f>
        <v>0</v>
      </c>
      <c r="I24" s="44">
        <f ca="1">IF($A24="Previous",IF(OR(I$9=0,I$9="Lt",I$9="Rt"),"",INDIRECT(Previous&amp;"!R"&amp;ROW(Totals)&amp;"C"&amp;COLUMN(I24),0)),IFERROR(ROUND(VLOOKUP($A24,Culverts[],VLOOKUP(COLUMN(I24)-COLUMN($B24),Order[],2,0)+1,0),I$1),VLOOKUP($A24,Culverts[],VLOOKUP(COLUMN(I24)-COLUMN($B24),Order[],2,0)+1,0)))</f>
        <v>0</v>
      </c>
      <c r="J24" s="44">
        <f ca="1">IF($A24="Previous",IF(OR(J$9=0,J$9="Lt",J$9="Rt"),"",INDIRECT(Previous&amp;"!R"&amp;ROW(Totals)&amp;"C"&amp;COLUMN(J24),0)),IFERROR(ROUND(VLOOKUP($A24,Culverts[],VLOOKUP(COLUMN(J24)-COLUMN($B24),Order[],2,0)+1,0),J$1),VLOOKUP($A24,Culverts[],VLOOKUP(COLUMN(J24)-COLUMN($B24),Order[],2,0)+1,0)))</f>
        <v>0</v>
      </c>
      <c r="K24" s="44">
        <f ca="1">IF($A24="Previous",IF(OR(K$9=0,K$9="Lt",K$9="Rt"),"",INDIRECT(Previous&amp;"!R"&amp;ROW(Totals)&amp;"C"&amp;COLUMN(K24),0)),IFERROR(ROUND(VLOOKUP($A24,Culverts[],VLOOKUP(COLUMN(K24)-COLUMN($B24),Order[],2,0)+1,0),K$1),VLOOKUP($A24,Culverts[],VLOOKUP(COLUMN(K24)-COLUMN($B24),Order[],2,0)+1,0)))</f>
        <v>0</v>
      </c>
      <c r="L24" s="44">
        <f ca="1">IF($A24="Previous",IF(OR(L$9=0,L$9="Lt",L$9="Rt"),"",INDIRECT(Previous&amp;"!R"&amp;ROW(Totals)&amp;"C"&amp;COLUMN(L24),0)),IFERROR(ROUND(VLOOKUP($A24,Culverts[],VLOOKUP(COLUMN(L24)-COLUMN($B24),Order[],2,0)+1,0),L$1),VLOOKUP($A24,Culverts[],VLOOKUP(COLUMN(L24)-COLUMN($B24),Order[],2,0)+1,0)))</f>
        <v>0</v>
      </c>
      <c r="M24" s="44">
        <f ca="1">IF($A24="Previous",IF(OR(M$9=0,M$9="Lt",M$9="Rt"),"",INDIRECT(Previous&amp;"!R"&amp;ROW(Totals)&amp;"C"&amp;COLUMN(M24),0)),IFERROR(ROUND(VLOOKUP($A24,Culverts[],VLOOKUP(COLUMN(M24)-COLUMN($B24),Order[],2,0)+1,0),M$1),VLOOKUP($A24,Culverts[],VLOOKUP(COLUMN(M24)-COLUMN($B24),Order[],2,0)+1,0)))</f>
        <v>0</v>
      </c>
      <c r="N24" s="44">
        <f ca="1">IF($A24="Previous",IF(OR(N$9=0,N$9="Lt",N$9="Rt"),"",INDIRECT(Previous&amp;"!R"&amp;ROW(Totals)&amp;"C"&amp;COLUMN(N24),0)),IFERROR(ROUND(VLOOKUP($A24,Culverts[],VLOOKUP(COLUMN(N24)-COLUMN($B24),Order[],2,0)+1,0),N$1),VLOOKUP($A24,Culverts[],VLOOKUP(COLUMN(N24)-COLUMN($B24),Order[],2,0)+1,0)))</f>
        <v>0</v>
      </c>
      <c r="O24" s="44">
        <f ca="1">IF($A24="Previous",IF(OR(O$9=0,O$9="Lt",O$9="Rt"),"",INDIRECT(Previous&amp;"!R"&amp;ROW(Totals)&amp;"C"&amp;COLUMN(O24),0)),IFERROR(ROUND(VLOOKUP($A24,Culverts[],VLOOKUP(COLUMN(O24)-COLUMN($B24),Order[],2,0)+1,0),O$1),VLOOKUP($A24,Culverts[],VLOOKUP(COLUMN(O24)-COLUMN($B24),Order[],2,0)+1,0)))</f>
        <v>0</v>
      </c>
      <c r="P24" s="44">
        <f ca="1">IF($A24="Previous",IF(OR(P$9=0,P$9="Lt",P$9="Rt"),"",INDIRECT(Previous&amp;"!R"&amp;ROW(Totals)&amp;"C"&amp;COLUMN(P24),0)),IFERROR(ROUND(VLOOKUP($A24,Culverts[],VLOOKUP(COLUMN(P24)-COLUMN($B24),Order[],2,0)+1,0),P$1),VLOOKUP($A24,Culverts[],VLOOKUP(COLUMN(P24)-COLUMN($B24),Order[],2,0)+1,0)))</f>
        <v>0</v>
      </c>
      <c r="Q24" s="44">
        <f ca="1">IF($A24="Previous",IF(OR(Q$9=0,Q$9="Lt",Q$9="Rt"),"",INDIRECT(Previous&amp;"!R"&amp;ROW(Totals)&amp;"C"&amp;COLUMN(Q24),0)),IFERROR(ROUND(VLOOKUP($A24,Culverts[],VLOOKUP(COLUMN(Q24)-COLUMN($B24),Order[],2,0)+1,0),Q$1),VLOOKUP($A24,Culverts[],VLOOKUP(COLUMN(Q24)-COLUMN($B24),Order[],2,0)+1,0)))</f>
        <v>0</v>
      </c>
      <c r="R24" s="44">
        <f ca="1">IF($A24="Previous",IF(OR(R$9=0,R$9="Lt",R$9="Rt"),"",INDIRECT(Previous&amp;"!R"&amp;ROW(Totals)&amp;"C"&amp;COLUMN(R24),0)),IFERROR(ROUND(VLOOKUP($A24,Culverts[],VLOOKUP(COLUMN(R24)-COLUMN($B24),Order[],2,0)+1,0),R$1),VLOOKUP($A24,Culverts[],VLOOKUP(COLUMN(R24)-COLUMN($B24),Order[],2,0)+1,0)))</f>
        <v>0</v>
      </c>
      <c r="S24" s="44">
        <f ca="1">IF($A24="Previous",IF(OR(S$9=0,S$9="Lt",S$9="Rt"),"",INDIRECT(Previous&amp;"!R"&amp;ROW(Totals)&amp;"C"&amp;COLUMN(S24),0)),IFERROR(ROUND(VLOOKUP($A24,Culverts[],VLOOKUP(COLUMN(S24)-COLUMN($B24),Order[],2,0)+1,0),S$1),VLOOKUP($A24,Culverts[],VLOOKUP(COLUMN(S24)-COLUMN($B24),Order[],2,0)+1,0)))</f>
        <v>0</v>
      </c>
      <c r="T24" s="44">
        <f ca="1">IF($A24="Previous",IF(OR(T$9=0,T$9="Lt",T$9="Rt"),"",INDIRECT(Previous&amp;"!R"&amp;ROW(Totals)&amp;"C"&amp;COLUMN(T24),0)),IFERROR(ROUND(VLOOKUP($A24,Culverts[],VLOOKUP(COLUMN(T24)-COLUMN($B24),Order[],2,0)+1,0),T$1),VLOOKUP($A24,Culverts[],VLOOKUP(COLUMN(T24)-COLUMN($B24),Order[],2,0)+1,0)))</f>
        <v>0</v>
      </c>
      <c r="U24" s="44">
        <f ca="1">IF($A24="Previous",IF(OR(U$9=0,U$9="Lt",U$9="Rt"),"",INDIRECT(Previous&amp;"!R"&amp;ROW(Totals)&amp;"C"&amp;COLUMN(U24),0)),IFERROR(ROUND(VLOOKUP($A24,Culverts[],VLOOKUP(COLUMN(U24)-COLUMN($B24),Order[],2,0)+1,0),U$1),VLOOKUP($A24,Culverts[],VLOOKUP(COLUMN(U24)-COLUMN($B24),Order[],2,0)+1,0)))</f>
        <v>0</v>
      </c>
      <c r="V24" s="44">
        <f ca="1">IF($A24="Previous",IF(OR(V$9=0,V$9="Lt",V$9="Rt"),"",INDIRECT(Previous&amp;"!R"&amp;ROW(Totals)&amp;"C"&amp;COLUMN(V24),0)),IFERROR(ROUND(VLOOKUP($A24,Culverts[],VLOOKUP(COLUMN(V24)-COLUMN($B24),Order[],2,0)+1,0),V$1),VLOOKUP($A24,Culverts[],VLOOKUP(COLUMN(V24)-COLUMN($B24),Order[],2,0)+1,0)))</f>
        <v>0</v>
      </c>
      <c r="W24" s="44">
        <f ca="1">IF($A24="Previous",IF(OR(W$9=0,W$9="Lt",W$9="Rt"),"",INDIRECT(Previous&amp;"!R"&amp;ROW(Totals)&amp;"C"&amp;COLUMN(W24),0)),IFERROR(ROUND(VLOOKUP($A24,Culverts[],VLOOKUP(COLUMN(W24)-COLUMN($B24),Order[],2,0)+1,0),W$1),VLOOKUP($A24,Culverts[],VLOOKUP(COLUMN(W24)-COLUMN($B24),Order[],2,0)+1,0)))</f>
        <v>0</v>
      </c>
      <c r="X24" s="44">
        <f ca="1">IF($A24="Previous",IF(OR(X$9=0,X$9="Lt",X$9="Rt"),"",INDIRECT(Previous&amp;"!R"&amp;ROW(Totals)&amp;"C"&amp;COLUMN(X24),0)),IFERROR(ROUND(VLOOKUP($A24,Culverts[],VLOOKUP(COLUMN(X24)-COLUMN($B24),Order[],2,0)+1,0),X$1),VLOOKUP($A24,Culverts[],VLOOKUP(COLUMN(X24)-COLUMN($B24),Order[],2,0)+1,0)))</f>
        <v>0</v>
      </c>
      <c r="Y24" s="44">
        <f ca="1">IF($A24="Previous",IF(OR(Y$9=0,Y$9="Lt",Y$9="Rt"),"",INDIRECT(Previous&amp;"!R"&amp;ROW(Totals)&amp;"C"&amp;COLUMN(Y24),0)),IFERROR(ROUND(VLOOKUP($A24,Culverts[],VLOOKUP(COLUMN(Y24)-COLUMN($B24),Order[],2,0)+1,0),Y$1),VLOOKUP($A24,Culverts[],VLOOKUP(COLUMN(Y24)-COLUMN($B24),Order[],2,0)+1,0)))</f>
        <v>0</v>
      </c>
      <c r="Z24" s="44">
        <f ca="1">IF($A24="Previous",IF(OR(Z$9=0,Z$9="Lt",Z$9="Rt"),"",INDIRECT(Previous&amp;"!R"&amp;ROW(Totals)&amp;"C"&amp;COLUMN(Z24),0)),IFERROR(ROUND(VLOOKUP($A24,Culverts[],VLOOKUP(COLUMN(Z24)-COLUMN($B24),Order[],2,0)+1,0),Z$1),VLOOKUP($A24,Culverts[],VLOOKUP(COLUMN(Z24)-COLUMN($B24),Order[],2,0)+1,0)))</f>
        <v>0</v>
      </c>
      <c r="AA24" s="44">
        <f ca="1">IF($A24="Previous",IF(OR(AA$9=0,AA$9="Lt",AA$9="Rt"),"",INDIRECT(Previous&amp;"!R"&amp;ROW(Totals)&amp;"C"&amp;COLUMN(AA24),0)),IFERROR(ROUND(VLOOKUP($A24,Culverts[],VLOOKUP(COLUMN(AA24)-COLUMN($B24),Order[],2,0)+1,0),AA$1),VLOOKUP($A24,Culverts[],VLOOKUP(COLUMN(AA24)-COLUMN($B24),Order[],2,0)+1,0)))</f>
        <v>0</v>
      </c>
      <c r="AB24" s="44">
        <f ca="1">IF($A24="Previous",IF(OR(AB$9=0,AB$9="Lt",AB$9="Rt"),"",INDIRECT(Previous&amp;"!R"&amp;ROW(Totals)&amp;"C"&amp;COLUMN(AB24),0)),IFERROR(ROUND(VLOOKUP($A24,Culverts[],VLOOKUP(COLUMN(AB24)-COLUMN($B24),Order[],2,0)+1,0),AB$1),VLOOKUP($A24,Culverts[],VLOOKUP(COLUMN(AB24)-COLUMN($B24),Order[],2,0)+1,0)))</f>
        <v>0</v>
      </c>
      <c r="AC24" s="44">
        <f ca="1">IF($A24="Previous",IF(OR(AC$9=0,AC$9="Lt",AC$9="Rt"),"",INDIRECT(Previous&amp;"!R"&amp;ROW(Totals)&amp;"C"&amp;COLUMN(AC24),0)),IFERROR(ROUND(VLOOKUP($A24,Culverts[],VLOOKUP(COLUMN(AC24)-COLUMN($B24),Order[],2,0)+1,0),AC$1),VLOOKUP($A24,Culverts[],VLOOKUP(COLUMN(AC24)-COLUMN($B24),Order[],2,0)+1,0)))</f>
        <v>0</v>
      </c>
      <c r="AD24" s="44">
        <f ca="1">IF($A24="Previous",IF(OR(AD$9=0,AD$9="Lt",AD$9="Rt"),"",INDIRECT(Previous&amp;"!R"&amp;ROW(Totals)&amp;"C"&amp;COLUMN(AD24),0)),IFERROR(ROUND(VLOOKUP($A24,Culverts[],VLOOKUP(COLUMN(AD24)-COLUMN($B24),Order[],2,0)+1,0),AD$1),VLOOKUP($A24,Culverts[],VLOOKUP(COLUMN(AD24)-COLUMN($B24),Order[],2,0)+1,0)))</f>
        <v>0</v>
      </c>
      <c r="AE24" s="44">
        <f ca="1">IF($A24="Previous",IF(OR(AE$9=0,AE$9="Lt",AE$9="Rt"),"",INDIRECT(Previous&amp;"!R"&amp;ROW(Totals)&amp;"C"&amp;COLUMN(AE24),0)),IFERROR(ROUND(VLOOKUP($A24,Culverts[],VLOOKUP(COLUMN(AE24)-COLUMN($B24),Order[],2,0)+1,0),AE$1),VLOOKUP($A24,Culverts[],VLOOKUP(COLUMN(AE24)-COLUMN($B24),Order[],2,0)+1,0)))</f>
        <v>0</v>
      </c>
      <c r="AF24" s="44">
        <f ca="1">IF($A24="Previous",IF(OR(AF$9=0,AF$9="Lt",AF$9="Rt"),"",INDIRECT(Previous&amp;"!R"&amp;ROW(Totals)&amp;"C"&amp;COLUMN(AF24),0)),IFERROR(ROUND(VLOOKUP($A24,Culverts[],VLOOKUP(COLUMN(AF24)-COLUMN($B24),Order[],2,0)+1,0),AF$1),VLOOKUP($A24,Culverts[],VLOOKUP(COLUMN(AF24)-COLUMN($B24),Order[],2,0)+1,0)))</f>
        <v>0</v>
      </c>
      <c r="AG24" s="44">
        <f ca="1">IF($A24="Previous",IF(OR(AG$9=0,AG$9="Lt",AG$9="Rt"),"",INDIRECT(Previous&amp;"!R"&amp;ROW(Totals)&amp;"C"&amp;COLUMN(AG24),0)),IFERROR(ROUND(VLOOKUP($A24,Culverts[],VLOOKUP(COLUMN(AG24)-COLUMN($B24),Order[],2,0)+1,0),AG$1),VLOOKUP($A24,Culverts[],VLOOKUP(COLUMN(AG24)-COLUMN($B24),Order[],2,0)+1,0)))</f>
        <v>0</v>
      </c>
      <c r="AH24" s="44">
        <f ca="1">IF($A24="Previous",IF(OR(AH$9=0,AH$9="Lt",AH$9="Rt"),"",INDIRECT(Previous&amp;"!R"&amp;ROW(Totals)&amp;"C"&amp;COLUMN(AH24),0)),IFERROR(ROUND(VLOOKUP($A24,Culverts[],VLOOKUP(COLUMN(AH24)-COLUMN($B24),Order[],2,0)+1,0),AH$1),VLOOKUP($A24,Culverts[],VLOOKUP(COLUMN(AH24)-COLUMN($B24),Order[],2,0)+1,0)))</f>
        <v>0</v>
      </c>
      <c r="AI24" s="44">
        <f ca="1">IF($A24="Previous",IF(OR(AI$9=0,AI$9="Lt",AI$9="Rt"),"",INDIRECT(Previous&amp;"!R"&amp;ROW(Totals)&amp;"C"&amp;COLUMN(AI24),0)),IFERROR(ROUND(VLOOKUP($A24,Culverts[],VLOOKUP(COLUMN(AI24)-COLUMN($B24),Order[],2,0)+1,0),AI$1),VLOOKUP($A24,Culverts[],VLOOKUP(COLUMN(AI24)-COLUMN($B24),Order[],2,0)+1,0)))</f>
        <v>0</v>
      </c>
      <c r="AJ24" s="44">
        <f ca="1">IF($A24="Previous",IF(OR(AJ$9=0,AJ$9="Lt",AJ$9="Rt"),"",INDIRECT(Previous&amp;"!R"&amp;ROW(Totals)&amp;"C"&amp;COLUMN(AJ24),0)),IFERROR(ROUND(VLOOKUP($A24,Culverts[],VLOOKUP(COLUMN(AJ24)-COLUMN($B24),Order[],2,0)+1,0),AJ$1),VLOOKUP($A24,Culverts[],VLOOKUP(COLUMN(AJ24)-COLUMN($B24),Order[],2,0)+1,0)))</f>
        <v>0</v>
      </c>
      <c r="AK24" s="84">
        <f ca="1">IF($A24="Previous",IF(OR(AK$9=0,AK$9="Lt",AK$9="Rt"),"",INDIRECT(Previous&amp;"!R"&amp;ROW(Totals)&amp;"C"&amp;COLUMN(AK24),0)),IFERROR(ROUND(VLOOKUP($A24,Culverts[],VLOOKUP(COLUMN(AK24)-COLUMN($B24),Order[],2,0)+1,0),AK$1),VLOOKUP($A24,Culverts[],VLOOKUP(COLUMN(AK24)-COLUMN($B24),Order[],2,0)+1,0)))</f>
        <v>0</v>
      </c>
      <c r="AL24" s="44">
        <f ca="1">IF($A24="Previous",IF(OR(AL$9=0,AL$9="Lt",AL$9="Rt"),"",INDIRECT(Previous&amp;"!R"&amp;ROW(Totals)&amp;"C"&amp;COLUMN(AL24),0)),IFERROR(ROUND(VLOOKUP($A24,Culverts[],VLOOKUP(COLUMN(AL24)-COLUMN($B24),Order[],2,0)+1,0),AL$1),VLOOKUP($A24,Culverts[],VLOOKUP(COLUMN(AL24)-COLUMN($B24),Order[],2,0)+1,0)))</f>
        <v>0</v>
      </c>
    </row>
    <row r="25" spans="1:38" ht="12" customHeight="1" x14ac:dyDescent="0.15">
      <c r="A25" s="39">
        <f ca="1">IFERROR(IF(AND(Previous&lt;&gt;"None",OFFSET(A25,-1,0)=0),"Previous",OFFSET(A25,-1,0)+1),IF(OFFSET(A25,-1,0)="Row Number",-2,INDEX(SheetNames[Begins],MATCH(Sheet.Number,SheetNames[Sheet],0))))</f>
        <v>16</v>
      </c>
      <c r="C25" s="90">
        <f ca="1">IF($A25="Previous","PREVIOUS",IFERROR(VLOOKUP($A25,Culverts[],VLOOKUP(COLUMN(C25)-COLUMN($B25),Order[],2,0)+1,0),""))</f>
        <v>0</v>
      </c>
      <c r="D25" s="44">
        <f ca="1">IF($A25="Previous","SHEET:",IFERROR(ROUND(VLOOKUP($A25,Culverts[],VLOOKUP(COLUMN(D25)-COLUMN($B25),Order[],2,0)+1,0),D$1),VLOOKUP($A25,Culverts[],VLOOKUP(COLUMN(D25)-COLUMN($B25),Order[],2,0)+1,0)))</f>
        <v>0</v>
      </c>
      <c r="E25" s="44">
        <f ca="1">IF($A25="Previous",IF(OR(E$9=0,E$9="Lt",E$9="Rt"),"",INDIRECT(Previous&amp;"!R"&amp;ROW(Totals)&amp;"C"&amp;COLUMN(E25),0)),IFERROR(ROUND(VLOOKUP($A25,Culverts[],VLOOKUP(COLUMN(E25)-COLUMN($B25),Order[],2,0)+1,0),E$1),VLOOKUP($A25,Culverts[],VLOOKUP(COLUMN(E25)-COLUMN($B25),Order[],2,0)+1,0)))</f>
        <v>0</v>
      </c>
      <c r="F25" s="44">
        <f ca="1">IF($A25="Previous",IF(OR(F$9=0,F$9="Lt",F$9="Rt"),"",INDIRECT(Previous&amp;"!R"&amp;ROW(Totals)&amp;"C"&amp;COLUMN(F25),0)),IFERROR(ROUND(VLOOKUP($A25,Culverts[],VLOOKUP(COLUMN(F25)-COLUMN($B25),Order[],2,0)+1,0),F$1),VLOOKUP($A25,Culverts[],VLOOKUP(COLUMN(F25)-COLUMN($B25),Order[],2,0)+1,0)))</f>
        <v>0</v>
      </c>
      <c r="G25" s="44">
        <f ca="1">IF($A25="Previous",IF(OR(G$9=0,G$9="Lt",G$9="Rt"),"",INDIRECT(Previous&amp;"!R"&amp;ROW(Totals)&amp;"C"&amp;COLUMN(G25),0)),IFERROR(ROUND(VLOOKUP($A25,Culverts[],VLOOKUP(COLUMN(G25)-COLUMN($B25),Order[],2,0)+1,0),G$1),VLOOKUP($A25,Culverts[],VLOOKUP(COLUMN(G25)-COLUMN($B25),Order[],2,0)+1,0)))</f>
        <v>0</v>
      </c>
      <c r="H25" s="44">
        <f ca="1">IF($A25="Previous",IF(OR(H$9=0,H$9="Lt",H$9="Rt"),"",INDIRECT(Previous&amp;"!R"&amp;ROW(Totals)&amp;"C"&amp;COLUMN(H25),0)),IFERROR(ROUND(VLOOKUP($A25,Culverts[],VLOOKUP(COLUMN(H25)-COLUMN($B25),Order[],2,0)+1,0),H$1),VLOOKUP($A25,Culverts[],VLOOKUP(COLUMN(H25)-COLUMN($B25),Order[],2,0)+1,0)))</f>
        <v>0</v>
      </c>
      <c r="I25" s="44">
        <f ca="1">IF($A25="Previous",IF(OR(I$9=0,I$9="Lt",I$9="Rt"),"",INDIRECT(Previous&amp;"!R"&amp;ROW(Totals)&amp;"C"&amp;COLUMN(I25),0)),IFERROR(ROUND(VLOOKUP($A25,Culverts[],VLOOKUP(COLUMN(I25)-COLUMN($B25),Order[],2,0)+1,0),I$1),VLOOKUP($A25,Culverts[],VLOOKUP(COLUMN(I25)-COLUMN($B25),Order[],2,0)+1,0)))</f>
        <v>0</v>
      </c>
      <c r="J25" s="44">
        <f ca="1">IF($A25="Previous",IF(OR(J$9=0,J$9="Lt",J$9="Rt"),"",INDIRECT(Previous&amp;"!R"&amp;ROW(Totals)&amp;"C"&amp;COLUMN(J25),0)),IFERROR(ROUND(VLOOKUP($A25,Culverts[],VLOOKUP(COLUMN(J25)-COLUMN($B25),Order[],2,0)+1,0),J$1),VLOOKUP($A25,Culverts[],VLOOKUP(COLUMN(J25)-COLUMN($B25),Order[],2,0)+1,0)))</f>
        <v>0</v>
      </c>
      <c r="K25" s="44">
        <f ca="1">IF($A25="Previous",IF(OR(K$9=0,K$9="Lt",K$9="Rt"),"",INDIRECT(Previous&amp;"!R"&amp;ROW(Totals)&amp;"C"&amp;COLUMN(K25),0)),IFERROR(ROUND(VLOOKUP($A25,Culverts[],VLOOKUP(COLUMN(K25)-COLUMN($B25),Order[],2,0)+1,0),K$1),VLOOKUP($A25,Culverts[],VLOOKUP(COLUMN(K25)-COLUMN($B25),Order[],2,0)+1,0)))</f>
        <v>0</v>
      </c>
      <c r="L25" s="44">
        <f ca="1">IF($A25="Previous",IF(OR(L$9=0,L$9="Lt",L$9="Rt"),"",INDIRECT(Previous&amp;"!R"&amp;ROW(Totals)&amp;"C"&amp;COLUMN(L25),0)),IFERROR(ROUND(VLOOKUP($A25,Culverts[],VLOOKUP(COLUMN(L25)-COLUMN($B25),Order[],2,0)+1,0),L$1),VLOOKUP($A25,Culverts[],VLOOKUP(COLUMN(L25)-COLUMN($B25),Order[],2,0)+1,0)))</f>
        <v>0</v>
      </c>
      <c r="M25" s="44">
        <f ca="1">IF($A25="Previous",IF(OR(M$9=0,M$9="Lt",M$9="Rt"),"",INDIRECT(Previous&amp;"!R"&amp;ROW(Totals)&amp;"C"&amp;COLUMN(M25),0)),IFERROR(ROUND(VLOOKUP($A25,Culverts[],VLOOKUP(COLUMN(M25)-COLUMN($B25),Order[],2,0)+1,0),M$1),VLOOKUP($A25,Culverts[],VLOOKUP(COLUMN(M25)-COLUMN($B25),Order[],2,0)+1,0)))</f>
        <v>0</v>
      </c>
      <c r="N25" s="44">
        <f ca="1">IF($A25="Previous",IF(OR(N$9=0,N$9="Lt",N$9="Rt"),"",INDIRECT(Previous&amp;"!R"&amp;ROW(Totals)&amp;"C"&amp;COLUMN(N25),0)),IFERROR(ROUND(VLOOKUP($A25,Culverts[],VLOOKUP(COLUMN(N25)-COLUMN($B25),Order[],2,0)+1,0),N$1),VLOOKUP($A25,Culverts[],VLOOKUP(COLUMN(N25)-COLUMN($B25),Order[],2,0)+1,0)))</f>
        <v>0</v>
      </c>
      <c r="O25" s="44">
        <f ca="1">IF($A25="Previous",IF(OR(O$9=0,O$9="Lt",O$9="Rt"),"",INDIRECT(Previous&amp;"!R"&amp;ROW(Totals)&amp;"C"&amp;COLUMN(O25),0)),IFERROR(ROUND(VLOOKUP($A25,Culverts[],VLOOKUP(COLUMN(O25)-COLUMN($B25),Order[],2,0)+1,0),O$1),VLOOKUP($A25,Culverts[],VLOOKUP(COLUMN(O25)-COLUMN($B25),Order[],2,0)+1,0)))</f>
        <v>0</v>
      </c>
      <c r="P25" s="44">
        <f ca="1">IF($A25="Previous",IF(OR(P$9=0,P$9="Lt",P$9="Rt"),"",INDIRECT(Previous&amp;"!R"&amp;ROW(Totals)&amp;"C"&amp;COLUMN(P25),0)),IFERROR(ROUND(VLOOKUP($A25,Culverts[],VLOOKUP(COLUMN(P25)-COLUMN($B25),Order[],2,0)+1,0),P$1),VLOOKUP($A25,Culverts[],VLOOKUP(COLUMN(P25)-COLUMN($B25),Order[],2,0)+1,0)))</f>
        <v>0</v>
      </c>
      <c r="Q25" s="44">
        <f ca="1">IF($A25="Previous",IF(OR(Q$9=0,Q$9="Lt",Q$9="Rt"),"",INDIRECT(Previous&amp;"!R"&amp;ROW(Totals)&amp;"C"&amp;COLUMN(Q25),0)),IFERROR(ROUND(VLOOKUP($A25,Culverts[],VLOOKUP(COLUMN(Q25)-COLUMN($B25),Order[],2,0)+1,0),Q$1),VLOOKUP($A25,Culverts[],VLOOKUP(COLUMN(Q25)-COLUMN($B25),Order[],2,0)+1,0)))</f>
        <v>0</v>
      </c>
      <c r="R25" s="44">
        <f ca="1">IF($A25="Previous",IF(OR(R$9=0,R$9="Lt",R$9="Rt"),"",INDIRECT(Previous&amp;"!R"&amp;ROW(Totals)&amp;"C"&amp;COLUMN(R25),0)),IFERROR(ROUND(VLOOKUP($A25,Culverts[],VLOOKUP(COLUMN(R25)-COLUMN($B25),Order[],2,0)+1,0),R$1),VLOOKUP($A25,Culverts[],VLOOKUP(COLUMN(R25)-COLUMN($B25),Order[],2,0)+1,0)))</f>
        <v>0</v>
      </c>
      <c r="S25" s="44">
        <f ca="1">IF($A25="Previous",IF(OR(S$9=0,S$9="Lt",S$9="Rt"),"",INDIRECT(Previous&amp;"!R"&amp;ROW(Totals)&amp;"C"&amp;COLUMN(S25),0)),IFERROR(ROUND(VLOOKUP($A25,Culverts[],VLOOKUP(COLUMN(S25)-COLUMN($B25),Order[],2,0)+1,0),S$1),VLOOKUP($A25,Culverts[],VLOOKUP(COLUMN(S25)-COLUMN($B25),Order[],2,0)+1,0)))</f>
        <v>0</v>
      </c>
      <c r="T25" s="44">
        <f ca="1">IF($A25="Previous",IF(OR(T$9=0,T$9="Lt",T$9="Rt"),"",INDIRECT(Previous&amp;"!R"&amp;ROW(Totals)&amp;"C"&amp;COLUMN(T25),0)),IFERROR(ROUND(VLOOKUP($A25,Culverts[],VLOOKUP(COLUMN(T25)-COLUMN($B25),Order[],2,0)+1,0),T$1),VLOOKUP($A25,Culverts[],VLOOKUP(COLUMN(T25)-COLUMN($B25),Order[],2,0)+1,0)))</f>
        <v>0</v>
      </c>
      <c r="U25" s="44">
        <f ca="1">IF($A25="Previous",IF(OR(U$9=0,U$9="Lt",U$9="Rt"),"",INDIRECT(Previous&amp;"!R"&amp;ROW(Totals)&amp;"C"&amp;COLUMN(U25),0)),IFERROR(ROUND(VLOOKUP($A25,Culverts[],VLOOKUP(COLUMN(U25)-COLUMN($B25),Order[],2,0)+1,0),U$1),VLOOKUP($A25,Culverts[],VLOOKUP(COLUMN(U25)-COLUMN($B25),Order[],2,0)+1,0)))</f>
        <v>0</v>
      </c>
      <c r="V25" s="44">
        <f ca="1">IF($A25="Previous",IF(OR(V$9=0,V$9="Lt",V$9="Rt"),"",INDIRECT(Previous&amp;"!R"&amp;ROW(Totals)&amp;"C"&amp;COLUMN(V25),0)),IFERROR(ROUND(VLOOKUP($A25,Culverts[],VLOOKUP(COLUMN(V25)-COLUMN($B25),Order[],2,0)+1,0),V$1),VLOOKUP($A25,Culverts[],VLOOKUP(COLUMN(V25)-COLUMN($B25),Order[],2,0)+1,0)))</f>
        <v>0</v>
      </c>
      <c r="W25" s="44">
        <f ca="1">IF($A25="Previous",IF(OR(W$9=0,W$9="Lt",W$9="Rt"),"",INDIRECT(Previous&amp;"!R"&amp;ROW(Totals)&amp;"C"&amp;COLUMN(W25),0)),IFERROR(ROUND(VLOOKUP($A25,Culverts[],VLOOKUP(COLUMN(W25)-COLUMN($B25),Order[],2,0)+1,0),W$1),VLOOKUP($A25,Culverts[],VLOOKUP(COLUMN(W25)-COLUMN($B25),Order[],2,0)+1,0)))</f>
        <v>0</v>
      </c>
      <c r="X25" s="44">
        <f ca="1">IF($A25="Previous",IF(OR(X$9=0,X$9="Lt",X$9="Rt"),"",INDIRECT(Previous&amp;"!R"&amp;ROW(Totals)&amp;"C"&amp;COLUMN(X25),0)),IFERROR(ROUND(VLOOKUP($A25,Culverts[],VLOOKUP(COLUMN(X25)-COLUMN($B25),Order[],2,0)+1,0),X$1),VLOOKUP($A25,Culverts[],VLOOKUP(COLUMN(X25)-COLUMN($B25),Order[],2,0)+1,0)))</f>
        <v>0</v>
      </c>
      <c r="Y25" s="44">
        <f ca="1">IF($A25="Previous",IF(OR(Y$9=0,Y$9="Lt",Y$9="Rt"),"",INDIRECT(Previous&amp;"!R"&amp;ROW(Totals)&amp;"C"&amp;COLUMN(Y25),0)),IFERROR(ROUND(VLOOKUP($A25,Culverts[],VLOOKUP(COLUMN(Y25)-COLUMN($B25),Order[],2,0)+1,0),Y$1),VLOOKUP($A25,Culverts[],VLOOKUP(COLUMN(Y25)-COLUMN($B25),Order[],2,0)+1,0)))</f>
        <v>0</v>
      </c>
      <c r="Z25" s="44">
        <f ca="1">IF($A25="Previous",IF(OR(Z$9=0,Z$9="Lt",Z$9="Rt"),"",INDIRECT(Previous&amp;"!R"&amp;ROW(Totals)&amp;"C"&amp;COLUMN(Z25),0)),IFERROR(ROUND(VLOOKUP($A25,Culverts[],VLOOKUP(COLUMN(Z25)-COLUMN($B25),Order[],2,0)+1,0),Z$1),VLOOKUP($A25,Culverts[],VLOOKUP(COLUMN(Z25)-COLUMN($B25),Order[],2,0)+1,0)))</f>
        <v>0</v>
      </c>
      <c r="AA25" s="44">
        <f ca="1">IF($A25="Previous",IF(OR(AA$9=0,AA$9="Lt",AA$9="Rt"),"",INDIRECT(Previous&amp;"!R"&amp;ROW(Totals)&amp;"C"&amp;COLUMN(AA25),0)),IFERROR(ROUND(VLOOKUP($A25,Culverts[],VLOOKUP(COLUMN(AA25)-COLUMN($B25),Order[],2,0)+1,0),AA$1),VLOOKUP($A25,Culverts[],VLOOKUP(COLUMN(AA25)-COLUMN($B25),Order[],2,0)+1,0)))</f>
        <v>0</v>
      </c>
      <c r="AB25" s="44">
        <f ca="1">IF($A25="Previous",IF(OR(AB$9=0,AB$9="Lt",AB$9="Rt"),"",INDIRECT(Previous&amp;"!R"&amp;ROW(Totals)&amp;"C"&amp;COLUMN(AB25),0)),IFERROR(ROUND(VLOOKUP($A25,Culverts[],VLOOKUP(COLUMN(AB25)-COLUMN($B25),Order[],2,0)+1,0),AB$1),VLOOKUP($A25,Culverts[],VLOOKUP(COLUMN(AB25)-COLUMN($B25),Order[],2,0)+1,0)))</f>
        <v>0</v>
      </c>
      <c r="AC25" s="44">
        <f ca="1">IF($A25="Previous",IF(OR(AC$9=0,AC$9="Lt",AC$9="Rt"),"",INDIRECT(Previous&amp;"!R"&amp;ROW(Totals)&amp;"C"&amp;COLUMN(AC25),0)),IFERROR(ROUND(VLOOKUP($A25,Culverts[],VLOOKUP(COLUMN(AC25)-COLUMN($B25),Order[],2,0)+1,0),AC$1),VLOOKUP($A25,Culverts[],VLOOKUP(COLUMN(AC25)-COLUMN($B25),Order[],2,0)+1,0)))</f>
        <v>0</v>
      </c>
      <c r="AD25" s="44">
        <f ca="1">IF($A25="Previous",IF(OR(AD$9=0,AD$9="Lt",AD$9="Rt"),"",INDIRECT(Previous&amp;"!R"&amp;ROW(Totals)&amp;"C"&amp;COLUMN(AD25),0)),IFERROR(ROUND(VLOOKUP($A25,Culverts[],VLOOKUP(COLUMN(AD25)-COLUMN($B25),Order[],2,0)+1,0),AD$1),VLOOKUP($A25,Culverts[],VLOOKUP(COLUMN(AD25)-COLUMN($B25),Order[],2,0)+1,0)))</f>
        <v>0</v>
      </c>
      <c r="AE25" s="44">
        <f ca="1">IF($A25="Previous",IF(OR(AE$9=0,AE$9="Lt",AE$9="Rt"),"",INDIRECT(Previous&amp;"!R"&amp;ROW(Totals)&amp;"C"&amp;COLUMN(AE25),0)),IFERROR(ROUND(VLOOKUP($A25,Culverts[],VLOOKUP(COLUMN(AE25)-COLUMN($B25),Order[],2,0)+1,0),AE$1),VLOOKUP($A25,Culverts[],VLOOKUP(COLUMN(AE25)-COLUMN($B25),Order[],2,0)+1,0)))</f>
        <v>0</v>
      </c>
      <c r="AF25" s="44">
        <f ca="1">IF($A25="Previous",IF(OR(AF$9=0,AF$9="Lt",AF$9="Rt"),"",INDIRECT(Previous&amp;"!R"&amp;ROW(Totals)&amp;"C"&amp;COLUMN(AF25),0)),IFERROR(ROUND(VLOOKUP($A25,Culverts[],VLOOKUP(COLUMN(AF25)-COLUMN($B25),Order[],2,0)+1,0),AF$1),VLOOKUP($A25,Culverts[],VLOOKUP(COLUMN(AF25)-COLUMN($B25),Order[],2,0)+1,0)))</f>
        <v>0</v>
      </c>
      <c r="AG25" s="44">
        <f ca="1">IF($A25="Previous",IF(OR(AG$9=0,AG$9="Lt",AG$9="Rt"),"",INDIRECT(Previous&amp;"!R"&amp;ROW(Totals)&amp;"C"&amp;COLUMN(AG25),0)),IFERROR(ROUND(VLOOKUP($A25,Culverts[],VLOOKUP(COLUMN(AG25)-COLUMN($B25),Order[],2,0)+1,0),AG$1),VLOOKUP($A25,Culverts[],VLOOKUP(COLUMN(AG25)-COLUMN($B25),Order[],2,0)+1,0)))</f>
        <v>0</v>
      </c>
      <c r="AH25" s="44">
        <f ca="1">IF($A25="Previous",IF(OR(AH$9=0,AH$9="Lt",AH$9="Rt"),"",INDIRECT(Previous&amp;"!R"&amp;ROW(Totals)&amp;"C"&amp;COLUMN(AH25),0)),IFERROR(ROUND(VLOOKUP($A25,Culverts[],VLOOKUP(COLUMN(AH25)-COLUMN($B25),Order[],2,0)+1,0),AH$1),VLOOKUP($A25,Culverts[],VLOOKUP(COLUMN(AH25)-COLUMN($B25),Order[],2,0)+1,0)))</f>
        <v>0</v>
      </c>
      <c r="AI25" s="44">
        <f ca="1">IF($A25="Previous",IF(OR(AI$9=0,AI$9="Lt",AI$9="Rt"),"",INDIRECT(Previous&amp;"!R"&amp;ROW(Totals)&amp;"C"&amp;COLUMN(AI25),0)),IFERROR(ROUND(VLOOKUP($A25,Culverts[],VLOOKUP(COLUMN(AI25)-COLUMN($B25),Order[],2,0)+1,0),AI$1),VLOOKUP($A25,Culverts[],VLOOKUP(COLUMN(AI25)-COLUMN($B25),Order[],2,0)+1,0)))</f>
        <v>0</v>
      </c>
      <c r="AJ25" s="44">
        <f ca="1">IF($A25="Previous",IF(OR(AJ$9=0,AJ$9="Lt",AJ$9="Rt"),"",INDIRECT(Previous&amp;"!R"&amp;ROW(Totals)&amp;"C"&amp;COLUMN(AJ25),0)),IFERROR(ROUND(VLOOKUP($A25,Culverts[],VLOOKUP(COLUMN(AJ25)-COLUMN($B25),Order[],2,0)+1,0),AJ$1),VLOOKUP($A25,Culverts[],VLOOKUP(COLUMN(AJ25)-COLUMN($B25),Order[],2,0)+1,0)))</f>
        <v>0</v>
      </c>
      <c r="AK25" s="84">
        <f ca="1">IF($A25="Previous",IF(OR(AK$9=0,AK$9="Lt",AK$9="Rt"),"",INDIRECT(Previous&amp;"!R"&amp;ROW(Totals)&amp;"C"&amp;COLUMN(AK25),0)),IFERROR(ROUND(VLOOKUP($A25,Culverts[],VLOOKUP(COLUMN(AK25)-COLUMN($B25),Order[],2,0)+1,0),AK$1),VLOOKUP($A25,Culverts[],VLOOKUP(COLUMN(AK25)-COLUMN($B25),Order[],2,0)+1,0)))</f>
        <v>0</v>
      </c>
      <c r="AL25" s="44">
        <f ca="1">IF($A25="Previous",IF(OR(AL$9=0,AL$9="Lt",AL$9="Rt"),"",INDIRECT(Previous&amp;"!R"&amp;ROW(Totals)&amp;"C"&amp;COLUMN(AL25),0)),IFERROR(ROUND(VLOOKUP($A25,Culverts[],VLOOKUP(COLUMN(AL25)-COLUMN($B25),Order[],2,0)+1,0),AL$1),VLOOKUP($A25,Culverts[],VLOOKUP(COLUMN(AL25)-COLUMN($B25),Order[],2,0)+1,0)))</f>
        <v>0</v>
      </c>
    </row>
    <row r="26" spans="1:38" ht="12" customHeight="1" x14ac:dyDescent="0.15">
      <c r="A26" s="39">
        <f ca="1">IFERROR(IF(AND(Previous&lt;&gt;"None",OFFSET(A26,-1,0)=0),"Previous",OFFSET(A26,-1,0)+1),IF(OFFSET(A26,-1,0)="Row Number",-2,INDEX(SheetNames[Begins],MATCH(Sheet.Number,SheetNames[Sheet],0))))</f>
        <v>17</v>
      </c>
      <c r="C26" s="90">
        <f ca="1">IF($A26="Previous","PREVIOUS",IFERROR(VLOOKUP($A26,Culverts[],VLOOKUP(COLUMN(C26)-COLUMN($B26),Order[],2,0)+1,0),""))</f>
        <v>0</v>
      </c>
      <c r="D26" s="44">
        <f ca="1">IF($A26="Previous","SHEET:",IFERROR(ROUND(VLOOKUP($A26,Culverts[],VLOOKUP(COLUMN(D26)-COLUMN($B26),Order[],2,0)+1,0),D$1),VLOOKUP($A26,Culverts[],VLOOKUP(COLUMN(D26)-COLUMN($B26),Order[],2,0)+1,0)))</f>
        <v>0</v>
      </c>
      <c r="E26" s="44">
        <f ca="1">IF($A26="Previous",IF(OR(E$9=0,E$9="Lt",E$9="Rt"),"",INDIRECT(Previous&amp;"!R"&amp;ROW(Totals)&amp;"C"&amp;COLUMN(E26),0)),IFERROR(ROUND(VLOOKUP($A26,Culverts[],VLOOKUP(COLUMN(E26)-COLUMN($B26),Order[],2,0)+1,0),E$1),VLOOKUP($A26,Culverts[],VLOOKUP(COLUMN(E26)-COLUMN($B26),Order[],2,0)+1,0)))</f>
        <v>0</v>
      </c>
      <c r="F26" s="44">
        <f ca="1">IF($A26="Previous",IF(OR(F$9=0,F$9="Lt",F$9="Rt"),"",INDIRECT(Previous&amp;"!R"&amp;ROW(Totals)&amp;"C"&amp;COLUMN(F26),0)),IFERROR(ROUND(VLOOKUP($A26,Culverts[],VLOOKUP(COLUMN(F26)-COLUMN($B26),Order[],2,0)+1,0),F$1),VLOOKUP($A26,Culverts[],VLOOKUP(COLUMN(F26)-COLUMN($B26),Order[],2,0)+1,0)))</f>
        <v>0</v>
      </c>
      <c r="G26" s="44">
        <f ca="1">IF($A26="Previous",IF(OR(G$9=0,G$9="Lt",G$9="Rt"),"",INDIRECT(Previous&amp;"!R"&amp;ROW(Totals)&amp;"C"&amp;COLUMN(G26),0)),IFERROR(ROUND(VLOOKUP($A26,Culverts[],VLOOKUP(COLUMN(G26)-COLUMN($B26),Order[],2,0)+1,0),G$1),VLOOKUP($A26,Culverts[],VLOOKUP(COLUMN(G26)-COLUMN($B26),Order[],2,0)+1,0)))</f>
        <v>0</v>
      </c>
      <c r="H26" s="44">
        <f ca="1">IF($A26="Previous",IF(OR(H$9=0,H$9="Lt",H$9="Rt"),"",INDIRECT(Previous&amp;"!R"&amp;ROW(Totals)&amp;"C"&amp;COLUMN(H26),0)),IFERROR(ROUND(VLOOKUP($A26,Culverts[],VLOOKUP(COLUMN(H26)-COLUMN($B26),Order[],2,0)+1,0),H$1),VLOOKUP($A26,Culverts[],VLOOKUP(COLUMN(H26)-COLUMN($B26),Order[],2,0)+1,0)))</f>
        <v>0</v>
      </c>
      <c r="I26" s="44">
        <f ca="1">IF($A26="Previous",IF(OR(I$9=0,I$9="Lt",I$9="Rt"),"",INDIRECT(Previous&amp;"!R"&amp;ROW(Totals)&amp;"C"&amp;COLUMN(I26),0)),IFERROR(ROUND(VLOOKUP($A26,Culverts[],VLOOKUP(COLUMN(I26)-COLUMN($B26),Order[],2,0)+1,0),I$1),VLOOKUP($A26,Culverts[],VLOOKUP(COLUMN(I26)-COLUMN($B26),Order[],2,0)+1,0)))</f>
        <v>0</v>
      </c>
      <c r="J26" s="44">
        <f ca="1">IF($A26="Previous",IF(OR(J$9=0,J$9="Lt",J$9="Rt"),"",INDIRECT(Previous&amp;"!R"&amp;ROW(Totals)&amp;"C"&amp;COLUMN(J26),0)),IFERROR(ROUND(VLOOKUP($A26,Culverts[],VLOOKUP(COLUMN(J26)-COLUMN($B26),Order[],2,0)+1,0),J$1),VLOOKUP($A26,Culverts[],VLOOKUP(COLUMN(J26)-COLUMN($B26),Order[],2,0)+1,0)))</f>
        <v>0</v>
      </c>
      <c r="K26" s="44">
        <f ca="1">IF($A26="Previous",IF(OR(K$9=0,K$9="Lt",K$9="Rt"),"",INDIRECT(Previous&amp;"!R"&amp;ROW(Totals)&amp;"C"&amp;COLUMN(K26),0)),IFERROR(ROUND(VLOOKUP($A26,Culverts[],VLOOKUP(COLUMN(K26)-COLUMN($B26),Order[],2,0)+1,0),K$1),VLOOKUP($A26,Culverts[],VLOOKUP(COLUMN(K26)-COLUMN($B26),Order[],2,0)+1,0)))</f>
        <v>0</v>
      </c>
      <c r="L26" s="44">
        <f ca="1">IF($A26="Previous",IF(OR(L$9=0,L$9="Lt",L$9="Rt"),"",INDIRECT(Previous&amp;"!R"&amp;ROW(Totals)&amp;"C"&amp;COLUMN(L26),0)),IFERROR(ROUND(VLOOKUP($A26,Culverts[],VLOOKUP(COLUMN(L26)-COLUMN($B26),Order[],2,0)+1,0),L$1),VLOOKUP($A26,Culverts[],VLOOKUP(COLUMN(L26)-COLUMN($B26),Order[],2,0)+1,0)))</f>
        <v>0</v>
      </c>
      <c r="M26" s="44">
        <f ca="1">IF($A26="Previous",IF(OR(M$9=0,M$9="Lt",M$9="Rt"),"",INDIRECT(Previous&amp;"!R"&amp;ROW(Totals)&amp;"C"&amp;COLUMN(M26),0)),IFERROR(ROUND(VLOOKUP($A26,Culverts[],VLOOKUP(COLUMN(M26)-COLUMN($B26),Order[],2,0)+1,0),M$1),VLOOKUP($A26,Culverts[],VLOOKUP(COLUMN(M26)-COLUMN($B26),Order[],2,0)+1,0)))</f>
        <v>0</v>
      </c>
      <c r="N26" s="44">
        <f ca="1">IF($A26="Previous",IF(OR(N$9=0,N$9="Lt",N$9="Rt"),"",INDIRECT(Previous&amp;"!R"&amp;ROW(Totals)&amp;"C"&amp;COLUMN(N26),0)),IFERROR(ROUND(VLOOKUP($A26,Culverts[],VLOOKUP(COLUMN(N26)-COLUMN($B26),Order[],2,0)+1,0),N$1),VLOOKUP($A26,Culverts[],VLOOKUP(COLUMN(N26)-COLUMN($B26),Order[],2,0)+1,0)))</f>
        <v>0</v>
      </c>
      <c r="O26" s="44">
        <f ca="1">IF($A26="Previous",IF(OR(O$9=0,O$9="Lt",O$9="Rt"),"",INDIRECT(Previous&amp;"!R"&amp;ROW(Totals)&amp;"C"&amp;COLUMN(O26),0)),IFERROR(ROUND(VLOOKUP($A26,Culverts[],VLOOKUP(COLUMN(O26)-COLUMN($B26),Order[],2,0)+1,0),O$1),VLOOKUP($A26,Culverts[],VLOOKUP(COLUMN(O26)-COLUMN($B26),Order[],2,0)+1,0)))</f>
        <v>0</v>
      </c>
      <c r="P26" s="44">
        <f ca="1">IF($A26="Previous",IF(OR(P$9=0,P$9="Lt",P$9="Rt"),"",INDIRECT(Previous&amp;"!R"&amp;ROW(Totals)&amp;"C"&amp;COLUMN(P26),0)),IFERROR(ROUND(VLOOKUP($A26,Culverts[],VLOOKUP(COLUMN(P26)-COLUMN($B26),Order[],2,0)+1,0),P$1),VLOOKUP($A26,Culverts[],VLOOKUP(COLUMN(P26)-COLUMN($B26),Order[],2,0)+1,0)))</f>
        <v>0</v>
      </c>
      <c r="Q26" s="44">
        <f ca="1">IF($A26="Previous",IF(OR(Q$9=0,Q$9="Lt",Q$9="Rt"),"",INDIRECT(Previous&amp;"!R"&amp;ROW(Totals)&amp;"C"&amp;COLUMN(Q26),0)),IFERROR(ROUND(VLOOKUP($A26,Culverts[],VLOOKUP(COLUMN(Q26)-COLUMN($B26),Order[],2,0)+1,0),Q$1),VLOOKUP($A26,Culverts[],VLOOKUP(COLUMN(Q26)-COLUMN($B26),Order[],2,0)+1,0)))</f>
        <v>0</v>
      </c>
      <c r="R26" s="44">
        <f ca="1">IF($A26="Previous",IF(OR(R$9=0,R$9="Lt",R$9="Rt"),"",INDIRECT(Previous&amp;"!R"&amp;ROW(Totals)&amp;"C"&amp;COLUMN(R26),0)),IFERROR(ROUND(VLOOKUP($A26,Culverts[],VLOOKUP(COLUMN(R26)-COLUMN($B26),Order[],2,0)+1,0),R$1),VLOOKUP($A26,Culverts[],VLOOKUP(COLUMN(R26)-COLUMN($B26),Order[],2,0)+1,0)))</f>
        <v>0</v>
      </c>
      <c r="S26" s="44">
        <f ca="1">IF($A26="Previous",IF(OR(S$9=0,S$9="Lt",S$9="Rt"),"",INDIRECT(Previous&amp;"!R"&amp;ROW(Totals)&amp;"C"&amp;COLUMN(S26),0)),IFERROR(ROUND(VLOOKUP($A26,Culverts[],VLOOKUP(COLUMN(S26)-COLUMN($B26),Order[],2,0)+1,0),S$1),VLOOKUP($A26,Culverts[],VLOOKUP(COLUMN(S26)-COLUMN($B26),Order[],2,0)+1,0)))</f>
        <v>0</v>
      </c>
      <c r="T26" s="44">
        <f ca="1">IF($A26="Previous",IF(OR(T$9=0,T$9="Lt",T$9="Rt"),"",INDIRECT(Previous&amp;"!R"&amp;ROW(Totals)&amp;"C"&amp;COLUMN(T26),0)),IFERROR(ROUND(VLOOKUP($A26,Culverts[],VLOOKUP(COLUMN(T26)-COLUMN($B26),Order[],2,0)+1,0),T$1),VLOOKUP($A26,Culverts[],VLOOKUP(COLUMN(T26)-COLUMN($B26),Order[],2,0)+1,0)))</f>
        <v>0</v>
      </c>
      <c r="U26" s="44">
        <f ca="1">IF($A26="Previous",IF(OR(U$9=0,U$9="Lt",U$9="Rt"),"",INDIRECT(Previous&amp;"!R"&amp;ROW(Totals)&amp;"C"&amp;COLUMN(U26),0)),IFERROR(ROUND(VLOOKUP($A26,Culverts[],VLOOKUP(COLUMN(U26)-COLUMN($B26),Order[],2,0)+1,0),U$1),VLOOKUP($A26,Culverts[],VLOOKUP(COLUMN(U26)-COLUMN($B26),Order[],2,0)+1,0)))</f>
        <v>0</v>
      </c>
      <c r="V26" s="44">
        <f ca="1">IF($A26="Previous",IF(OR(V$9=0,V$9="Lt",V$9="Rt"),"",INDIRECT(Previous&amp;"!R"&amp;ROW(Totals)&amp;"C"&amp;COLUMN(V26),0)),IFERROR(ROUND(VLOOKUP($A26,Culverts[],VLOOKUP(COLUMN(V26)-COLUMN($B26),Order[],2,0)+1,0),V$1),VLOOKUP($A26,Culverts[],VLOOKUP(COLUMN(V26)-COLUMN($B26),Order[],2,0)+1,0)))</f>
        <v>0</v>
      </c>
      <c r="W26" s="44">
        <f ca="1">IF($A26="Previous",IF(OR(W$9=0,W$9="Lt",W$9="Rt"),"",INDIRECT(Previous&amp;"!R"&amp;ROW(Totals)&amp;"C"&amp;COLUMN(W26),0)),IFERROR(ROUND(VLOOKUP($A26,Culverts[],VLOOKUP(COLUMN(W26)-COLUMN($B26),Order[],2,0)+1,0),W$1),VLOOKUP($A26,Culverts[],VLOOKUP(COLUMN(W26)-COLUMN($B26),Order[],2,0)+1,0)))</f>
        <v>0</v>
      </c>
      <c r="X26" s="44">
        <f ca="1">IF($A26="Previous",IF(OR(X$9=0,X$9="Lt",X$9="Rt"),"",INDIRECT(Previous&amp;"!R"&amp;ROW(Totals)&amp;"C"&amp;COLUMN(X26),0)),IFERROR(ROUND(VLOOKUP($A26,Culverts[],VLOOKUP(COLUMN(X26)-COLUMN($B26),Order[],2,0)+1,0),X$1),VLOOKUP($A26,Culverts[],VLOOKUP(COLUMN(X26)-COLUMN($B26),Order[],2,0)+1,0)))</f>
        <v>0</v>
      </c>
      <c r="Y26" s="44">
        <f ca="1">IF($A26="Previous",IF(OR(Y$9=0,Y$9="Lt",Y$9="Rt"),"",INDIRECT(Previous&amp;"!R"&amp;ROW(Totals)&amp;"C"&amp;COLUMN(Y26),0)),IFERROR(ROUND(VLOOKUP($A26,Culverts[],VLOOKUP(COLUMN(Y26)-COLUMN($B26),Order[],2,0)+1,0),Y$1),VLOOKUP($A26,Culverts[],VLOOKUP(COLUMN(Y26)-COLUMN($B26),Order[],2,0)+1,0)))</f>
        <v>0</v>
      </c>
      <c r="Z26" s="44">
        <f ca="1">IF($A26="Previous",IF(OR(Z$9=0,Z$9="Lt",Z$9="Rt"),"",INDIRECT(Previous&amp;"!R"&amp;ROW(Totals)&amp;"C"&amp;COLUMN(Z26),0)),IFERROR(ROUND(VLOOKUP($A26,Culverts[],VLOOKUP(COLUMN(Z26)-COLUMN($B26),Order[],2,0)+1,0),Z$1),VLOOKUP($A26,Culverts[],VLOOKUP(COLUMN(Z26)-COLUMN($B26),Order[],2,0)+1,0)))</f>
        <v>0</v>
      </c>
      <c r="AA26" s="44">
        <f ca="1">IF($A26="Previous",IF(OR(AA$9=0,AA$9="Lt",AA$9="Rt"),"",INDIRECT(Previous&amp;"!R"&amp;ROW(Totals)&amp;"C"&amp;COLUMN(AA26),0)),IFERROR(ROUND(VLOOKUP($A26,Culverts[],VLOOKUP(COLUMN(AA26)-COLUMN($B26),Order[],2,0)+1,0),AA$1),VLOOKUP($A26,Culverts[],VLOOKUP(COLUMN(AA26)-COLUMN($B26),Order[],2,0)+1,0)))</f>
        <v>0</v>
      </c>
      <c r="AB26" s="44">
        <f ca="1">IF($A26="Previous",IF(OR(AB$9=0,AB$9="Lt",AB$9="Rt"),"",INDIRECT(Previous&amp;"!R"&amp;ROW(Totals)&amp;"C"&amp;COLUMN(AB26),0)),IFERROR(ROUND(VLOOKUP($A26,Culverts[],VLOOKUP(COLUMN(AB26)-COLUMN($B26),Order[],2,0)+1,0),AB$1),VLOOKUP($A26,Culverts[],VLOOKUP(COLUMN(AB26)-COLUMN($B26),Order[],2,0)+1,0)))</f>
        <v>0</v>
      </c>
      <c r="AC26" s="44">
        <f ca="1">IF($A26="Previous",IF(OR(AC$9=0,AC$9="Lt",AC$9="Rt"),"",INDIRECT(Previous&amp;"!R"&amp;ROW(Totals)&amp;"C"&amp;COLUMN(AC26),0)),IFERROR(ROUND(VLOOKUP($A26,Culverts[],VLOOKUP(COLUMN(AC26)-COLUMN($B26),Order[],2,0)+1,0),AC$1),VLOOKUP($A26,Culverts[],VLOOKUP(COLUMN(AC26)-COLUMN($B26),Order[],2,0)+1,0)))</f>
        <v>0</v>
      </c>
      <c r="AD26" s="44">
        <f ca="1">IF($A26="Previous",IF(OR(AD$9=0,AD$9="Lt",AD$9="Rt"),"",INDIRECT(Previous&amp;"!R"&amp;ROW(Totals)&amp;"C"&amp;COLUMN(AD26),0)),IFERROR(ROUND(VLOOKUP($A26,Culverts[],VLOOKUP(COLUMN(AD26)-COLUMN($B26),Order[],2,0)+1,0),AD$1),VLOOKUP($A26,Culverts[],VLOOKUP(COLUMN(AD26)-COLUMN($B26),Order[],2,0)+1,0)))</f>
        <v>0</v>
      </c>
      <c r="AE26" s="44">
        <f ca="1">IF($A26="Previous",IF(OR(AE$9=0,AE$9="Lt",AE$9="Rt"),"",INDIRECT(Previous&amp;"!R"&amp;ROW(Totals)&amp;"C"&amp;COLUMN(AE26),0)),IFERROR(ROUND(VLOOKUP($A26,Culverts[],VLOOKUP(COLUMN(AE26)-COLUMN($B26),Order[],2,0)+1,0),AE$1),VLOOKUP($A26,Culverts[],VLOOKUP(COLUMN(AE26)-COLUMN($B26),Order[],2,0)+1,0)))</f>
        <v>0</v>
      </c>
      <c r="AF26" s="44">
        <f ca="1">IF($A26="Previous",IF(OR(AF$9=0,AF$9="Lt",AF$9="Rt"),"",INDIRECT(Previous&amp;"!R"&amp;ROW(Totals)&amp;"C"&amp;COLUMN(AF26),0)),IFERROR(ROUND(VLOOKUP($A26,Culverts[],VLOOKUP(COLUMN(AF26)-COLUMN($B26),Order[],2,0)+1,0),AF$1),VLOOKUP($A26,Culverts[],VLOOKUP(COLUMN(AF26)-COLUMN($B26),Order[],2,0)+1,0)))</f>
        <v>0</v>
      </c>
      <c r="AG26" s="44">
        <f ca="1">IF($A26="Previous",IF(OR(AG$9=0,AG$9="Lt",AG$9="Rt"),"",INDIRECT(Previous&amp;"!R"&amp;ROW(Totals)&amp;"C"&amp;COLUMN(AG26),0)),IFERROR(ROUND(VLOOKUP($A26,Culverts[],VLOOKUP(COLUMN(AG26)-COLUMN($B26),Order[],2,0)+1,0),AG$1),VLOOKUP($A26,Culverts[],VLOOKUP(COLUMN(AG26)-COLUMN($B26),Order[],2,0)+1,0)))</f>
        <v>0</v>
      </c>
      <c r="AH26" s="44">
        <f ca="1">IF($A26="Previous",IF(OR(AH$9=0,AH$9="Lt",AH$9="Rt"),"",INDIRECT(Previous&amp;"!R"&amp;ROW(Totals)&amp;"C"&amp;COLUMN(AH26),0)),IFERROR(ROUND(VLOOKUP($A26,Culverts[],VLOOKUP(COLUMN(AH26)-COLUMN($B26),Order[],2,0)+1,0),AH$1),VLOOKUP($A26,Culverts[],VLOOKUP(COLUMN(AH26)-COLUMN($B26),Order[],2,0)+1,0)))</f>
        <v>0</v>
      </c>
      <c r="AI26" s="44">
        <f ca="1">IF($A26="Previous",IF(OR(AI$9=0,AI$9="Lt",AI$9="Rt"),"",INDIRECT(Previous&amp;"!R"&amp;ROW(Totals)&amp;"C"&amp;COLUMN(AI26),0)),IFERROR(ROUND(VLOOKUP($A26,Culverts[],VLOOKUP(COLUMN(AI26)-COLUMN($B26),Order[],2,0)+1,0),AI$1),VLOOKUP($A26,Culverts[],VLOOKUP(COLUMN(AI26)-COLUMN($B26),Order[],2,0)+1,0)))</f>
        <v>0</v>
      </c>
      <c r="AJ26" s="44">
        <f ca="1">IF($A26="Previous",IF(OR(AJ$9=0,AJ$9="Lt",AJ$9="Rt"),"",INDIRECT(Previous&amp;"!R"&amp;ROW(Totals)&amp;"C"&amp;COLUMN(AJ26),0)),IFERROR(ROUND(VLOOKUP($A26,Culverts[],VLOOKUP(COLUMN(AJ26)-COLUMN($B26),Order[],2,0)+1,0),AJ$1),VLOOKUP($A26,Culverts[],VLOOKUP(COLUMN(AJ26)-COLUMN($B26),Order[],2,0)+1,0)))</f>
        <v>0</v>
      </c>
      <c r="AK26" s="84">
        <f ca="1">IF($A26="Previous",IF(OR(AK$9=0,AK$9="Lt",AK$9="Rt"),"",INDIRECT(Previous&amp;"!R"&amp;ROW(Totals)&amp;"C"&amp;COLUMN(AK26),0)),IFERROR(ROUND(VLOOKUP($A26,Culverts[],VLOOKUP(COLUMN(AK26)-COLUMN($B26),Order[],2,0)+1,0),AK$1),VLOOKUP($A26,Culverts[],VLOOKUP(COLUMN(AK26)-COLUMN($B26),Order[],2,0)+1,0)))</f>
        <v>0</v>
      </c>
      <c r="AL26" s="44">
        <f ca="1">IF($A26="Previous",IF(OR(AL$9=0,AL$9="Lt",AL$9="Rt"),"",INDIRECT(Previous&amp;"!R"&amp;ROW(Totals)&amp;"C"&amp;COLUMN(AL26),0)),IFERROR(ROUND(VLOOKUP($A26,Culverts[],VLOOKUP(COLUMN(AL26)-COLUMN($B26),Order[],2,0)+1,0),AL$1),VLOOKUP($A26,Culverts[],VLOOKUP(COLUMN(AL26)-COLUMN($B26),Order[],2,0)+1,0)))</f>
        <v>0</v>
      </c>
    </row>
    <row r="27" spans="1:38" ht="12" customHeight="1" x14ac:dyDescent="0.15">
      <c r="A27" s="39">
        <f ca="1">IFERROR(IF(AND(Previous&lt;&gt;"None",OFFSET(A27,-1,0)=0),"Previous",OFFSET(A27,-1,0)+1),IF(OFFSET(A27,-1,0)="Row Number",-2,INDEX(SheetNames[Begins],MATCH(Sheet.Number,SheetNames[Sheet],0))))</f>
        <v>18</v>
      </c>
      <c r="C27" s="90">
        <f ca="1">IF($A27="Previous","PREVIOUS",IFERROR(VLOOKUP($A27,Culverts[],VLOOKUP(COLUMN(C27)-COLUMN($B27),Order[],2,0)+1,0),""))</f>
        <v>0</v>
      </c>
      <c r="D27" s="44">
        <f ca="1">IF($A27="Previous","SHEET:",IFERROR(ROUND(VLOOKUP($A27,Culverts[],VLOOKUP(COLUMN(D27)-COLUMN($B27),Order[],2,0)+1,0),D$1),VLOOKUP($A27,Culverts[],VLOOKUP(COLUMN(D27)-COLUMN($B27),Order[],2,0)+1,0)))</f>
        <v>0</v>
      </c>
      <c r="E27" s="44">
        <f ca="1">IF($A27="Previous",IF(OR(E$9=0,E$9="Lt",E$9="Rt"),"",INDIRECT(Previous&amp;"!R"&amp;ROW(Totals)&amp;"C"&amp;COLUMN(E27),0)),IFERROR(ROUND(VLOOKUP($A27,Culverts[],VLOOKUP(COLUMN(E27)-COLUMN($B27),Order[],2,0)+1,0),E$1),VLOOKUP($A27,Culverts[],VLOOKUP(COLUMN(E27)-COLUMN($B27),Order[],2,0)+1,0)))</f>
        <v>0</v>
      </c>
      <c r="F27" s="44">
        <f ca="1">IF($A27="Previous",IF(OR(F$9=0,F$9="Lt",F$9="Rt"),"",INDIRECT(Previous&amp;"!R"&amp;ROW(Totals)&amp;"C"&amp;COLUMN(F27),0)),IFERROR(ROUND(VLOOKUP($A27,Culverts[],VLOOKUP(COLUMN(F27)-COLUMN($B27),Order[],2,0)+1,0),F$1),VLOOKUP($A27,Culverts[],VLOOKUP(COLUMN(F27)-COLUMN($B27),Order[],2,0)+1,0)))</f>
        <v>0</v>
      </c>
      <c r="G27" s="44">
        <f ca="1">IF($A27="Previous",IF(OR(G$9=0,G$9="Lt",G$9="Rt"),"",INDIRECT(Previous&amp;"!R"&amp;ROW(Totals)&amp;"C"&amp;COLUMN(G27),0)),IFERROR(ROUND(VLOOKUP($A27,Culverts[],VLOOKUP(COLUMN(G27)-COLUMN($B27),Order[],2,0)+1,0),G$1),VLOOKUP($A27,Culverts[],VLOOKUP(COLUMN(G27)-COLUMN($B27),Order[],2,0)+1,0)))</f>
        <v>0</v>
      </c>
      <c r="H27" s="44">
        <f ca="1">IF($A27="Previous",IF(OR(H$9=0,H$9="Lt",H$9="Rt"),"",INDIRECT(Previous&amp;"!R"&amp;ROW(Totals)&amp;"C"&amp;COLUMN(H27),0)),IFERROR(ROUND(VLOOKUP($A27,Culverts[],VLOOKUP(COLUMN(H27)-COLUMN($B27),Order[],2,0)+1,0),H$1),VLOOKUP($A27,Culverts[],VLOOKUP(COLUMN(H27)-COLUMN($B27),Order[],2,0)+1,0)))</f>
        <v>0</v>
      </c>
      <c r="I27" s="44">
        <f ca="1">IF($A27="Previous",IF(OR(I$9=0,I$9="Lt",I$9="Rt"),"",INDIRECT(Previous&amp;"!R"&amp;ROW(Totals)&amp;"C"&amp;COLUMN(I27),0)),IFERROR(ROUND(VLOOKUP($A27,Culverts[],VLOOKUP(COLUMN(I27)-COLUMN($B27),Order[],2,0)+1,0),I$1),VLOOKUP($A27,Culverts[],VLOOKUP(COLUMN(I27)-COLUMN($B27),Order[],2,0)+1,0)))</f>
        <v>0</v>
      </c>
      <c r="J27" s="44">
        <f ca="1">IF($A27="Previous",IF(OR(J$9=0,J$9="Lt",J$9="Rt"),"",INDIRECT(Previous&amp;"!R"&amp;ROW(Totals)&amp;"C"&amp;COLUMN(J27),0)),IFERROR(ROUND(VLOOKUP($A27,Culverts[],VLOOKUP(COLUMN(J27)-COLUMN($B27),Order[],2,0)+1,0),J$1),VLOOKUP($A27,Culverts[],VLOOKUP(COLUMN(J27)-COLUMN($B27),Order[],2,0)+1,0)))</f>
        <v>0</v>
      </c>
      <c r="K27" s="44">
        <f ca="1">IF($A27="Previous",IF(OR(K$9=0,K$9="Lt",K$9="Rt"),"",INDIRECT(Previous&amp;"!R"&amp;ROW(Totals)&amp;"C"&amp;COLUMN(K27),0)),IFERROR(ROUND(VLOOKUP($A27,Culverts[],VLOOKUP(COLUMN(K27)-COLUMN($B27),Order[],2,0)+1,0),K$1),VLOOKUP($A27,Culverts[],VLOOKUP(COLUMN(K27)-COLUMN($B27),Order[],2,0)+1,0)))</f>
        <v>0</v>
      </c>
      <c r="L27" s="44">
        <f ca="1">IF($A27="Previous",IF(OR(L$9=0,L$9="Lt",L$9="Rt"),"",INDIRECT(Previous&amp;"!R"&amp;ROW(Totals)&amp;"C"&amp;COLUMN(L27),0)),IFERROR(ROUND(VLOOKUP($A27,Culverts[],VLOOKUP(COLUMN(L27)-COLUMN($B27),Order[],2,0)+1,0),L$1),VLOOKUP($A27,Culverts[],VLOOKUP(COLUMN(L27)-COLUMN($B27),Order[],2,0)+1,0)))</f>
        <v>0</v>
      </c>
      <c r="M27" s="44">
        <f ca="1">IF($A27="Previous",IF(OR(M$9=0,M$9="Lt",M$9="Rt"),"",INDIRECT(Previous&amp;"!R"&amp;ROW(Totals)&amp;"C"&amp;COLUMN(M27),0)),IFERROR(ROUND(VLOOKUP($A27,Culverts[],VLOOKUP(COLUMN(M27)-COLUMN($B27),Order[],2,0)+1,0),M$1),VLOOKUP($A27,Culverts[],VLOOKUP(COLUMN(M27)-COLUMN($B27),Order[],2,0)+1,0)))</f>
        <v>0</v>
      </c>
      <c r="N27" s="44">
        <f ca="1">IF($A27="Previous",IF(OR(N$9=0,N$9="Lt",N$9="Rt"),"",INDIRECT(Previous&amp;"!R"&amp;ROW(Totals)&amp;"C"&amp;COLUMN(N27),0)),IFERROR(ROUND(VLOOKUP($A27,Culverts[],VLOOKUP(COLUMN(N27)-COLUMN($B27),Order[],2,0)+1,0),N$1),VLOOKUP($A27,Culverts[],VLOOKUP(COLUMN(N27)-COLUMN($B27),Order[],2,0)+1,0)))</f>
        <v>0</v>
      </c>
      <c r="O27" s="44">
        <f ca="1">IF($A27="Previous",IF(OR(O$9=0,O$9="Lt",O$9="Rt"),"",INDIRECT(Previous&amp;"!R"&amp;ROW(Totals)&amp;"C"&amp;COLUMN(O27),0)),IFERROR(ROUND(VLOOKUP($A27,Culverts[],VLOOKUP(COLUMN(O27)-COLUMN($B27),Order[],2,0)+1,0),O$1),VLOOKUP($A27,Culverts[],VLOOKUP(COLUMN(O27)-COLUMN($B27),Order[],2,0)+1,0)))</f>
        <v>0</v>
      </c>
      <c r="P27" s="44">
        <f ca="1">IF($A27="Previous",IF(OR(P$9=0,P$9="Lt",P$9="Rt"),"",INDIRECT(Previous&amp;"!R"&amp;ROW(Totals)&amp;"C"&amp;COLUMN(P27),0)),IFERROR(ROUND(VLOOKUP($A27,Culverts[],VLOOKUP(COLUMN(P27)-COLUMN($B27),Order[],2,0)+1,0),P$1),VLOOKUP($A27,Culverts[],VLOOKUP(COLUMN(P27)-COLUMN($B27),Order[],2,0)+1,0)))</f>
        <v>0</v>
      </c>
      <c r="Q27" s="44">
        <f ca="1">IF($A27="Previous",IF(OR(Q$9=0,Q$9="Lt",Q$9="Rt"),"",INDIRECT(Previous&amp;"!R"&amp;ROW(Totals)&amp;"C"&amp;COLUMN(Q27),0)),IFERROR(ROUND(VLOOKUP($A27,Culverts[],VLOOKUP(COLUMN(Q27)-COLUMN($B27),Order[],2,0)+1,0),Q$1),VLOOKUP($A27,Culverts[],VLOOKUP(COLUMN(Q27)-COLUMN($B27),Order[],2,0)+1,0)))</f>
        <v>0</v>
      </c>
      <c r="R27" s="44">
        <f ca="1">IF($A27="Previous",IF(OR(R$9=0,R$9="Lt",R$9="Rt"),"",INDIRECT(Previous&amp;"!R"&amp;ROW(Totals)&amp;"C"&amp;COLUMN(R27),0)),IFERROR(ROUND(VLOOKUP($A27,Culverts[],VLOOKUP(COLUMN(R27)-COLUMN($B27),Order[],2,0)+1,0),R$1),VLOOKUP($A27,Culverts[],VLOOKUP(COLUMN(R27)-COLUMN($B27),Order[],2,0)+1,0)))</f>
        <v>0</v>
      </c>
      <c r="S27" s="44">
        <f ca="1">IF($A27="Previous",IF(OR(S$9=0,S$9="Lt",S$9="Rt"),"",INDIRECT(Previous&amp;"!R"&amp;ROW(Totals)&amp;"C"&amp;COLUMN(S27),0)),IFERROR(ROUND(VLOOKUP($A27,Culverts[],VLOOKUP(COLUMN(S27)-COLUMN($B27),Order[],2,0)+1,0),S$1),VLOOKUP($A27,Culverts[],VLOOKUP(COLUMN(S27)-COLUMN($B27),Order[],2,0)+1,0)))</f>
        <v>0</v>
      </c>
      <c r="T27" s="44">
        <f ca="1">IF($A27="Previous",IF(OR(T$9=0,T$9="Lt",T$9="Rt"),"",INDIRECT(Previous&amp;"!R"&amp;ROW(Totals)&amp;"C"&amp;COLUMN(T27),0)),IFERROR(ROUND(VLOOKUP($A27,Culverts[],VLOOKUP(COLUMN(T27)-COLUMN($B27),Order[],2,0)+1,0),T$1),VLOOKUP($A27,Culverts[],VLOOKUP(COLUMN(T27)-COLUMN($B27),Order[],2,0)+1,0)))</f>
        <v>0</v>
      </c>
      <c r="U27" s="44">
        <f ca="1">IF($A27="Previous",IF(OR(U$9=0,U$9="Lt",U$9="Rt"),"",INDIRECT(Previous&amp;"!R"&amp;ROW(Totals)&amp;"C"&amp;COLUMN(U27),0)),IFERROR(ROUND(VLOOKUP($A27,Culverts[],VLOOKUP(COLUMN(U27)-COLUMN($B27),Order[],2,0)+1,0),U$1),VLOOKUP($A27,Culverts[],VLOOKUP(COLUMN(U27)-COLUMN($B27),Order[],2,0)+1,0)))</f>
        <v>0</v>
      </c>
      <c r="V27" s="44">
        <f ca="1">IF($A27="Previous",IF(OR(V$9=0,V$9="Lt",V$9="Rt"),"",INDIRECT(Previous&amp;"!R"&amp;ROW(Totals)&amp;"C"&amp;COLUMN(V27),0)),IFERROR(ROUND(VLOOKUP($A27,Culverts[],VLOOKUP(COLUMN(V27)-COLUMN($B27),Order[],2,0)+1,0),V$1),VLOOKUP($A27,Culverts[],VLOOKUP(COLUMN(V27)-COLUMN($B27),Order[],2,0)+1,0)))</f>
        <v>0</v>
      </c>
      <c r="W27" s="44">
        <f ca="1">IF($A27="Previous",IF(OR(W$9=0,W$9="Lt",W$9="Rt"),"",INDIRECT(Previous&amp;"!R"&amp;ROW(Totals)&amp;"C"&amp;COLUMN(W27),0)),IFERROR(ROUND(VLOOKUP($A27,Culverts[],VLOOKUP(COLUMN(W27)-COLUMN($B27),Order[],2,0)+1,0),W$1),VLOOKUP($A27,Culverts[],VLOOKUP(COLUMN(W27)-COLUMN($B27),Order[],2,0)+1,0)))</f>
        <v>0</v>
      </c>
      <c r="X27" s="44">
        <f ca="1">IF($A27="Previous",IF(OR(X$9=0,X$9="Lt",X$9="Rt"),"",INDIRECT(Previous&amp;"!R"&amp;ROW(Totals)&amp;"C"&amp;COLUMN(X27),0)),IFERROR(ROUND(VLOOKUP($A27,Culverts[],VLOOKUP(COLUMN(X27)-COLUMN($B27),Order[],2,0)+1,0),X$1),VLOOKUP($A27,Culverts[],VLOOKUP(COLUMN(X27)-COLUMN($B27),Order[],2,0)+1,0)))</f>
        <v>0</v>
      </c>
      <c r="Y27" s="44">
        <f ca="1">IF($A27="Previous",IF(OR(Y$9=0,Y$9="Lt",Y$9="Rt"),"",INDIRECT(Previous&amp;"!R"&amp;ROW(Totals)&amp;"C"&amp;COLUMN(Y27),0)),IFERROR(ROUND(VLOOKUP($A27,Culverts[],VLOOKUP(COLUMN(Y27)-COLUMN($B27),Order[],2,0)+1,0),Y$1),VLOOKUP($A27,Culverts[],VLOOKUP(COLUMN(Y27)-COLUMN($B27),Order[],2,0)+1,0)))</f>
        <v>0</v>
      </c>
      <c r="Z27" s="44">
        <f ca="1">IF($A27="Previous",IF(OR(Z$9=0,Z$9="Lt",Z$9="Rt"),"",INDIRECT(Previous&amp;"!R"&amp;ROW(Totals)&amp;"C"&amp;COLUMN(Z27),0)),IFERROR(ROUND(VLOOKUP($A27,Culverts[],VLOOKUP(COLUMN(Z27)-COLUMN($B27),Order[],2,0)+1,0),Z$1),VLOOKUP($A27,Culverts[],VLOOKUP(COLUMN(Z27)-COLUMN($B27),Order[],2,0)+1,0)))</f>
        <v>0</v>
      </c>
      <c r="AA27" s="44">
        <f ca="1">IF($A27="Previous",IF(OR(AA$9=0,AA$9="Lt",AA$9="Rt"),"",INDIRECT(Previous&amp;"!R"&amp;ROW(Totals)&amp;"C"&amp;COLUMN(AA27),0)),IFERROR(ROUND(VLOOKUP($A27,Culverts[],VLOOKUP(COLUMN(AA27)-COLUMN($B27),Order[],2,0)+1,0),AA$1),VLOOKUP($A27,Culverts[],VLOOKUP(COLUMN(AA27)-COLUMN($B27),Order[],2,0)+1,0)))</f>
        <v>0</v>
      </c>
      <c r="AB27" s="44">
        <f ca="1">IF($A27="Previous",IF(OR(AB$9=0,AB$9="Lt",AB$9="Rt"),"",INDIRECT(Previous&amp;"!R"&amp;ROW(Totals)&amp;"C"&amp;COLUMN(AB27),0)),IFERROR(ROUND(VLOOKUP($A27,Culverts[],VLOOKUP(COLUMN(AB27)-COLUMN($B27),Order[],2,0)+1,0),AB$1),VLOOKUP($A27,Culverts[],VLOOKUP(COLUMN(AB27)-COLUMN($B27),Order[],2,0)+1,0)))</f>
        <v>0</v>
      </c>
      <c r="AC27" s="44">
        <f ca="1">IF($A27="Previous",IF(OR(AC$9=0,AC$9="Lt",AC$9="Rt"),"",INDIRECT(Previous&amp;"!R"&amp;ROW(Totals)&amp;"C"&amp;COLUMN(AC27),0)),IFERROR(ROUND(VLOOKUP($A27,Culverts[],VLOOKUP(COLUMN(AC27)-COLUMN($B27),Order[],2,0)+1,0),AC$1),VLOOKUP($A27,Culverts[],VLOOKUP(COLUMN(AC27)-COLUMN($B27),Order[],2,0)+1,0)))</f>
        <v>0</v>
      </c>
      <c r="AD27" s="44">
        <f ca="1">IF($A27="Previous",IF(OR(AD$9=0,AD$9="Lt",AD$9="Rt"),"",INDIRECT(Previous&amp;"!R"&amp;ROW(Totals)&amp;"C"&amp;COLUMN(AD27),0)),IFERROR(ROUND(VLOOKUP($A27,Culverts[],VLOOKUP(COLUMN(AD27)-COLUMN($B27),Order[],2,0)+1,0),AD$1),VLOOKUP($A27,Culverts[],VLOOKUP(COLUMN(AD27)-COLUMN($B27),Order[],2,0)+1,0)))</f>
        <v>0</v>
      </c>
      <c r="AE27" s="44">
        <f ca="1">IF($A27="Previous",IF(OR(AE$9=0,AE$9="Lt",AE$9="Rt"),"",INDIRECT(Previous&amp;"!R"&amp;ROW(Totals)&amp;"C"&amp;COLUMN(AE27),0)),IFERROR(ROUND(VLOOKUP($A27,Culverts[],VLOOKUP(COLUMN(AE27)-COLUMN($B27),Order[],2,0)+1,0),AE$1),VLOOKUP($A27,Culverts[],VLOOKUP(COLUMN(AE27)-COLUMN($B27),Order[],2,0)+1,0)))</f>
        <v>0</v>
      </c>
      <c r="AF27" s="44">
        <f ca="1">IF($A27="Previous",IF(OR(AF$9=0,AF$9="Lt",AF$9="Rt"),"",INDIRECT(Previous&amp;"!R"&amp;ROW(Totals)&amp;"C"&amp;COLUMN(AF27),0)),IFERROR(ROUND(VLOOKUP($A27,Culverts[],VLOOKUP(COLUMN(AF27)-COLUMN($B27),Order[],2,0)+1,0),AF$1),VLOOKUP($A27,Culverts[],VLOOKUP(COLUMN(AF27)-COLUMN($B27),Order[],2,0)+1,0)))</f>
        <v>0</v>
      </c>
      <c r="AG27" s="44">
        <f ca="1">IF($A27="Previous",IF(OR(AG$9=0,AG$9="Lt",AG$9="Rt"),"",INDIRECT(Previous&amp;"!R"&amp;ROW(Totals)&amp;"C"&amp;COLUMN(AG27),0)),IFERROR(ROUND(VLOOKUP($A27,Culverts[],VLOOKUP(COLUMN(AG27)-COLUMN($B27),Order[],2,0)+1,0),AG$1),VLOOKUP($A27,Culverts[],VLOOKUP(COLUMN(AG27)-COLUMN($B27),Order[],2,0)+1,0)))</f>
        <v>0</v>
      </c>
      <c r="AH27" s="44">
        <f ca="1">IF($A27="Previous",IF(OR(AH$9=0,AH$9="Lt",AH$9="Rt"),"",INDIRECT(Previous&amp;"!R"&amp;ROW(Totals)&amp;"C"&amp;COLUMN(AH27),0)),IFERROR(ROUND(VLOOKUP($A27,Culverts[],VLOOKUP(COLUMN(AH27)-COLUMN($B27),Order[],2,0)+1,0),AH$1),VLOOKUP($A27,Culverts[],VLOOKUP(COLUMN(AH27)-COLUMN($B27),Order[],2,0)+1,0)))</f>
        <v>0</v>
      </c>
      <c r="AI27" s="44">
        <f ca="1">IF($A27="Previous",IF(OR(AI$9=0,AI$9="Lt",AI$9="Rt"),"",INDIRECT(Previous&amp;"!R"&amp;ROW(Totals)&amp;"C"&amp;COLUMN(AI27),0)),IFERROR(ROUND(VLOOKUP($A27,Culverts[],VLOOKUP(COLUMN(AI27)-COLUMN($B27),Order[],2,0)+1,0),AI$1),VLOOKUP($A27,Culverts[],VLOOKUP(COLUMN(AI27)-COLUMN($B27),Order[],2,0)+1,0)))</f>
        <v>0</v>
      </c>
      <c r="AJ27" s="44">
        <f ca="1">IF($A27="Previous",IF(OR(AJ$9=0,AJ$9="Lt",AJ$9="Rt"),"",INDIRECT(Previous&amp;"!R"&amp;ROW(Totals)&amp;"C"&amp;COLUMN(AJ27),0)),IFERROR(ROUND(VLOOKUP($A27,Culverts[],VLOOKUP(COLUMN(AJ27)-COLUMN($B27),Order[],2,0)+1,0),AJ$1),VLOOKUP($A27,Culverts[],VLOOKUP(COLUMN(AJ27)-COLUMN($B27),Order[],2,0)+1,0)))</f>
        <v>0</v>
      </c>
      <c r="AK27" s="84">
        <f ca="1">IF($A27="Previous",IF(OR(AK$9=0,AK$9="Lt",AK$9="Rt"),"",INDIRECT(Previous&amp;"!R"&amp;ROW(Totals)&amp;"C"&amp;COLUMN(AK27),0)),IFERROR(ROUND(VLOOKUP($A27,Culverts[],VLOOKUP(COLUMN(AK27)-COLUMN($B27),Order[],2,0)+1,0),AK$1),VLOOKUP($A27,Culverts[],VLOOKUP(COLUMN(AK27)-COLUMN($B27),Order[],2,0)+1,0)))</f>
        <v>0</v>
      </c>
      <c r="AL27" s="44">
        <f ca="1">IF($A27="Previous",IF(OR(AL$9=0,AL$9="Lt",AL$9="Rt"),"",INDIRECT(Previous&amp;"!R"&amp;ROW(Totals)&amp;"C"&amp;COLUMN(AL27),0)),IFERROR(ROUND(VLOOKUP($A27,Culverts[],VLOOKUP(COLUMN(AL27)-COLUMN($B27),Order[],2,0)+1,0),AL$1),VLOOKUP($A27,Culverts[],VLOOKUP(COLUMN(AL27)-COLUMN($B27),Order[],2,0)+1,0)))</f>
        <v>0</v>
      </c>
    </row>
    <row r="28" spans="1:38" ht="12" customHeight="1" x14ac:dyDescent="0.15">
      <c r="A28" s="39">
        <f ca="1">IFERROR(IF(AND(Previous&lt;&gt;"None",OFFSET(A28,-1,0)=0),"Previous",OFFSET(A28,-1,0)+1),IF(OFFSET(A28,-1,0)="Row Number",-2,INDEX(SheetNames[Begins],MATCH(Sheet.Number,SheetNames[Sheet],0))))</f>
        <v>19</v>
      </c>
      <c r="C28" s="90">
        <f ca="1">IF($A28="Previous","PREVIOUS",IFERROR(VLOOKUP($A28,Culverts[],VLOOKUP(COLUMN(C28)-COLUMN($B28),Order[],2,0)+1,0),""))</f>
        <v>0</v>
      </c>
      <c r="D28" s="44">
        <f ca="1">IF($A28="Previous","SHEET:",IFERROR(ROUND(VLOOKUP($A28,Culverts[],VLOOKUP(COLUMN(D28)-COLUMN($B28),Order[],2,0)+1,0),D$1),VLOOKUP($A28,Culverts[],VLOOKUP(COLUMN(D28)-COLUMN($B28),Order[],2,0)+1,0)))</f>
        <v>0</v>
      </c>
      <c r="E28" s="44">
        <f ca="1">IF($A28="Previous",IF(OR(E$9=0,E$9="Lt",E$9="Rt"),"",INDIRECT(Previous&amp;"!R"&amp;ROW(Totals)&amp;"C"&amp;COLUMN(E28),0)),IFERROR(ROUND(VLOOKUP($A28,Culverts[],VLOOKUP(COLUMN(E28)-COLUMN($B28),Order[],2,0)+1,0),E$1),VLOOKUP($A28,Culverts[],VLOOKUP(COLUMN(E28)-COLUMN($B28),Order[],2,0)+1,0)))</f>
        <v>0</v>
      </c>
      <c r="F28" s="44">
        <f ca="1">IF($A28="Previous",IF(OR(F$9=0,F$9="Lt",F$9="Rt"),"",INDIRECT(Previous&amp;"!R"&amp;ROW(Totals)&amp;"C"&amp;COLUMN(F28),0)),IFERROR(ROUND(VLOOKUP($A28,Culverts[],VLOOKUP(COLUMN(F28)-COLUMN($B28),Order[],2,0)+1,0),F$1),VLOOKUP($A28,Culverts[],VLOOKUP(COLUMN(F28)-COLUMN($B28),Order[],2,0)+1,0)))</f>
        <v>0</v>
      </c>
      <c r="G28" s="44">
        <f ca="1">IF($A28="Previous",IF(OR(G$9=0,G$9="Lt",G$9="Rt"),"",INDIRECT(Previous&amp;"!R"&amp;ROW(Totals)&amp;"C"&amp;COLUMN(G28),0)),IFERROR(ROUND(VLOOKUP($A28,Culverts[],VLOOKUP(COLUMN(G28)-COLUMN($B28),Order[],2,0)+1,0),G$1),VLOOKUP($A28,Culverts[],VLOOKUP(COLUMN(G28)-COLUMN($B28),Order[],2,0)+1,0)))</f>
        <v>0</v>
      </c>
      <c r="H28" s="44">
        <f ca="1">IF($A28="Previous",IF(OR(H$9=0,H$9="Lt",H$9="Rt"),"",INDIRECT(Previous&amp;"!R"&amp;ROW(Totals)&amp;"C"&amp;COLUMN(H28),0)),IFERROR(ROUND(VLOOKUP($A28,Culverts[],VLOOKUP(COLUMN(H28)-COLUMN($B28),Order[],2,0)+1,0),H$1),VLOOKUP($A28,Culverts[],VLOOKUP(COLUMN(H28)-COLUMN($B28),Order[],2,0)+1,0)))</f>
        <v>0</v>
      </c>
      <c r="I28" s="44">
        <f ca="1">IF($A28="Previous",IF(OR(I$9=0,I$9="Lt",I$9="Rt"),"",INDIRECT(Previous&amp;"!R"&amp;ROW(Totals)&amp;"C"&amp;COLUMN(I28),0)),IFERROR(ROUND(VLOOKUP($A28,Culverts[],VLOOKUP(COLUMN(I28)-COLUMN($B28),Order[],2,0)+1,0),I$1),VLOOKUP($A28,Culverts[],VLOOKUP(COLUMN(I28)-COLUMN($B28),Order[],2,0)+1,0)))</f>
        <v>0</v>
      </c>
      <c r="J28" s="44">
        <f ca="1">IF($A28="Previous",IF(OR(J$9=0,J$9="Lt",J$9="Rt"),"",INDIRECT(Previous&amp;"!R"&amp;ROW(Totals)&amp;"C"&amp;COLUMN(J28),0)),IFERROR(ROUND(VLOOKUP($A28,Culverts[],VLOOKUP(COLUMN(J28)-COLUMN($B28),Order[],2,0)+1,0),J$1),VLOOKUP($A28,Culverts[],VLOOKUP(COLUMN(J28)-COLUMN($B28),Order[],2,0)+1,0)))</f>
        <v>0</v>
      </c>
      <c r="K28" s="44">
        <f ca="1">IF($A28="Previous",IF(OR(K$9=0,K$9="Lt",K$9="Rt"),"",INDIRECT(Previous&amp;"!R"&amp;ROW(Totals)&amp;"C"&amp;COLUMN(K28),0)),IFERROR(ROUND(VLOOKUP($A28,Culverts[],VLOOKUP(COLUMN(K28)-COLUMN($B28),Order[],2,0)+1,0),K$1),VLOOKUP($A28,Culverts[],VLOOKUP(COLUMN(K28)-COLUMN($B28),Order[],2,0)+1,0)))</f>
        <v>0</v>
      </c>
      <c r="L28" s="44">
        <f ca="1">IF($A28="Previous",IF(OR(L$9=0,L$9="Lt",L$9="Rt"),"",INDIRECT(Previous&amp;"!R"&amp;ROW(Totals)&amp;"C"&amp;COLUMN(L28),0)),IFERROR(ROUND(VLOOKUP($A28,Culverts[],VLOOKUP(COLUMN(L28)-COLUMN($B28),Order[],2,0)+1,0),L$1),VLOOKUP($A28,Culverts[],VLOOKUP(COLUMN(L28)-COLUMN($B28),Order[],2,0)+1,0)))</f>
        <v>0</v>
      </c>
      <c r="M28" s="44">
        <f ca="1">IF($A28="Previous",IF(OR(M$9=0,M$9="Lt",M$9="Rt"),"",INDIRECT(Previous&amp;"!R"&amp;ROW(Totals)&amp;"C"&amp;COLUMN(M28),0)),IFERROR(ROUND(VLOOKUP($A28,Culverts[],VLOOKUP(COLUMN(M28)-COLUMN($B28),Order[],2,0)+1,0),M$1),VLOOKUP($A28,Culverts[],VLOOKUP(COLUMN(M28)-COLUMN($B28),Order[],2,0)+1,0)))</f>
        <v>0</v>
      </c>
      <c r="N28" s="44">
        <f ca="1">IF($A28="Previous",IF(OR(N$9=0,N$9="Lt",N$9="Rt"),"",INDIRECT(Previous&amp;"!R"&amp;ROW(Totals)&amp;"C"&amp;COLUMN(N28),0)),IFERROR(ROUND(VLOOKUP($A28,Culverts[],VLOOKUP(COLUMN(N28)-COLUMN($B28),Order[],2,0)+1,0),N$1),VLOOKUP($A28,Culverts[],VLOOKUP(COLUMN(N28)-COLUMN($B28),Order[],2,0)+1,0)))</f>
        <v>0</v>
      </c>
      <c r="O28" s="44">
        <f ca="1">IF($A28="Previous",IF(OR(O$9=0,O$9="Lt",O$9="Rt"),"",INDIRECT(Previous&amp;"!R"&amp;ROW(Totals)&amp;"C"&amp;COLUMN(O28),0)),IFERROR(ROUND(VLOOKUP($A28,Culverts[],VLOOKUP(COLUMN(O28)-COLUMN($B28),Order[],2,0)+1,0),O$1),VLOOKUP($A28,Culverts[],VLOOKUP(COLUMN(O28)-COLUMN($B28),Order[],2,0)+1,0)))</f>
        <v>0</v>
      </c>
      <c r="P28" s="44">
        <f ca="1">IF($A28="Previous",IF(OR(P$9=0,P$9="Lt",P$9="Rt"),"",INDIRECT(Previous&amp;"!R"&amp;ROW(Totals)&amp;"C"&amp;COLUMN(P28),0)),IFERROR(ROUND(VLOOKUP($A28,Culverts[],VLOOKUP(COLUMN(P28)-COLUMN($B28),Order[],2,0)+1,0),P$1),VLOOKUP($A28,Culverts[],VLOOKUP(COLUMN(P28)-COLUMN($B28),Order[],2,0)+1,0)))</f>
        <v>0</v>
      </c>
      <c r="Q28" s="44">
        <f ca="1">IF($A28="Previous",IF(OR(Q$9=0,Q$9="Lt",Q$9="Rt"),"",INDIRECT(Previous&amp;"!R"&amp;ROW(Totals)&amp;"C"&amp;COLUMN(Q28),0)),IFERROR(ROUND(VLOOKUP($A28,Culverts[],VLOOKUP(COLUMN(Q28)-COLUMN($B28),Order[],2,0)+1,0),Q$1),VLOOKUP($A28,Culverts[],VLOOKUP(COLUMN(Q28)-COLUMN($B28),Order[],2,0)+1,0)))</f>
        <v>0</v>
      </c>
      <c r="R28" s="44">
        <f ca="1">IF($A28="Previous",IF(OR(R$9=0,R$9="Lt",R$9="Rt"),"",INDIRECT(Previous&amp;"!R"&amp;ROW(Totals)&amp;"C"&amp;COLUMN(R28),0)),IFERROR(ROUND(VLOOKUP($A28,Culverts[],VLOOKUP(COLUMN(R28)-COLUMN($B28),Order[],2,0)+1,0),R$1),VLOOKUP($A28,Culverts[],VLOOKUP(COLUMN(R28)-COLUMN($B28),Order[],2,0)+1,0)))</f>
        <v>0</v>
      </c>
      <c r="S28" s="44">
        <f ca="1">IF($A28="Previous",IF(OR(S$9=0,S$9="Lt",S$9="Rt"),"",INDIRECT(Previous&amp;"!R"&amp;ROW(Totals)&amp;"C"&amp;COLUMN(S28),0)),IFERROR(ROUND(VLOOKUP($A28,Culverts[],VLOOKUP(COLUMN(S28)-COLUMN($B28),Order[],2,0)+1,0),S$1),VLOOKUP($A28,Culverts[],VLOOKUP(COLUMN(S28)-COLUMN($B28),Order[],2,0)+1,0)))</f>
        <v>0</v>
      </c>
      <c r="T28" s="44">
        <f ca="1">IF($A28="Previous",IF(OR(T$9=0,T$9="Lt",T$9="Rt"),"",INDIRECT(Previous&amp;"!R"&amp;ROW(Totals)&amp;"C"&amp;COLUMN(T28),0)),IFERROR(ROUND(VLOOKUP($A28,Culverts[],VLOOKUP(COLUMN(T28)-COLUMN($B28),Order[],2,0)+1,0),T$1),VLOOKUP($A28,Culverts[],VLOOKUP(COLUMN(T28)-COLUMN($B28),Order[],2,0)+1,0)))</f>
        <v>0</v>
      </c>
      <c r="U28" s="44">
        <f ca="1">IF($A28="Previous",IF(OR(U$9=0,U$9="Lt",U$9="Rt"),"",INDIRECT(Previous&amp;"!R"&amp;ROW(Totals)&amp;"C"&amp;COLUMN(U28),0)),IFERROR(ROUND(VLOOKUP($A28,Culverts[],VLOOKUP(COLUMN(U28)-COLUMN($B28),Order[],2,0)+1,0),U$1),VLOOKUP($A28,Culverts[],VLOOKUP(COLUMN(U28)-COLUMN($B28),Order[],2,0)+1,0)))</f>
        <v>0</v>
      </c>
      <c r="V28" s="44">
        <f ca="1">IF($A28="Previous",IF(OR(V$9=0,V$9="Lt",V$9="Rt"),"",INDIRECT(Previous&amp;"!R"&amp;ROW(Totals)&amp;"C"&amp;COLUMN(V28),0)),IFERROR(ROUND(VLOOKUP($A28,Culverts[],VLOOKUP(COLUMN(V28)-COLUMN($B28),Order[],2,0)+1,0),V$1),VLOOKUP($A28,Culverts[],VLOOKUP(COLUMN(V28)-COLUMN($B28),Order[],2,0)+1,0)))</f>
        <v>0</v>
      </c>
      <c r="W28" s="44">
        <f ca="1">IF($A28="Previous",IF(OR(W$9=0,W$9="Lt",W$9="Rt"),"",INDIRECT(Previous&amp;"!R"&amp;ROW(Totals)&amp;"C"&amp;COLUMN(W28),0)),IFERROR(ROUND(VLOOKUP($A28,Culverts[],VLOOKUP(COLUMN(W28)-COLUMN($B28),Order[],2,0)+1,0),W$1),VLOOKUP($A28,Culverts[],VLOOKUP(COLUMN(W28)-COLUMN($B28),Order[],2,0)+1,0)))</f>
        <v>0</v>
      </c>
      <c r="X28" s="44">
        <f ca="1">IF($A28="Previous",IF(OR(X$9=0,X$9="Lt",X$9="Rt"),"",INDIRECT(Previous&amp;"!R"&amp;ROW(Totals)&amp;"C"&amp;COLUMN(X28),0)),IFERROR(ROUND(VLOOKUP($A28,Culverts[],VLOOKUP(COLUMN(X28)-COLUMN($B28),Order[],2,0)+1,0),X$1),VLOOKUP($A28,Culverts[],VLOOKUP(COLUMN(X28)-COLUMN($B28),Order[],2,0)+1,0)))</f>
        <v>0</v>
      </c>
      <c r="Y28" s="44">
        <f ca="1">IF($A28="Previous",IF(OR(Y$9=0,Y$9="Lt",Y$9="Rt"),"",INDIRECT(Previous&amp;"!R"&amp;ROW(Totals)&amp;"C"&amp;COLUMN(Y28),0)),IFERROR(ROUND(VLOOKUP($A28,Culverts[],VLOOKUP(COLUMN(Y28)-COLUMN($B28),Order[],2,0)+1,0),Y$1),VLOOKUP($A28,Culverts[],VLOOKUP(COLUMN(Y28)-COLUMN($B28),Order[],2,0)+1,0)))</f>
        <v>0</v>
      </c>
      <c r="Z28" s="44">
        <f ca="1">IF($A28="Previous",IF(OR(Z$9=0,Z$9="Lt",Z$9="Rt"),"",INDIRECT(Previous&amp;"!R"&amp;ROW(Totals)&amp;"C"&amp;COLUMN(Z28),0)),IFERROR(ROUND(VLOOKUP($A28,Culverts[],VLOOKUP(COLUMN(Z28)-COLUMN($B28),Order[],2,0)+1,0),Z$1),VLOOKUP($A28,Culverts[],VLOOKUP(COLUMN(Z28)-COLUMN($B28),Order[],2,0)+1,0)))</f>
        <v>0</v>
      </c>
      <c r="AA28" s="44">
        <f ca="1">IF($A28="Previous",IF(OR(AA$9=0,AA$9="Lt",AA$9="Rt"),"",INDIRECT(Previous&amp;"!R"&amp;ROW(Totals)&amp;"C"&amp;COLUMN(AA28),0)),IFERROR(ROUND(VLOOKUP($A28,Culverts[],VLOOKUP(COLUMN(AA28)-COLUMN($B28),Order[],2,0)+1,0),AA$1),VLOOKUP($A28,Culverts[],VLOOKUP(COLUMN(AA28)-COLUMN($B28),Order[],2,0)+1,0)))</f>
        <v>0</v>
      </c>
      <c r="AB28" s="44">
        <f ca="1">IF($A28="Previous",IF(OR(AB$9=0,AB$9="Lt",AB$9="Rt"),"",INDIRECT(Previous&amp;"!R"&amp;ROW(Totals)&amp;"C"&amp;COLUMN(AB28),0)),IFERROR(ROUND(VLOOKUP($A28,Culverts[],VLOOKUP(COLUMN(AB28)-COLUMN($B28),Order[],2,0)+1,0),AB$1),VLOOKUP($A28,Culverts[],VLOOKUP(COLUMN(AB28)-COLUMN($B28),Order[],2,0)+1,0)))</f>
        <v>0</v>
      </c>
      <c r="AC28" s="44">
        <f ca="1">IF($A28="Previous",IF(OR(AC$9=0,AC$9="Lt",AC$9="Rt"),"",INDIRECT(Previous&amp;"!R"&amp;ROW(Totals)&amp;"C"&amp;COLUMN(AC28),0)),IFERROR(ROUND(VLOOKUP($A28,Culverts[],VLOOKUP(COLUMN(AC28)-COLUMN($B28),Order[],2,0)+1,0),AC$1),VLOOKUP($A28,Culverts[],VLOOKUP(COLUMN(AC28)-COLUMN($B28),Order[],2,0)+1,0)))</f>
        <v>0</v>
      </c>
      <c r="AD28" s="44">
        <f ca="1">IF($A28="Previous",IF(OR(AD$9=0,AD$9="Lt",AD$9="Rt"),"",INDIRECT(Previous&amp;"!R"&amp;ROW(Totals)&amp;"C"&amp;COLUMN(AD28),0)),IFERROR(ROUND(VLOOKUP($A28,Culverts[],VLOOKUP(COLUMN(AD28)-COLUMN($B28),Order[],2,0)+1,0),AD$1),VLOOKUP($A28,Culverts[],VLOOKUP(COLUMN(AD28)-COLUMN($B28),Order[],2,0)+1,0)))</f>
        <v>0</v>
      </c>
      <c r="AE28" s="44">
        <f ca="1">IF($A28="Previous",IF(OR(AE$9=0,AE$9="Lt",AE$9="Rt"),"",INDIRECT(Previous&amp;"!R"&amp;ROW(Totals)&amp;"C"&amp;COLUMN(AE28),0)),IFERROR(ROUND(VLOOKUP($A28,Culverts[],VLOOKUP(COLUMN(AE28)-COLUMN($B28),Order[],2,0)+1,0),AE$1),VLOOKUP($A28,Culverts[],VLOOKUP(COLUMN(AE28)-COLUMN($B28),Order[],2,0)+1,0)))</f>
        <v>0</v>
      </c>
      <c r="AF28" s="44">
        <f ca="1">IF($A28="Previous",IF(OR(AF$9=0,AF$9="Lt",AF$9="Rt"),"",INDIRECT(Previous&amp;"!R"&amp;ROW(Totals)&amp;"C"&amp;COLUMN(AF28),0)),IFERROR(ROUND(VLOOKUP($A28,Culverts[],VLOOKUP(COLUMN(AF28)-COLUMN($B28),Order[],2,0)+1,0),AF$1),VLOOKUP($A28,Culverts[],VLOOKUP(COLUMN(AF28)-COLUMN($B28),Order[],2,0)+1,0)))</f>
        <v>0</v>
      </c>
      <c r="AG28" s="44">
        <f ca="1">IF($A28="Previous",IF(OR(AG$9=0,AG$9="Lt",AG$9="Rt"),"",INDIRECT(Previous&amp;"!R"&amp;ROW(Totals)&amp;"C"&amp;COLUMN(AG28),0)),IFERROR(ROUND(VLOOKUP($A28,Culverts[],VLOOKUP(COLUMN(AG28)-COLUMN($B28),Order[],2,0)+1,0),AG$1),VLOOKUP($A28,Culverts[],VLOOKUP(COLUMN(AG28)-COLUMN($B28),Order[],2,0)+1,0)))</f>
        <v>0</v>
      </c>
      <c r="AH28" s="44">
        <f ca="1">IF($A28="Previous",IF(OR(AH$9=0,AH$9="Lt",AH$9="Rt"),"",INDIRECT(Previous&amp;"!R"&amp;ROW(Totals)&amp;"C"&amp;COLUMN(AH28),0)),IFERROR(ROUND(VLOOKUP($A28,Culverts[],VLOOKUP(COLUMN(AH28)-COLUMN($B28),Order[],2,0)+1,0),AH$1),VLOOKUP($A28,Culverts[],VLOOKUP(COLUMN(AH28)-COLUMN($B28),Order[],2,0)+1,0)))</f>
        <v>0</v>
      </c>
      <c r="AI28" s="44">
        <f ca="1">IF($A28="Previous",IF(OR(AI$9=0,AI$9="Lt",AI$9="Rt"),"",INDIRECT(Previous&amp;"!R"&amp;ROW(Totals)&amp;"C"&amp;COLUMN(AI28),0)),IFERROR(ROUND(VLOOKUP($A28,Culverts[],VLOOKUP(COLUMN(AI28)-COLUMN($B28),Order[],2,0)+1,0),AI$1),VLOOKUP($A28,Culverts[],VLOOKUP(COLUMN(AI28)-COLUMN($B28),Order[],2,0)+1,0)))</f>
        <v>0</v>
      </c>
      <c r="AJ28" s="44">
        <f ca="1">IF($A28="Previous",IF(OR(AJ$9=0,AJ$9="Lt",AJ$9="Rt"),"",INDIRECT(Previous&amp;"!R"&amp;ROW(Totals)&amp;"C"&amp;COLUMN(AJ28),0)),IFERROR(ROUND(VLOOKUP($A28,Culverts[],VLOOKUP(COLUMN(AJ28)-COLUMN($B28),Order[],2,0)+1,0),AJ$1),VLOOKUP($A28,Culverts[],VLOOKUP(COLUMN(AJ28)-COLUMN($B28),Order[],2,0)+1,0)))</f>
        <v>0</v>
      </c>
      <c r="AK28" s="84">
        <f ca="1">IF($A28="Previous",IF(OR(AK$9=0,AK$9="Lt",AK$9="Rt"),"",INDIRECT(Previous&amp;"!R"&amp;ROW(Totals)&amp;"C"&amp;COLUMN(AK28),0)),IFERROR(ROUND(VLOOKUP($A28,Culverts[],VLOOKUP(COLUMN(AK28)-COLUMN($B28),Order[],2,0)+1,0),AK$1),VLOOKUP($A28,Culverts[],VLOOKUP(COLUMN(AK28)-COLUMN($B28),Order[],2,0)+1,0)))</f>
        <v>0</v>
      </c>
      <c r="AL28" s="44">
        <f ca="1">IF($A28="Previous",IF(OR(AL$9=0,AL$9="Lt",AL$9="Rt"),"",INDIRECT(Previous&amp;"!R"&amp;ROW(Totals)&amp;"C"&amp;COLUMN(AL28),0)),IFERROR(ROUND(VLOOKUP($A28,Culverts[],VLOOKUP(COLUMN(AL28)-COLUMN($B28),Order[],2,0)+1,0),AL$1),VLOOKUP($A28,Culverts[],VLOOKUP(COLUMN(AL28)-COLUMN($B28),Order[],2,0)+1,0)))</f>
        <v>0</v>
      </c>
    </row>
    <row r="29" spans="1:38" ht="12" customHeight="1" x14ac:dyDescent="0.15">
      <c r="A29" s="39">
        <f ca="1">IFERROR(IF(AND(Previous&lt;&gt;"None",OFFSET(A29,-1,0)=0),"Previous",OFFSET(A29,-1,0)+1),IF(OFFSET(A29,-1,0)="Row Number",-2,INDEX(SheetNames[Begins],MATCH(Sheet.Number,SheetNames[Sheet],0))))</f>
        <v>20</v>
      </c>
      <c r="C29" s="90">
        <f ca="1">IF($A29="Previous","PREVIOUS",IFERROR(VLOOKUP($A29,Culverts[],VLOOKUP(COLUMN(C29)-COLUMN($B29),Order[],2,0)+1,0),""))</f>
        <v>0</v>
      </c>
      <c r="D29" s="44">
        <f ca="1">IF($A29="Previous","SHEET:",IFERROR(ROUND(VLOOKUP($A29,Culverts[],VLOOKUP(COLUMN(D29)-COLUMN($B29),Order[],2,0)+1,0),D$1),VLOOKUP($A29,Culverts[],VLOOKUP(COLUMN(D29)-COLUMN($B29),Order[],2,0)+1,0)))</f>
        <v>0</v>
      </c>
      <c r="E29" s="44">
        <f ca="1">IF($A29="Previous",IF(OR(E$9=0,E$9="Lt",E$9="Rt"),"",INDIRECT(Previous&amp;"!R"&amp;ROW(Totals)&amp;"C"&amp;COLUMN(E29),0)),IFERROR(ROUND(VLOOKUP($A29,Culverts[],VLOOKUP(COLUMN(E29)-COLUMN($B29),Order[],2,0)+1,0),E$1),VLOOKUP($A29,Culverts[],VLOOKUP(COLUMN(E29)-COLUMN($B29),Order[],2,0)+1,0)))</f>
        <v>0</v>
      </c>
      <c r="F29" s="44">
        <f ca="1">IF($A29="Previous",IF(OR(F$9=0,F$9="Lt",F$9="Rt"),"",INDIRECT(Previous&amp;"!R"&amp;ROW(Totals)&amp;"C"&amp;COLUMN(F29),0)),IFERROR(ROUND(VLOOKUP($A29,Culverts[],VLOOKUP(COLUMN(F29)-COLUMN($B29),Order[],2,0)+1,0),F$1),VLOOKUP($A29,Culverts[],VLOOKUP(COLUMN(F29)-COLUMN($B29),Order[],2,0)+1,0)))</f>
        <v>0</v>
      </c>
      <c r="G29" s="44">
        <f ca="1">IF($A29="Previous",IF(OR(G$9=0,G$9="Lt",G$9="Rt"),"",INDIRECT(Previous&amp;"!R"&amp;ROW(Totals)&amp;"C"&amp;COLUMN(G29),0)),IFERROR(ROUND(VLOOKUP($A29,Culverts[],VLOOKUP(COLUMN(G29)-COLUMN($B29),Order[],2,0)+1,0),G$1),VLOOKUP($A29,Culverts[],VLOOKUP(COLUMN(G29)-COLUMN($B29),Order[],2,0)+1,0)))</f>
        <v>0</v>
      </c>
      <c r="H29" s="44">
        <f ca="1">IF($A29="Previous",IF(OR(H$9=0,H$9="Lt",H$9="Rt"),"",INDIRECT(Previous&amp;"!R"&amp;ROW(Totals)&amp;"C"&amp;COLUMN(H29),0)),IFERROR(ROUND(VLOOKUP($A29,Culverts[],VLOOKUP(COLUMN(H29)-COLUMN($B29),Order[],2,0)+1,0),H$1),VLOOKUP($A29,Culverts[],VLOOKUP(COLUMN(H29)-COLUMN($B29),Order[],2,0)+1,0)))</f>
        <v>0</v>
      </c>
      <c r="I29" s="44">
        <f ca="1">IF($A29="Previous",IF(OR(I$9=0,I$9="Lt",I$9="Rt"),"",INDIRECT(Previous&amp;"!R"&amp;ROW(Totals)&amp;"C"&amp;COLUMN(I29),0)),IFERROR(ROUND(VLOOKUP($A29,Culverts[],VLOOKUP(COLUMN(I29)-COLUMN($B29),Order[],2,0)+1,0),I$1),VLOOKUP($A29,Culverts[],VLOOKUP(COLUMN(I29)-COLUMN($B29),Order[],2,0)+1,0)))</f>
        <v>0</v>
      </c>
      <c r="J29" s="44">
        <f ca="1">IF($A29="Previous",IF(OR(J$9=0,J$9="Lt",J$9="Rt"),"",INDIRECT(Previous&amp;"!R"&amp;ROW(Totals)&amp;"C"&amp;COLUMN(J29),0)),IFERROR(ROUND(VLOOKUP($A29,Culverts[],VLOOKUP(COLUMN(J29)-COLUMN($B29),Order[],2,0)+1,0),J$1),VLOOKUP($A29,Culverts[],VLOOKUP(COLUMN(J29)-COLUMN($B29),Order[],2,0)+1,0)))</f>
        <v>0</v>
      </c>
      <c r="K29" s="44">
        <f ca="1">IF($A29="Previous",IF(OR(K$9=0,K$9="Lt",K$9="Rt"),"",INDIRECT(Previous&amp;"!R"&amp;ROW(Totals)&amp;"C"&amp;COLUMN(K29),0)),IFERROR(ROUND(VLOOKUP($A29,Culverts[],VLOOKUP(COLUMN(K29)-COLUMN($B29),Order[],2,0)+1,0),K$1),VLOOKUP($A29,Culverts[],VLOOKUP(COLUMN(K29)-COLUMN($B29),Order[],2,0)+1,0)))</f>
        <v>0</v>
      </c>
      <c r="L29" s="44">
        <f ca="1">IF($A29="Previous",IF(OR(L$9=0,L$9="Lt",L$9="Rt"),"",INDIRECT(Previous&amp;"!R"&amp;ROW(Totals)&amp;"C"&amp;COLUMN(L29),0)),IFERROR(ROUND(VLOOKUP($A29,Culverts[],VLOOKUP(COLUMN(L29)-COLUMN($B29),Order[],2,0)+1,0),L$1),VLOOKUP($A29,Culverts[],VLOOKUP(COLUMN(L29)-COLUMN($B29),Order[],2,0)+1,0)))</f>
        <v>0</v>
      </c>
      <c r="M29" s="44">
        <f ca="1">IF($A29="Previous",IF(OR(M$9=0,M$9="Lt",M$9="Rt"),"",INDIRECT(Previous&amp;"!R"&amp;ROW(Totals)&amp;"C"&amp;COLUMN(M29),0)),IFERROR(ROUND(VLOOKUP($A29,Culverts[],VLOOKUP(COLUMN(M29)-COLUMN($B29),Order[],2,0)+1,0),M$1),VLOOKUP($A29,Culverts[],VLOOKUP(COLUMN(M29)-COLUMN($B29),Order[],2,0)+1,0)))</f>
        <v>0</v>
      </c>
      <c r="N29" s="44">
        <f ca="1">IF($A29="Previous",IF(OR(N$9=0,N$9="Lt",N$9="Rt"),"",INDIRECT(Previous&amp;"!R"&amp;ROW(Totals)&amp;"C"&amp;COLUMN(N29),0)),IFERROR(ROUND(VLOOKUP($A29,Culverts[],VLOOKUP(COLUMN(N29)-COLUMN($B29),Order[],2,0)+1,0),N$1),VLOOKUP($A29,Culverts[],VLOOKUP(COLUMN(N29)-COLUMN($B29),Order[],2,0)+1,0)))</f>
        <v>0</v>
      </c>
      <c r="O29" s="44">
        <f ca="1">IF($A29="Previous",IF(OR(O$9=0,O$9="Lt",O$9="Rt"),"",INDIRECT(Previous&amp;"!R"&amp;ROW(Totals)&amp;"C"&amp;COLUMN(O29),0)),IFERROR(ROUND(VLOOKUP($A29,Culverts[],VLOOKUP(COLUMN(O29)-COLUMN($B29),Order[],2,0)+1,0),O$1),VLOOKUP($A29,Culverts[],VLOOKUP(COLUMN(O29)-COLUMN($B29),Order[],2,0)+1,0)))</f>
        <v>0</v>
      </c>
      <c r="P29" s="44">
        <f ca="1">IF($A29="Previous",IF(OR(P$9=0,P$9="Lt",P$9="Rt"),"",INDIRECT(Previous&amp;"!R"&amp;ROW(Totals)&amp;"C"&amp;COLUMN(P29),0)),IFERROR(ROUND(VLOOKUP($A29,Culverts[],VLOOKUP(COLUMN(P29)-COLUMN($B29),Order[],2,0)+1,0),P$1),VLOOKUP($A29,Culverts[],VLOOKUP(COLUMN(P29)-COLUMN($B29),Order[],2,0)+1,0)))</f>
        <v>0</v>
      </c>
      <c r="Q29" s="44">
        <f ca="1">IF($A29="Previous",IF(OR(Q$9=0,Q$9="Lt",Q$9="Rt"),"",INDIRECT(Previous&amp;"!R"&amp;ROW(Totals)&amp;"C"&amp;COLUMN(Q29),0)),IFERROR(ROUND(VLOOKUP($A29,Culverts[],VLOOKUP(COLUMN(Q29)-COLUMN($B29),Order[],2,0)+1,0),Q$1),VLOOKUP($A29,Culverts[],VLOOKUP(COLUMN(Q29)-COLUMN($B29),Order[],2,0)+1,0)))</f>
        <v>0</v>
      </c>
      <c r="R29" s="44">
        <f ca="1">IF($A29="Previous",IF(OR(R$9=0,R$9="Lt",R$9="Rt"),"",INDIRECT(Previous&amp;"!R"&amp;ROW(Totals)&amp;"C"&amp;COLUMN(R29),0)),IFERROR(ROUND(VLOOKUP($A29,Culverts[],VLOOKUP(COLUMN(R29)-COLUMN($B29),Order[],2,0)+1,0),R$1),VLOOKUP($A29,Culverts[],VLOOKUP(COLUMN(R29)-COLUMN($B29),Order[],2,0)+1,0)))</f>
        <v>0</v>
      </c>
      <c r="S29" s="44">
        <f ca="1">IF($A29="Previous",IF(OR(S$9=0,S$9="Lt",S$9="Rt"),"",INDIRECT(Previous&amp;"!R"&amp;ROW(Totals)&amp;"C"&amp;COLUMN(S29),0)),IFERROR(ROUND(VLOOKUP($A29,Culverts[],VLOOKUP(COLUMN(S29)-COLUMN($B29),Order[],2,0)+1,0),S$1),VLOOKUP($A29,Culverts[],VLOOKUP(COLUMN(S29)-COLUMN($B29),Order[],2,0)+1,0)))</f>
        <v>0</v>
      </c>
      <c r="T29" s="44">
        <f ca="1">IF($A29="Previous",IF(OR(T$9=0,T$9="Lt",T$9="Rt"),"",INDIRECT(Previous&amp;"!R"&amp;ROW(Totals)&amp;"C"&amp;COLUMN(T29),0)),IFERROR(ROUND(VLOOKUP($A29,Culverts[],VLOOKUP(COLUMN(T29)-COLUMN($B29),Order[],2,0)+1,0),T$1),VLOOKUP($A29,Culverts[],VLOOKUP(COLUMN(T29)-COLUMN($B29),Order[],2,0)+1,0)))</f>
        <v>0</v>
      </c>
      <c r="U29" s="44">
        <f ca="1">IF($A29="Previous",IF(OR(U$9=0,U$9="Lt",U$9="Rt"),"",INDIRECT(Previous&amp;"!R"&amp;ROW(Totals)&amp;"C"&amp;COLUMN(U29),0)),IFERROR(ROUND(VLOOKUP($A29,Culverts[],VLOOKUP(COLUMN(U29)-COLUMN($B29),Order[],2,0)+1,0),U$1),VLOOKUP($A29,Culverts[],VLOOKUP(COLUMN(U29)-COLUMN($B29),Order[],2,0)+1,0)))</f>
        <v>0</v>
      </c>
      <c r="V29" s="44">
        <f ca="1">IF($A29="Previous",IF(OR(V$9=0,V$9="Lt",V$9="Rt"),"",INDIRECT(Previous&amp;"!R"&amp;ROW(Totals)&amp;"C"&amp;COLUMN(V29),0)),IFERROR(ROUND(VLOOKUP($A29,Culverts[],VLOOKUP(COLUMN(V29)-COLUMN($B29),Order[],2,0)+1,0),V$1),VLOOKUP($A29,Culverts[],VLOOKUP(COLUMN(V29)-COLUMN($B29),Order[],2,0)+1,0)))</f>
        <v>0</v>
      </c>
      <c r="W29" s="44">
        <f ca="1">IF($A29="Previous",IF(OR(W$9=0,W$9="Lt",W$9="Rt"),"",INDIRECT(Previous&amp;"!R"&amp;ROW(Totals)&amp;"C"&amp;COLUMN(W29),0)),IFERROR(ROUND(VLOOKUP($A29,Culverts[],VLOOKUP(COLUMN(W29)-COLUMN($B29),Order[],2,0)+1,0),W$1),VLOOKUP($A29,Culverts[],VLOOKUP(COLUMN(W29)-COLUMN($B29),Order[],2,0)+1,0)))</f>
        <v>0</v>
      </c>
      <c r="X29" s="44">
        <f ca="1">IF($A29="Previous",IF(OR(X$9=0,X$9="Lt",X$9="Rt"),"",INDIRECT(Previous&amp;"!R"&amp;ROW(Totals)&amp;"C"&amp;COLUMN(X29),0)),IFERROR(ROUND(VLOOKUP($A29,Culverts[],VLOOKUP(COLUMN(X29)-COLUMN($B29),Order[],2,0)+1,0),X$1),VLOOKUP($A29,Culverts[],VLOOKUP(COLUMN(X29)-COLUMN($B29),Order[],2,0)+1,0)))</f>
        <v>0</v>
      </c>
      <c r="Y29" s="44">
        <f ca="1">IF($A29="Previous",IF(OR(Y$9=0,Y$9="Lt",Y$9="Rt"),"",INDIRECT(Previous&amp;"!R"&amp;ROW(Totals)&amp;"C"&amp;COLUMN(Y29),0)),IFERROR(ROUND(VLOOKUP($A29,Culverts[],VLOOKUP(COLUMN(Y29)-COLUMN($B29),Order[],2,0)+1,0),Y$1),VLOOKUP($A29,Culverts[],VLOOKUP(COLUMN(Y29)-COLUMN($B29),Order[],2,0)+1,0)))</f>
        <v>0</v>
      </c>
      <c r="Z29" s="44">
        <f ca="1">IF($A29="Previous",IF(OR(Z$9=0,Z$9="Lt",Z$9="Rt"),"",INDIRECT(Previous&amp;"!R"&amp;ROW(Totals)&amp;"C"&amp;COLUMN(Z29),0)),IFERROR(ROUND(VLOOKUP($A29,Culverts[],VLOOKUP(COLUMN(Z29)-COLUMN($B29),Order[],2,0)+1,0),Z$1),VLOOKUP($A29,Culverts[],VLOOKUP(COLUMN(Z29)-COLUMN($B29),Order[],2,0)+1,0)))</f>
        <v>0</v>
      </c>
      <c r="AA29" s="44">
        <f ca="1">IF($A29="Previous",IF(OR(AA$9=0,AA$9="Lt",AA$9="Rt"),"",INDIRECT(Previous&amp;"!R"&amp;ROW(Totals)&amp;"C"&amp;COLUMN(AA29),0)),IFERROR(ROUND(VLOOKUP($A29,Culverts[],VLOOKUP(COLUMN(AA29)-COLUMN($B29),Order[],2,0)+1,0),AA$1),VLOOKUP($A29,Culverts[],VLOOKUP(COLUMN(AA29)-COLUMN($B29),Order[],2,0)+1,0)))</f>
        <v>0</v>
      </c>
      <c r="AB29" s="44">
        <f ca="1">IF($A29="Previous",IF(OR(AB$9=0,AB$9="Lt",AB$9="Rt"),"",INDIRECT(Previous&amp;"!R"&amp;ROW(Totals)&amp;"C"&amp;COLUMN(AB29),0)),IFERROR(ROUND(VLOOKUP($A29,Culverts[],VLOOKUP(COLUMN(AB29)-COLUMN($B29),Order[],2,0)+1,0),AB$1),VLOOKUP($A29,Culverts[],VLOOKUP(COLUMN(AB29)-COLUMN($B29),Order[],2,0)+1,0)))</f>
        <v>0</v>
      </c>
      <c r="AC29" s="44">
        <f ca="1">IF($A29="Previous",IF(OR(AC$9=0,AC$9="Lt",AC$9="Rt"),"",INDIRECT(Previous&amp;"!R"&amp;ROW(Totals)&amp;"C"&amp;COLUMN(AC29),0)),IFERROR(ROUND(VLOOKUP($A29,Culverts[],VLOOKUP(COLUMN(AC29)-COLUMN($B29),Order[],2,0)+1,0),AC$1),VLOOKUP($A29,Culverts[],VLOOKUP(COLUMN(AC29)-COLUMN($B29),Order[],2,0)+1,0)))</f>
        <v>0</v>
      </c>
      <c r="AD29" s="44">
        <f ca="1">IF($A29="Previous",IF(OR(AD$9=0,AD$9="Lt",AD$9="Rt"),"",INDIRECT(Previous&amp;"!R"&amp;ROW(Totals)&amp;"C"&amp;COLUMN(AD29),0)),IFERROR(ROUND(VLOOKUP($A29,Culverts[],VLOOKUP(COLUMN(AD29)-COLUMN($B29),Order[],2,0)+1,0),AD$1),VLOOKUP($A29,Culverts[],VLOOKUP(COLUMN(AD29)-COLUMN($B29),Order[],2,0)+1,0)))</f>
        <v>0</v>
      </c>
      <c r="AE29" s="44">
        <f ca="1">IF($A29="Previous",IF(OR(AE$9=0,AE$9="Lt",AE$9="Rt"),"",INDIRECT(Previous&amp;"!R"&amp;ROW(Totals)&amp;"C"&amp;COLUMN(AE29),0)),IFERROR(ROUND(VLOOKUP($A29,Culverts[],VLOOKUP(COLUMN(AE29)-COLUMN($B29),Order[],2,0)+1,0),AE$1),VLOOKUP($A29,Culverts[],VLOOKUP(COLUMN(AE29)-COLUMN($B29),Order[],2,0)+1,0)))</f>
        <v>0</v>
      </c>
      <c r="AF29" s="44">
        <f ca="1">IF($A29="Previous",IF(OR(AF$9=0,AF$9="Lt",AF$9="Rt"),"",INDIRECT(Previous&amp;"!R"&amp;ROW(Totals)&amp;"C"&amp;COLUMN(AF29),0)),IFERROR(ROUND(VLOOKUP($A29,Culverts[],VLOOKUP(COLUMN(AF29)-COLUMN($B29),Order[],2,0)+1,0),AF$1),VLOOKUP($A29,Culverts[],VLOOKUP(COLUMN(AF29)-COLUMN($B29),Order[],2,0)+1,0)))</f>
        <v>0</v>
      </c>
      <c r="AG29" s="44">
        <f ca="1">IF($A29="Previous",IF(OR(AG$9=0,AG$9="Lt",AG$9="Rt"),"",INDIRECT(Previous&amp;"!R"&amp;ROW(Totals)&amp;"C"&amp;COLUMN(AG29),0)),IFERROR(ROUND(VLOOKUP($A29,Culverts[],VLOOKUP(COLUMN(AG29)-COLUMN($B29),Order[],2,0)+1,0),AG$1),VLOOKUP($A29,Culverts[],VLOOKUP(COLUMN(AG29)-COLUMN($B29),Order[],2,0)+1,0)))</f>
        <v>0</v>
      </c>
      <c r="AH29" s="44">
        <f ca="1">IF($A29="Previous",IF(OR(AH$9=0,AH$9="Lt",AH$9="Rt"),"",INDIRECT(Previous&amp;"!R"&amp;ROW(Totals)&amp;"C"&amp;COLUMN(AH29),0)),IFERROR(ROUND(VLOOKUP($A29,Culverts[],VLOOKUP(COLUMN(AH29)-COLUMN($B29),Order[],2,0)+1,0),AH$1),VLOOKUP($A29,Culverts[],VLOOKUP(COLUMN(AH29)-COLUMN($B29),Order[],2,0)+1,0)))</f>
        <v>0</v>
      </c>
      <c r="AI29" s="44">
        <f ca="1">IF($A29="Previous",IF(OR(AI$9=0,AI$9="Lt",AI$9="Rt"),"",INDIRECT(Previous&amp;"!R"&amp;ROW(Totals)&amp;"C"&amp;COLUMN(AI29),0)),IFERROR(ROUND(VLOOKUP($A29,Culverts[],VLOOKUP(COLUMN(AI29)-COLUMN($B29),Order[],2,0)+1,0),AI$1),VLOOKUP($A29,Culverts[],VLOOKUP(COLUMN(AI29)-COLUMN($B29),Order[],2,0)+1,0)))</f>
        <v>0</v>
      </c>
      <c r="AJ29" s="44">
        <f ca="1">IF($A29="Previous",IF(OR(AJ$9=0,AJ$9="Lt",AJ$9="Rt"),"",INDIRECT(Previous&amp;"!R"&amp;ROW(Totals)&amp;"C"&amp;COLUMN(AJ29),0)),IFERROR(ROUND(VLOOKUP($A29,Culverts[],VLOOKUP(COLUMN(AJ29)-COLUMN($B29),Order[],2,0)+1,0),AJ$1),VLOOKUP($A29,Culverts[],VLOOKUP(COLUMN(AJ29)-COLUMN($B29),Order[],2,0)+1,0)))</f>
        <v>0</v>
      </c>
      <c r="AK29" s="84">
        <f ca="1">IF($A29="Previous",IF(OR(AK$9=0,AK$9="Lt",AK$9="Rt"),"",INDIRECT(Previous&amp;"!R"&amp;ROW(Totals)&amp;"C"&amp;COLUMN(AK29),0)),IFERROR(ROUND(VLOOKUP($A29,Culverts[],VLOOKUP(COLUMN(AK29)-COLUMN($B29),Order[],2,0)+1,0),AK$1),VLOOKUP($A29,Culverts[],VLOOKUP(COLUMN(AK29)-COLUMN($B29),Order[],2,0)+1,0)))</f>
        <v>0</v>
      </c>
      <c r="AL29" s="44">
        <f ca="1">IF($A29="Previous",IF(OR(AL$9=0,AL$9="Lt",AL$9="Rt"),"",INDIRECT(Previous&amp;"!R"&amp;ROW(Totals)&amp;"C"&amp;COLUMN(AL29),0)),IFERROR(ROUND(VLOOKUP($A29,Culverts[],VLOOKUP(COLUMN(AL29)-COLUMN($B29),Order[],2,0)+1,0),AL$1),VLOOKUP($A29,Culverts[],VLOOKUP(COLUMN(AL29)-COLUMN($B29),Order[],2,0)+1,0)))</f>
        <v>0</v>
      </c>
    </row>
    <row r="30" spans="1:38" ht="12" customHeight="1" x14ac:dyDescent="0.15">
      <c r="A30" s="39">
        <f ca="1">IFERROR(IF(AND(Previous&lt;&gt;"None",OFFSET(A30,-1,0)=0),"Previous",OFFSET(A30,-1,0)+1),IF(OFFSET(A30,-1,0)="Row Number",-2,INDEX(SheetNames[Begins],MATCH(Sheet.Number,SheetNames[Sheet],0))))</f>
        <v>21</v>
      </c>
      <c r="C30" s="90">
        <f ca="1">IF($A30="Previous","PREVIOUS",IFERROR(VLOOKUP($A30,Culverts[],VLOOKUP(COLUMN(C30)-COLUMN($B30),Order[],2,0)+1,0),""))</f>
        <v>0</v>
      </c>
      <c r="D30" s="44">
        <f ca="1">IF($A30="Previous","SHEET:",IFERROR(ROUND(VLOOKUP($A30,Culverts[],VLOOKUP(COLUMN(D30)-COLUMN($B30),Order[],2,0)+1,0),D$1),VLOOKUP($A30,Culverts[],VLOOKUP(COLUMN(D30)-COLUMN($B30),Order[],2,0)+1,0)))</f>
        <v>0</v>
      </c>
      <c r="E30" s="44">
        <f ca="1">IF($A30="Previous",IF(OR(E$9=0,E$9="Lt",E$9="Rt"),"",INDIRECT(Previous&amp;"!R"&amp;ROW(Totals)&amp;"C"&amp;COLUMN(E30),0)),IFERROR(ROUND(VLOOKUP($A30,Culverts[],VLOOKUP(COLUMN(E30)-COLUMN($B30),Order[],2,0)+1,0),E$1),VLOOKUP($A30,Culverts[],VLOOKUP(COLUMN(E30)-COLUMN($B30),Order[],2,0)+1,0)))</f>
        <v>0</v>
      </c>
      <c r="F30" s="44">
        <f ca="1">IF($A30="Previous",IF(OR(F$9=0,F$9="Lt",F$9="Rt"),"",INDIRECT(Previous&amp;"!R"&amp;ROW(Totals)&amp;"C"&amp;COLUMN(F30),0)),IFERROR(ROUND(VLOOKUP($A30,Culverts[],VLOOKUP(COLUMN(F30)-COLUMN($B30),Order[],2,0)+1,0),F$1),VLOOKUP($A30,Culverts[],VLOOKUP(COLUMN(F30)-COLUMN($B30),Order[],2,0)+1,0)))</f>
        <v>0</v>
      </c>
      <c r="G30" s="44">
        <f ca="1">IF($A30="Previous",IF(OR(G$9=0,G$9="Lt",G$9="Rt"),"",INDIRECT(Previous&amp;"!R"&amp;ROW(Totals)&amp;"C"&amp;COLUMN(G30),0)),IFERROR(ROUND(VLOOKUP($A30,Culverts[],VLOOKUP(COLUMN(G30)-COLUMN($B30),Order[],2,0)+1,0),G$1),VLOOKUP($A30,Culverts[],VLOOKUP(COLUMN(G30)-COLUMN($B30),Order[],2,0)+1,0)))</f>
        <v>0</v>
      </c>
      <c r="H30" s="44">
        <f ca="1">IF($A30="Previous",IF(OR(H$9=0,H$9="Lt",H$9="Rt"),"",INDIRECT(Previous&amp;"!R"&amp;ROW(Totals)&amp;"C"&amp;COLUMN(H30),0)),IFERROR(ROUND(VLOOKUP($A30,Culverts[],VLOOKUP(COLUMN(H30)-COLUMN($B30),Order[],2,0)+1,0),H$1),VLOOKUP($A30,Culverts[],VLOOKUP(COLUMN(H30)-COLUMN($B30),Order[],2,0)+1,0)))</f>
        <v>0</v>
      </c>
      <c r="I30" s="44">
        <f ca="1">IF($A30="Previous",IF(OR(I$9=0,I$9="Lt",I$9="Rt"),"",INDIRECT(Previous&amp;"!R"&amp;ROW(Totals)&amp;"C"&amp;COLUMN(I30),0)),IFERROR(ROUND(VLOOKUP($A30,Culverts[],VLOOKUP(COLUMN(I30)-COLUMN($B30),Order[],2,0)+1,0),I$1),VLOOKUP($A30,Culverts[],VLOOKUP(COLUMN(I30)-COLUMN($B30),Order[],2,0)+1,0)))</f>
        <v>0</v>
      </c>
      <c r="J30" s="44">
        <f ca="1">IF($A30="Previous",IF(OR(J$9=0,J$9="Lt",J$9="Rt"),"",INDIRECT(Previous&amp;"!R"&amp;ROW(Totals)&amp;"C"&amp;COLUMN(J30),0)),IFERROR(ROUND(VLOOKUP($A30,Culverts[],VLOOKUP(COLUMN(J30)-COLUMN($B30),Order[],2,0)+1,0),J$1),VLOOKUP($A30,Culverts[],VLOOKUP(COLUMN(J30)-COLUMN($B30),Order[],2,0)+1,0)))</f>
        <v>0</v>
      </c>
      <c r="K30" s="44">
        <f ca="1">IF($A30="Previous",IF(OR(K$9=0,K$9="Lt",K$9="Rt"),"",INDIRECT(Previous&amp;"!R"&amp;ROW(Totals)&amp;"C"&amp;COLUMN(K30),0)),IFERROR(ROUND(VLOOKUP($A30,Culverts[],VLOOKUP(COLUMN(K30)-COLUMN($B30),Order[],2,0)+1,0),K$1),VLOOKUP($A30,Culverts[],VLOOKUP(COLUMN(K30)-COLUMN($B30),Order[],2,0)+1,0)))</f>
        <v>0</v>
      </c>
      <c r="L30" s="44">
        <f ca="1">IF($A30="Previous",IF(OR(L$9=0,L$9="Lt",L$9="Rt"),"",INDIRECT(Previous&amp;"!R"&amp;ROW(Totals)&amp;"C"&amp;COLUMN(L30),0)),IFERROR(ROUND(VLOOKUP($A30,Culverts[],VLOOKUP(COLUMN(L30)-COLUMN($B30),Order[],2,0)+1,0),L$1),VLOOKUP($A30,Culverts[],VLOOKUP(COLUMN(L30)-COLUMN($B30),Order[],2,0)+1,0)))</f>
        <v>0</v>
      </c>
      <c r="M30" s="44">
        <f ca="1">IF($A30="Previous",IF(OR(M$9=0,M$9="Lt",M$9="Rt"),"",INDIRECT(Previous&amp;"!R"&amp;ROW(Totals)&amp;"C"&amp;COLUMN(M30),0)),IFERROR(ROUND(VLOOKUP($A30,Culverts[],VLOOKUP(COLUMN(M30)-COLUMN($B30),Order[],2,0)+1,0),M$1),VLOOKUP($A30,Culverts[],VLOOKUP(COLUMN(M30)-COLUMN($B30),Order[],2,0)+1,0)))</f>
        <v>0</v>
      </c>
      <c r="N30" s="44">
        <f ca="1">IF($A30="Previous",IF(OR(N$9=0,N$9="Lt",N$9="Rt"),"",INDIRECT(Previous&amp;"!R"&amp;ROW(Totals)&amp;"C"&amp;COLUMN(N30),0)),IFERROR(ROUND(VLOOKUP($A30,Culverts[],VLOOKUP(COLUMN(N30)-COLUMN($B30),Order[],2,0)+1,0),N$1),VLOOKUP($A30,Culverts[],VLOOKUP(COLUMN(N30)-COLUMN($B30),Order[],2,0)+1,0)))</f>
        <v>0</v>
      </c>
      <c r="O30" s="44">
        <f ca="1">IF($A30="Previous",IF(OR(O$9=0,O$9="Lt",O$9="Rt"),"",INDIRECT(Previous&amp;"!R"&amp;ROW(Totals)&amp;"C"&amp;COLUMN(O30),0)),IFERROR(ROUND(VLOOKUP($A30,Culverts[],VLOOKUP(COLUMN(O30)-COLUMN($B30),Order[],2,0)+1,0),O$1),VLOOKUP($A30,Culverts[],VLOOKUP(COLUMN(O30)-COLUMN($B30),Order[],2,0)+1,0)))</f>
        <v>0</v>
      </c>
      <c r="P30" s="44">
        <f ca="1">IF($A30="Previous",IF(OR(P$9=0,P$9="Lt",P$9="Rt"),"",INDIRECT(Previous&amp;"!R"&amp;ROW(Totals)&amp;"C"&amp;COLUMN(P30),0)),IFERROR(ROUND(VLOOKUP($A30,Culverts[],VLOOKUP(COLUMN(P30)-COLUMN($B30),Order[],2,0)+1,0),P$1),VLOOKUP($A30,Culverts[],VLOOKUP(COLUMN(P30)-COLUMN($B30),Order[],2,0)+1,0)))</f>
        <v>0</v>
      </c>
      <c r="Q30" s="44">
        <f ca="1">IF($A30="Previous",IF(OR(Q$9=0,Q$9="Lt",Q$9="Rt"),"",INDIRECT(Previous&amp;"!R"&amp;ROW(Totals)&amp;"C"&amp;COLUMN(Q30),0)),IFERROR(ROUND(VLOOKUP($A30,Culverts[],VLOOKUP(COLUMN(Q30)-COLUMN($B30),Order[],2,0)+1,0),Q$1),VLOOKUP($A30,Culverts[],VLOOKUP(COLUMN(Q30)-COLUMN($B30),Order[],2,0)+1,0)))</f>
        <v>0</v>
      </c>
      <c r="R30" s="44">
        <f ca="1">IF($A30="Previous",IF(OR(R$9=0,R$9="Lt",R$9="Rt"),"",INDIRECT(Previous&amp;"!R"&amp;ROW(Totals)&amp;"C"&amp;COLUMN(R30),0)),IFERROR(ROUND(VLOOKUP($A30,Culverts[],VLOOKUP(COLUMN(R30)-COLUMN($B30),Order[],2,0)+1,0),R$1),VLOOKUP($A30,Culverts[],VLOOKUP(COLUMN(R30)-COLUMN($B30),Order[],2,0)+1,0)))</f>
        <v>0</v>
      </c>
      <c r="S30" s="44">
        <f ca="1">IF($A30="Previous",IF(OR(S$9=0,S$9="Lt",S$9="Rt"),"",INDIRECT(Previous&amp;"!R"&amp;ROW(Totals)&amp;"C"&amp;COLUMN(S30),0)),IFERROR(ROUND(VLOOKUP($A30,Culverts[],VLOOKUP(COLUMN(S30)-COLUMN($B30),Order[],2,0)+1,0),S$1),VLOOKUP($A30,Culverts[],VLOOKUP(COLUMN(S30)-COLUMN($B30),Order[],2,0)+1,0)))</f>
        <v>0</v>
      </c>
      <c r="T30" s="44">
        <f ca="1">IF($A30="Previous",IF(OR(T$9=0,T$9="Lt",T$9="Rt"),"",INDIRECT(Previous&amp;"!R"&amp;ROW(Totals)&amp;"C"&amp;COLUMN(T30),0)),IFERROR(ROUND(VLOOKUP($A30,Culverts[],VLOOKUP(COLUMN(T30)-COLUMN($B30),Order[],2,0)+1,0),T$1),VLOOKUP($A30,Culverts[],VLOOKUP(COLUMN(T30)-COLUMN($B30),Order[],2,0)+1,0)))</f>
        <v>0</v>
      </c>
      <c r="U30" s="44">
        <f ca="1">IF($A30="Previous",IF(OR(U$9=0,U$9="Lt",U$9="Rt"),"",INDIRECT(Previous&amp;"!R"&amp;ROW(Totals)&amp;"C"&amp;COLUMN(U30),0)),IFERROR(ROUND(VLOOKUP($A30,Culverts[],VLOOKUP(COLUMN(U30)-COLUMN($B30),Order[],2,0)+1,0),U$1),VLOOKUP($A30,Culverts[],VLOOKUP(COLUMN(U30)-COLUMN($B30),Order[],2,0)+1,0)))</f>
        <v>0</v>
      </c>
      <c r="V30" s="44">
        <f ca="1">IF($A30="Previous",IF(OR(V$9=0,V$9="Lt",V$9="Rt"),"",INDIRECT(Previous&amp;"!R"&amp;ROW(Totals)&amp;"C"&amp;COLUMN(V30),0)),IFERROR(ROUND(VLOOKUP($A30,Culverts[],VLOOKUP(COLUMN(V30)-COLUMN($B30),Order[],2,0)+1,0),V$1),VLOOKUP($A30,Culverts[],VLOOKUP(COLUMN(V30)-COLUMN($B30),Order[],2,0)+1,0)))</f>
        <v>0</v>
      </c>
      <c r="W30" s="44">
        <f ca="1">IF($A30="Previous",IF(OR(W$9=0,W$9="Lt",W$9="Rt"),"",INDIRECT(Previous&amp;"!R"&amp;ROW(Totals)&amp;"C"&amp;COLUMN(W30),0)),IFERROR(ROUND(VLOOKUP($A30,Culverts[],VLOOKUP(COLUMN(W30)-COLUMN($B30),Order[],2,0)+1,0),W$1),VLOOKUP($A30,Culverts[],VLOOKUP(COLUMN(W30)-COLUMN($B30),Order[],2,0)+1,0)))</f>
        <v>0</v>
      </c>
      <c r="X30" s="44">
        <f ca="1">IF($A30="Previous",IF(OR(X$9=0,X$9="Lt",X$9="Rt"),"",INDIRECT(Previous&amp;"!R"&amp;ROW(Totals)&amp;"C"&amp;COLUMN(X30),0)),IFERROR(ROUND(VLOOKUP($A30,Culverts[],VLOOKUP(COLUMN(X30)-COLUMN($B30),Order[],2,0)+1,0),X$1),VLOOKUP($A30,Culverts[],VLOOKUP(COLUMN(X30)-COLUMN($B30),Order[],2,0)+1,0)))</f>
        <v>0</v>
      </c>
      <c r="Y30" s="44">
        <f ca="1">IF($A30="Previous",IF(OR(Y$9=0,Y$9="Lt",Y$9="Rt"),"",INDIRECT(Previous&amp;"!R"&amp;ROW(Totals)&amp;"C"&amp;COLUMN(Y30),0)),IFERROR(ROUND(VLOOKUP($A30,Culverts[],VLOOKUP(COLUMN(Y30)-COLUMN($B30),Order[],2,0)+1,0),Y$1),VLOOKUP($A30,Culverts[],VLOOKUP(COLUMN(Y30)-COLUMN($B30),Order[],2,0)+1,0)))</f>
        <v>0</v>
      </c>
      <c r="Z30" s="44">
        <f ca="1">IF($A30="Previous",IF(OR(Z$9=0,Z$9="Lt",Z$9="Rt"),"",INDIRECT(Previous&amp;"!R"&amp;ROW(Totals)&amp;"C"&amp;COLUMN(Z30),0)),IFERROR(ROUND(VLOOKUP($A30,Culverts[],VLOOKUP(COLUMN(Z30)-COLUMN($B30),Order[],2,0)+1,0),Z$1),VLOOKUP($A30,Culverts[],VLOOKUP(COLUMN(Z30)-COLUMN($B30),Order[],2,0)+1,0)))</f>
        <v>0</v>
      </c>
      <c r="AA30" s="44">
        <f ca="1">IF($A30="Previous",IF(OR(AA$9=0,AA$9="Lt",AA$9="Rt"),"",INDIRECT(Previous&amp;"!R"&amp;ROW(Totals)&amp;"C"&amp;COLUMN(AA30),0)),IFERROR(ROUND(VLOOKUP($A30,Culverts[],VLOOKUP(COLUMN(AA30)-COLUMN($B30),Order[],2,0)+1,0),AA$1),VLOOKUP($A30,Culverts[],VLOOKUP(COLUMN(AA30)-COLUMN($B30),Order[],2,0)+1,0)))</f>
        <v>0</v>
      </c>
      <c r="AB30" s="44">
        <f ca="1">IF($A30="Previous",IF(OR(AB$9=0,AB$9="Lt",AB$9="Rt"),"",INDIRECT(Previous&amp;"!R"&amp;ROW(Totals)&amp;"C"&amp;COLUMN(AB30),0)),IFERROR(ROUND(VLOOKUP($A30,Culverts[],VLOOKUP(COLUMN(AB30)-COLUMN($B30),Order[],2,0)+1,0),AB$1),VLOOKUP($A30,Culverts[],VLOOKUP(COLUMN(AB30)-COLUMN($B30),Order[],2,0)+1,0)))</f>
        <v>0</v>
      </c>
      <c r="AC30" s="44">
        <f ca="1">IF($A30="Previous",IF(OR(AC$9=0,AC$9="Lt",AC$9="Rt"),"",INDIRECT(Previous&amp;"!R"&amp;ROW(Totals)&amp;"C"&amp;COLUMN(AC30),0)),IFERROR(ROUND(VLOOKUP($A30,Culverts[],VLOOKUP(COLUMN(AC30)-COLUMN($B30),Order[],2,0)+1,0),AC$1),VLOOKUP($A30,Culverts[],VLOOKUP(COLUMN(AC30)-COLUMN($B30),Order[],2,0)+1,0)))</f>
        <v>0</v>
      </c>
      <c r="AD30" s="44">
        <f ca="1">IF($A30="Previous",IF(OR(AD$9=0,AD$9="Lt",AD$9="Rt"),"",INDIRECT(Previous&amp;"!R"&amp;ROW(Totals)&amp;"C"&amp;COLUMN(AD30),0)),IFERROR(ROUND(VLOOKUP($A30,Culverts[],VLOOKUP(COLUMN(AD30)-COLUMN($B30),Order[],2,0)+1,0),AD$1),VLOOKUP($A30,Culverts[],VLOOKUP(COLUMN(AD30)-COLUMN($B30),Order[],2,0)+1,0)))</f>
        <v>0</v>
      </c>
      <c r="AE30" s="44">
        <f ca="1">IF($A30="Previous",IF(OR(AE$9=0,AE$9="Lt",AE$9="Rt"),"",INDIRECT(Previous&amp;"!R"&amp;ROW(Totals)&amp;"C"&amp;COLUMN(AE30),0)),IFERROR(ROUND(VLOOKUP($A30,Culverts[],VLOOKUP(COLUMN(AE30)-COLUMN($B30),Order[],2,0)+1,0),AE$1),VLOOKUP($A30,Culverts[],VLOOKUP(COLUMN(AE30)-COLUMN($B30),Order[],2,0)+1,0)))</f>
        <v>0</v>
      </c>
      <c r="AF30" s="44">
        <f ca="1">IF($A30="Previous",IF(OR(AF$9=0,AF$9="Lt",AF$9="Rt"),"",INDIRECT(Previous&amp;"!R"&amp;ROW(Totals)&amp;"C"&amp;COLUMN(AF30),0)),IFERROR(ROUND(VLOOKUP($A30,Culverts[],VLOOKUP(COLUMN(AF30)-COLUMN($B30),Order[],2,0)+1,0),AF$1),VLOOKUP($A30,Culverts[],VLOOKUP(COLUMN(AF30)-COLUMN($B30),Order[],2,0)+1,0)))</f>
        <v>0</v>
      </c>
      <c r="AG30" s="44">
        <f ca="1">IF($A30="Previous",IF(OR(AG$9=0,AG$9="Lt",AG$9="Rt"),"",INDIRECT(Previous&amp;"!R"&amp;ROW(Totals)&amp;"C"&amp;COLUMN(AG30),0)),IFERROR(ROUND(VLOOKUP($A30,Culverts[],VLOOKUP(COLUMN(AG30)-COLUMN($B30),Order[],2,0)+1,0),AG$1),VLOOKUP($A30,Culverts[],VLOOKUP(COLUMN(AG30)-COLUMN($B30),Order[],2,0)+1,0)))</f>
        <v>0</v>
      </c>
      <c r="AH30" s="44">
        <f ca="1">IF($A30="Previous",IF(OR(AH$9=0,AH$9="Lt",AH$9="Rt"),"",INDIRECT(Previous&amp;"!R"&amp;ROW(Totals)&amp;"C"&amp;COLUMN(AH30),0)),IFERROR(ROUND(VLOOKUP($A30,Culverts[],VLOOKUP(COLUMN(AH30)-COLUMN($B30),Order[],2,0)+1,0),AH$1),VLOOKUP($A30,Culverts[],VLOOKUP(COLUMN(AH30)-COLUMN($B30),Order[],2,0)+1,0)))</f>
        <v>0</v>
      </c>
      <c r="AI30" s="44">
        <f ca="1">IF($A30="Previous",IF(OR(AI$9=0,AI$9="Lt",AI$9="Rt"),"",INDIRECT(Previous&amp;"!R"&amp;ROW(Totals)&amp;"C"&amp;COLUMN(AI30),0)),IFERROR(ROUND(VLOOKUP($A30,Culverts[],VLOOKUP(COLUMN(AI30)-COLUMN($B30),Order[],2,0)+1,0),AI$1),VLOOKUP($A30,Culverts[],VLOOKUP(COLUMN(AI30)-COLUMN($B30),Order[],2,0)+1,0)))</f>
        <v>0</v>
      </c>
      <c r="AJ30" s="44">
        <f ca="1">IF($A30="Previous",IF(OR(AJ$9=0,AJ$9="Lt",AJ$9="Rt"),"",INDIRECT(Previous&amp;"!R"&amp;ROW(Totals)&amp;"C"&amp;COLUMN(AJ30),0)),IFERROR(ROUND(VLOOKUP($A30,Culverts[],VLOOKUP(COLUMN(AJ30)-COLUMN($B30),Order[],2,0)+1,0),AJ$1),VLOOKUP($A30,Culverts[],VLOOKUP(COLUMN(AJ30)-COLUMN($B30),Order[],2,0)+1,0)))</f>
        <v>0</v>
      </c>
      <c r="AK30" s="84">
        <f ca="1">IF($A30="Previous",IF(OR(AK$9=0,AK$9="Lt",AK$9="Rt"),"",INDIRECT(Previous&amp;"!R"&amp;ROW(Totals)&amp;"C"&amp;COLUMN(AK30),0)),IFERROR(ROUND(VLOOKUP($A30,Culverts[],VLOOKUP(COLUMN(AK30)-COLUMN($B30),Order[],2,0)+1,0),AK$1),VLOOKUP($A30,Culverts[],VLOOKUP(COLUMN(AK30)-COLUMN($B30),Order[],2,0)+1,0)))</f>
        <v>0</v>
      </c>
      <c r="AL30" s="44">
        <f ca="1">IF($A30="Previous",IF(OR(AL$9=0,AL$9="Lt",AL$9="Rt"),"",INDIRECT(Previous&amp;"!R"&amp;ROW(Totals)&amp;"C"&amp;COLUMN(AL30),0)),IFERROR(ROUND(VLOOKUP($A30,Culverts[],VLOOKUP(COLUMN(AL30)-COLUMN($B30),Order[],2,0)+1,0),AL$1),VLOOKUP($A30,Culverts[],VLOOKUP(COLUMN(AL30)-COLUMN($B30),Order[],2,0)+1,0)))</f>
        <v>0</v>
      </c>
    </row>
    <row r="31" spans="1:38" ht="12" customHeight="1" x14ac:dyDescent="0.15">
      <c r="A31" s="39">
        <f ca="1">IFERROR(IF(AND(Previous&lt;&gt;"None",OFFSET(A31,-1,0)=0),"Previous",OFFSET(A31,-1,0)+1),IF(OFFSET(A31,-1,0)="Row Number",-2,INDEX(SheetNames[Begins],MATCH(Sheet.Number,SheetNames[Sheet],0))))</f>
        <v>22</v>
      </c>
      <c r="C31" s="90">
        <f ca="1">IF($A31="Previous","PREVIOUS",IFERROR(VLOOKUP($A31,Culverts[],VLOOKUP(COLUMN(C31)-COLUMN($B31),Order[],2,0)+1,0),""))</f>
        <v>0</v>
      </c>
      <c r="D31" s="44">
        <f ca="1">IF($A31="Previous","SHEET:",IFERROR(ROUND(VLOOKUP($A31,Culverts[],VLOOKUP(COLUMN(D31)-COLUMN($B31),Order[],2,0)+1,0),D$1),VLOOKUP($A31,Culverts[],VLOOKUP(COLUMN(D31)-COLUMN($B31),Order[],2,0)+1,0)))</f>
        <v>0</v>
      </c>
      <c r="E31" s="44">
        <f ca="1">IF($A31="Previous",IF(OR(E$9=0,E$9="Lt",E$9="Rt"),"",INDIRECT(Previous&amp;"!R"&amp;ROW(Totals)&amp;"C"&amp;COLUMN(E31),0)),IFERROR(ROUND(VLOOKUP($A31,Culverts[],VLOOKUP(COLUMN(E31)-COLUMN($B31),Order[],2,0)+1,0),E$1),VLOOKUP($A31,Culverts[],VLOOKUP(COLUMN(E31)-COLUMN($B31),Order[],2,0)+1,0)))</f>
        <v>0</v>
      </c>
      <c r="F31" s="44">
        <f ca="1">IF($A31="Previous",IF(OR(F$9=0,F$9="Lt",F$9="Rt"),"",INDIRECT(Previous&amp;"!R"&amp;ROW(Totals)&amp;"C"&amp;COLUMN(F31),0)),IFERROR(ROUND(VLOOKUP($A31,Culverts[],VLOOKUP(COLUMN(F31)-COLUMN($B31),Order[],2,0)+1,0),F$1),VLOOKUP($A31,Culverts[],VLOOKUP(COLUMN(F31)-COLUMN($B31),Order[],2,0)+1,0)))</f>
        <v>0</v>
      </c>
      <c r="G31" s="44">
        <f ca="1">IF($A31="Previous",IF(OR(G$9=0,G$9="Lt",G$9="Rt"),"",INDIRECT(Previous&amp;"!R"&amp;ROW(Totals)&amp;"C"&amp;COLUMN(G31),0)),IFERROR(ROUND(VLOOKUP($A31,Culverts[],VLOOKUP(COLUMN(G31)-COLUMN($B31),Order[],2,0)+1,0),G$1),VLOOKUP($A31,Culverts[],VLOOKUP(COLUMN(G31)-COLUMN($B31),Order[],2,0)+1,0)))</f>
        <v>0</v>
      </c>
      <c r="H31" s="44">
        <f ca="1">IF($A31="Previous",IF(OR(H$9=0,H$9="Lt",H$9="Rt"),"",INDIRECT(Previous&amp;"!R"&amp;ROW(Totals)&amp;"C"&amp;COLUMN(H31),0)),IFERROR(ROUND(VLOOKUP($A31,Culverts[],VLOOKUP(COLUMN(H31)-COLUMN($B31),Order[],2,0)+1,0),H$1),VLOOKUP($A31,Culverts[],VLOOKUP(COLUMN(H31)-COLUMN($B31),Order[],2,0)+1,0)))</f>
        <v>0</v>
      </c>
      <c r="I31" s="44">
        <f ca="1">IF($A31="Previous",IF(OR(I$9=0,I$9="Lt",I$9="Rt"),"",INDIRECT(Previous&amp;"!R"&amp;ROW(Totals)&amp;"C"&amp;COLUMN(I31),0)),IFERROR(ROUND(VLOOKUP($A31,Culverts[],VLOOKUP(COLUMN(I31)-COLUMN($B31),Order[],2,0)+1,0),I$1),VLOOKUP($A31,Culverts[],VLOOKUP(COLUMN(I31)-COLUMN($B31),Order[],2,0)+1,0)))</f>
        <v>0</v>
      </c>
      <c r="J31" s="44">
        <f ca="1">IF($A31="Previous",IF(OR(J$9=0,J$9="Lt",J$9="Rt"),"",INDIRECT(Previous&amp;"!R"&amp;ROW(Totals)&amp;"C"&amp;COLUMN(J31),0)),IFERROR(ROUND(VLOOKUP($A31,Culverts[],VLOOKUP(COLUMN(J31)-COLUMN($B31),Order[],2,0)+1,0),J$1),VLOOKUP($A31,Culverts[],VLOOKUP(COLUMN(J31)-COLUMN($B31),Order[],2,0)+1,0)))</f>
        <v>0</v>
      </c>
      <c r="K31" s="44">
        <f ca="1">IF($A31="Previous",IF(OR(K$9=0,K$9="Lt",K$9="Rt"),"",INDIRECT(Previous&amp;"!R"&amp;ROW(Totals)&amp;"C"&amp;COLUMN(K31),0)),IFERROR(ROUND(VLOOKUP($A31,Culverts[],VLOOKUP(COLUMN(K31)-COLUMN($B31),Order[],2,0)+1,0),K$1),VLOOKUP($A31,Culverts[],VLOOKUP(COLUMN(K31)-COLUMN($B31),Order[],2,0)+1,0)))</f>
        <v>0</v>
      </c>
      <c r="L31" s="44">
        <f ca="1">IF($A31="Previous",IF(OR(L$9=0,L$9="Lt",L$9="Rt"),"",INDIRECT(Previous&amp;"!R"&amp;ROW(Totals)&amp;"C"&amp;COLUMN(L31),0)),IFERROR(ROUND(VLOOKUP($A31,Culverts[],VLOOKUP(COLUMN(L31)-COLUMN($B31),Order[],2,0)+1,0),L$1),VLOOKUP($A31,Culverts[],VLOOKUP(COLUMN(L31)-COLUMN($B31),Order[],2,0)+1,0)))</f>
        <v>0</v>
      </c>
      <c r="M31" s="44">
        <f ca="1">IF($A31="Previous",IF(OR(M$9=0,M$9="Lt",M$9="Rt"),"",INDIRECT(Previous&amp;"!R"&amp;ROW(Totals)&amp;"C"&amp;COLUMN(M31),0)),IFERROR(ROUND(VLOOKUP($A31,Culverts[],VLOOKUP(COLUMN(M31)-COLUMN($B31),Order[],2,0)+1,0),M$1),VLOOKUP($A31,Culverts[],VLOOKUP(COLUMN(M31)-COLUMN($B31),Order[],2,0)+1,0)))</f>
        <v>0</v>
      </c>
      <c r="N31" s="44">
        <f ca="1">IF($A31="Previous",IF(OR(N$9=0,N$9="Lt",N$9="Rt"),"",INDIRECT(Previous&amp;"!R"&amp;ROW(Totals)&amp;"C"&amp;COLUMN(N31),0)),IFERROR(ROUND(VLOOKUP($A31,Culverts[],VLOOKUP(COLUMN(N31)-COLUMN($B31),Order[],2,0)+1,0),N$1),VLOOKUP($A31,Culverts[],VLOOKUP(COLUMN(N31)-COLUMN($B31),Order[],2,0)+1,0)))</f>
        <v>0</v>
      </c>
      <c r="O31" s="44">
        <f ca="1">IF($A31="Previous",IF(OR(O$9=0,O$9="Lt",O$9="Rt"),"",INDIRECT(Previous&amp;"!R"&amp;ROW(Totals)&amp;"C"&amp;COLUMN(O31),0)),IFERROR(ROUND(VLOOKUP($A31,Culverts[],VLOOKUP(COLUMN(O31)-COLUMN($B31),Order[],2,0)+1,0),O$1),VLOOKUP($A31,Culverts[],VLOOKUP(COLUMN(O31)-COLUMN($B31),Order[],2,0)+1,0)))</f>
        <v>0</v>
      </c>
      <c r="P31" s="44">
        <f ca="1">IF($A31="Previous",IF(OR(P$9=0,P$9="Lt",P$9="Rt"),"",INDIRECT(Previous&amp;"!R"&amp;ROW(Totals)&amp;"C"&amp;COLUMN(P31),0)),IFERROR(ROUND(VLOOKUP($A31,Culverts[],VLOOKUP(COLUMN(P31)-COLUMN($B31),Order[],2,0)+1,0),P$1),VLOOKUP($A31,Culverts[],VLOOKUP(COLUMN(P31)-COLUMN($B31),Order[],2,0)+1,0)))</f>
        <v>0</v>
      </c>
      <c r="Q31" s="44">
        <f ca="1">IF($A31="Previous",IF(OR(Q$9=0,Q$9="Lt",Q$9="Rt"),"",INDIRECT(Previous&amp;"!R"&amp;ROW(Totals)&amp;"C"&amp;COLUMN(Q31),0)),IFERROR(ROUND(VLOOKUP($A31,Culverts[],VLOOKUP(COLUMN(Q31)-COLUMN($B31),Order[],2,0)+1,0),Q$1),VLOOKUP($A31,Culverts[],VLOOKUP(COLUMN(Q31)-COLUMN($B31),Order[],2,0)+1,0)))</f>
        <v>0</v>
      </c>
      <c r="R31" s="44">
        <f ca="1">IF($A31="Previous",IF(OR(R$9=0,R$9="Lt",R$9="Rt"),"",INDIRECT(Previous&amp;"!R"&amp;ROW(Totals)&amp;"C"&amp;COLUMN(R31),0)),IFERROR(ROUND(VLOOKUP($A31,Culverts[],VLOOKUP(COLUMN(R31)-COLUMN($B31),Order[],2,0)+1,0),R$1),VLOOKUP($A31,Culverts[],VLOOKUP(COLUMN(R31)-COLUMN($B31),Order[],2,0)+1,0)))</f>
        <v>0</v>
      </c>
      <c r="S31" s="44">
        <f ca="1">IF($A31="Previous",IF(OR(S$9=0,S$9="Lt",S$9="Rt"),"",INDIRECT(Previous&amp;"!R"&amp;ROW(Totals)&amp;"C"&amp;COLUMN(S31),0)),IFERROR(ROUND(VLOOKUP($A31,Culverts[],VLOOKUP(COLUMN(S31)-COLUMN($B31),Order[],2,0)+1,0),S$1),VLOOKUP($A31,Culverts[],VLOOKUP(COLUMN(S31)-COLUMN($B31),Order[],2,0)+1,0)))</f>
        <v>0</v>
      </c>
      <c r="T31" s="44">
        <f ca="1">IF($A31="Previous",IF(OR(T$9=0,T$9="Lt",T$9="Rt"),"",INDIRECT(Previous&amp;"!R"&amp;ROW(Totals)&amp;"C"&amp;COLUMN(T31),0)),IFERROR(ROUND(VLOOKUP($A31,Culverts[],VLOOKUP(COLUMN(T31)-COLUMN($B31),Order[],2,0)+1,0),T$1),VLOOKUP($A31,Culverts[],VLOOKUP(COLUMN(T31)-COLUMN($B31),Order[],2,0)+1,0)))</f>
        <v>0</v>
      </c>
      <c r="U31" s="44">
        <f ca="1">IF($A31="Previous",IF(OR(U$9=0,U$9="Lt",U$9="Rt"),"",INDIRECT(Previous&amp;"!R"&amp;ROW(Totals)&amp;"C"&amp;COLUMN(U31),0)),IFERROR(ROUND(VLOOKUP($A31,Culverts[],VLOOKUP(COLUMN(U31)-COLUMN($B31),Order[],2,0)+1,0),U$1),VLOOKUP($A31,Culverts[],VLOOKUP(COLUMN(U31)-COLUMN($B31),Order[],2,0)+1,0)))</f>
        <v>0</v>
      </c>
      <c r="V31" s="44">
        <f ca="1">IF($A31="Previous",IF(OR(V$9=0,V$9="Lt",V$9="Rt"),"",INDIRECT(Previous&amp;"!R"&amp;ROW(Totals)&amp;"C"&amp;COLUMN(V31),0)),IFERROR(ROUND(VLOOKUP($A31,Culverts[],VLOOKUP(COLUMN(V31)-COLUMN($B31),Order[],2,0)+1,0),V$1),VLOOKUP($A31,Culverts[],VLOOKUP(COLUMN(V31)-COLUMN($B31),Order[],2,0)+1,0)))</f>
        <v>0</v>
      </c>
      <c r="W31" s="44">
        <f ca="1">IF($A31="Previous",IF(OR(W$9=0,W$9="Lt",W$9="Rt"),"",INDIRECT(Previous&amp;"!R"&amp;ROW(Totals)&amp;"C"&amp;COLUMN(W31),0)),IFERROR(ROUND(VLOOKUP($A31,Culverts[],VLOOKUP(COLUMN(W31)-COLUMN($B31),Order[],2,0)+1,0),W$1),VLOOKUP($A31,Culverts[],VLOOKUP(COLUMN(W31)-COLUMN($B31),Order[],2,0)+1,0)))</f>
        <v>0</v>
      </c>
      <c r="X31" s="44">
        <f ca="1">IF($A31="Previous",IF(OR(X$9=0,X$9="Lt",X$9="Rt"),"",INDIRECT(Previous&amp;"!R"&amp;ROW(Totals)&amp;"C"&amp;COLUMN(X31),0)),IFERROR(ROUND(VLOOKUP($A31,Culverts[],VLOOKUP(COLUMN(X31)-COLUMN($B31),Order[],2,0)+1,0),X$1),VLOOKUP($A31,Culverts[],VLOOKUP(COLUMN(X31)-COLUMN($B31),Order[],2,0)+1,0)))</f>
        <v>0</v>
      </c>
      <c r="Y31" s="44">
        <f ca="1">IF($A31="Previous",IF(OR(Y$9=0,Y$9="Lt",Y$9="Rt"),"",INDIRECT(Previous&amp;"!R"&amp;ROW(Totals)&amp;"C"&amp;COLUMN(Y31),0)),IFERROR(ROUND(VLOOKUP($A31,Culverts[],VLOOKUP(COLUMN(Y31)-COLUMN($B31),Order[],2,0)+1,0),Y$1),VLOOKUP($A31,Culverts[],VLOOKUP(COLUMN(Y31)-COLUMN($B31),Order[],2,0)+1,0)))</f>
        <v>0</v>
      </c>
      <c r="Z31" s="44">
        <f ca="1">IF($A31="Previous",IF(OR(Z$9=0,Z$9="Lt",Z$9="Rt"),"",INDIRECT(Previous&amp;"!R"&amp;ROW(Totals)&amp;"C"&amp;COLUMN(Z31),0)),IFERROR(ROUND(VLOOKUP($A31,Culverts[],VLOOKUP(COLUMN(Z31)-COLUMN($B31),Order[],2,0)+1,0),Z$1),VLOOKUP($A31,Culverts[],VLOOKUP(COLUMN(Z31)-COLUMN($B31),Order[],2,0)+1,0)))</f>
        <v>0</v>
      </c>
      <c r="AA31" s="44">
        <f ca="1">IF($A31="Previous",IF(OR(AA$9=0,AA$9="Lt",AA$9="Rt"),"",INDIRECT(Previous&amp;"!R"&amp;ROW(Totals)&amp;"C"&amp;COLUMN(AA31),0)),IFERROR(ROUND(VLOOKUP($A31,Culverts[],VLOOKUP(COLUMN(AA31)-COLUMN($B31),Order[],2,0)+1,0),AA$1),VLOOKUP($A31,Culverts[],VLOOKUP(COLUMN(AA31)-COLUMN($B31),Order[],2,0)+1,0)))</f>
        <v>0</v>
      </c>
      <c r="AB31" s="44">
        <f ca="1">IF($A31="Previous",IF(OR(AB$9=0,AB$9="Lt",AB$9="Rt"),"",INDIRECT(Previous&amp;"!R"&amp;ROW(Totals)&amp;"C"&amp;COLUMN(AB31),0)),IFERROR(ROUND(VLOOKUP($A31,Culverts[],VLOOKUP(COLUMN(AB31)-COLUMN($B31),Order[],2,0)+1,0),AB$1),VLOOKUP($A31,Culverts[],VLOOKUP(COLUMN(AB31)-COLUMN($B31),Order[],2,0)+1,0)))</f>
        <v>0</v>
      </c>
      <c r="AC31" s="44">
        <f ca="1">IF($A31="Previous",IF(OR(AC$9=0,AC$9="Lt",AC$9="Rt"),"",INDIRECT(Previous&amp;"!R"&amp;ROW(Totals)&amp;"C"&amp;COLUMN(AC31),0)),IFERROR(ROUND(VLOOKUP($A31,Culverts[],VLOOKUP(COLUMN(AC31)-COLUMN($B31),Order[],2,0)+1,0),AC$1),VLOOKUP($A31,Culverts[],VLOOKUP(COLUMN(AC31)-COLUMN($B31),Order[],2,0)+1,0)))</f>
        <v>0</v>
      </c>
      <c r="AD31" s="44">
        <f ca="1">IF($A31="Previous",IF(OR(AD$9=0,AD$9="Lt",AD$9="Rt"),"",INDIRECT(Previous&amp;"!R"&amp;ROW(Totals)&amp;"C"&amp;COLUMN(AD31),0)),IFERROR(ROUND(VLOOKUP($A31,Culverts[],VLOOKUP(COLUMN(AD31)-COLUMN($B31),Order[],2,0)+1,0),AD$1),VLOOKUP($A31,Culverts[],VLOOKUP(COLUMN(AD31)-COLUMN($B31),Order[],2,0)+1,0)))</f>
        <v>0</v>
      </c>
      <c r="AE31" s="44">
        <f ca="1">IF($A31="Previous",IF(OR(AE$9=0,AE$9="Lt",AE$9="Rt"),"",INDIRECT(Previous&amp;"!R"&amp;ROW(Totals)&amp;"C"&amp;COLUMN(AE31),0)),IFERROR(ROUND(VLOOKUP($A31,Culverts[],VLOOKUP(COLUMN(AE31)-COLUMN($B31),Order[],2,0)+1,0),AE$1),VLOOKUP($A31,Culverts[],VLOOKUP(COLUMN(AE31)-COLUMN($B31),Order[],2,0)+1,0)))</f>
        <v>0</v>
      </c>
      <c r="AF31" s="44">
        <f ca="1">IF($A31="Previous",IF(OR(AF$9=0,AF$9="Lt",AF$9="Rt"),"",INDIRECT(Previous&amp;"!R"&amp;ROW(Totals)&amp;"C"&amp;COLUMN(AF31),0)),IFERROR(ROUND(VLOOKUP($A31,Culverts[],VLOOKUP(COLUMN(AF31)-COLUMN($B31),Order[],2,0)+1,0),AF$1),VLOOKUP($A31,Culverts[],VLOOKUP(COLUMN(AF31)-COLUMN($B31),Order[],2,0)+1,0)))</f>
        <v>0</v>
      </c>
      <c r="AG31" s="44">
        <f ca="1">IF($A31="Previous",IF(OR(AG$9=0,AG$9="Lt",AG$9="Rt"),"",INDIRECT(Previous&amp;"!R"&amp;ROW(Totals)&amp;"C"&amp;COLUMN(AG31),0)),IFERROR(ROUND(VLOOKUP($A31,Culverts[],VLOOKUP(COLUMN(AG31)-COLUMN($B31),Order[],2,0)+1,0),AG$1),VLOOKUP($A31,Culverts[],VLOOKUP(COLUMN(AG31)-COLUMN($B31),Order[],2,0)+1,0)))</f>
        <v>0</v>
      </c>
      <c r="AH31" s="44">
        <f ca="1">IF($A31="Previous",IF(OR(AH$9=0,AH$9="Lt",AH$9="Rt"),"",INDIRECT(Previous&amp;"!R"&amp;ROW(Totals)&amp;"C"&amp;COLUMN(AH31),0)),IFERROR(ROUND(VLOOKUP($A31,Culverts[],VLOOKUP(COLUMN(AH31)-COLUMN($B31),Order[],2,0)+1,0),AH$1),VLOOKUP($A31,Culverts[],VLOOKUP(COLUMN(AH31)-COLUMN($B31),Order[],2,0)+1,0)))</f>
        <v>0</v>
      </c>
      <c r="AI31" s="44">
        <f ca="1">IF($A31="Previous",IF(OR(AI$9=0,AI$9="Lt",AI$9="Rt"),"",INDIRECT(Previous&amp;"!R"&amp;ROW(Totals)&amp;"C"&amp;COLUMN(AI31),0)),IFERROR(ROUND(VLOOKUP($A31,Culverts[],VLOOKUP(COLUMN(AI31)-COLUMN($B31),Order[],2,0)+1,0),AI$1),VLOOKUP($A31,Culverts[],VLOOKUP(COLUMN(AI31)-COLUMN($B31),Order[],2,0)+1,0)))</f>
        <v>0</v>
      </c>
      <c r="AJ31" s="44">
        <f ca="1">IF($A31="Previous",IF(OR(AJ$9=0,AJ$9="Lt",AJ$9="Rt"),"",INDIRECT(Previous&amp;"!R"&amp;ROW(Totals)&amp;"C"&amp;COLUMN(AJ31),0)),IFERROR(ROUND(VLOOKUP($A31,Culverts[],VLOOKUP(COLUMN(AJ31)-COLUMN($B31),Order[],2,0)+1,0),AJ$1),VLOOKUP($A31,Culverts[],VLOOKUP(COLUMN(AJ31)-COLUMN($B31),Order[],2,0)+1,0)))</f>
        <v>0</v>
      </c>
      <c r="AK31" s="84">
        <f ca="1">IF($A31="Previous",IF(OR(AK$9=0,AK$9="Lt",AK$9="Rt"),"",INDIRECT(Previous&amp;"!R"&amp;ROW(Totals)&amp;"C"&amp;COLUMN(AK31),0)),IFERROR(ROUND(VLOOKUP($A31,Culverts[],VLOOKUP(COLUMN(AK31)-COLUMN($B31),Order[],2,0)+1,0),AK$1),VLOOKUP($A31,Culverts[],VLOOKUP(COLUMN(AK31)-COLUMN($B31),Order[],2,0)+1,0)))</f>
        <v>0</v>
      </c>
      <c r="AL31" s="44">
        <f ca="1">IF($A31="Previous",IF(OR(AL$9=0,AL$9="Lt",AL$9="Rt"),"",INDIRECT(Previous&amp;"!R"&amp;ROW(Totals)&amp;"C"&amp;COLUMN(AL31),0)),IFERROR(ROUND(VLOOKUP($A31,Culverts[],VLOOKUP(COLUMN(AL31)-COLUMN($B31),Order[],2,0)+1,0),AL$1),VLOOKUP($A31,Culverts[],VLOOKUP(COLUMN(AL31)-COLUMN($B31),Order[],2,0)+1,0)))</f>
        <v>0</v>
      </c>
    </row>
    <row r="32" spans="1:38" ht="12" customHeight="1" x14ac:dyDescent="0.15">
      <c r="A32" s="39">
        <f ca="1">IFERROR(IF(AND(Previous&lt;&gt;"None",OFFSET(A32,-1,0)=0),"Previous",OFFSET(A32,-1,0)+1),IF(OFFSET(A32,-1,0)="Row Number",-2,INDEX(SheetNames[Begins],MATCH(Sheet.Number,SheetNames[Sheet],0))))</f>
        <v>23</v>
      </c>
      <c r="C32" s="90">
        <f ca="1">IF($A32="Previous","PREVIOUS",IFERROR(VLOOKUP($A32,Culverts[],VLOOKUP(COLUMN(C32)-COLUMN($B32),Order[],2,0)+1,0),""))</f>
        <v>0</v>
      </c>
      <c r="D32" s="44">
        <f ca="1">IF($A32="Previous","SHEET:",IFERROR(ROUND(VLOOKUP($A32,Culverts[],VLOOKUP(COLUMN(D32)-COLUMN($B32),Order[],2,0)+1,0),D$1),VLOOKUP($A32,Culverts[],VLOOKUP(COLUMN(D32)-COLUMN($B32),Order[],2,0)+1,0)))</f>
        <v>0</v>
      </c>
      <c r="E32" s="44">
        <f ca="1">IF($A32="Previous",IF(OR(E$9=0,E$9="Lt",E$9="Rt"),"",INDIRECT(Previous&amp;"!R"&amp;ROW(Totals)&amp;"C"&amp;COLUMN(E32),0)),IFERROR(ROUND(VLOOKUP($A32,Culverts[],VLOOKUP(COLUMN(E32)-COLUMN($B32),Order[],2,0)+1,0),E$1),VLOOKUP($A32,Culverts[],VLOOKUP(COLUMN(E32)-COLUMN($B32),Order[],2,0)+1,0)))</f>
        <v>0</v>
      </c>
      <c r="F32" s="44">
        <f ca="1">IF($A32="Previous",IF(OR(F$9=0,F$9="Lt",F$9="Rt"),"",INDIRECT(Previous&amp;"!R"&amp;ROW(Totals)&amp;"C"&amp;COLUMN(F32),0)),IFERROR(ROUND(VLOOKUP($A32,Culverts[],VLOOKUP(COLUMN(F32)-COLUMN($B32),Order[],2,0)+1,0),F$1),VLOOKUP($A32,Culverts[],VLOOKUP(COLUMN(F32)-COLUMN($B32),Order[],2,0)+1,0)))</f>
        <v>0</v>
      </c>
      <c r="G32" s="44">
        <f ca="1">IF($A32="Previous",IF(OR(G$9=0,G$9="Lt",G$9="Rt"),"",INDIRECT(Previous&amp;"!R"&amp;ROW(Totals)&amp;"C"&amp;COLUMN(G32),0)),IFERROR(ROUND(VLOOKUP($A32,Culverts[],VLOOKUP(COLUMN(G32)-COLUMN($B32),Order[],2,0)+1,0),G$1),VLOOKUP($A32,Culverts[],VLOOKUP(COLUMN(G32)-COLUMN($B32),Order[],2,0)+1,0)))</f>
        <v>0</v>
      </c>
      <c r="H32" s="44">
        <f ca="1">IF($A32="Previous",IF(OR(H$9=0,H$9="Lt",H$9="Rt"),"",INDIRECT(Previous&amp;"!R"&amp;ROW(Totals)&amp;"C"&amp;COLUMN(H32),0)),IFERROR(ROUND(VLOOKUP($A32,Culverts[],VLOOKUP(COLUMN(H32)-COLUMN($B32),Order[],2,0)+1,0),H$1),VLOOKUP($A32,Culverts[],VLOOKUP(COLUMN(H32)-COLUMN($B32),Order[],2,0)+1,0)))</f>
        <v>0</v>
      </c>
      <c r="I32" s="44">
        <f ca="1">IF($A32="Previous",IF(OR(I$9=0,I$9="Lt",I$9="Rt"),"",INDIRECT(Previous&amp;"!R"&amp;ROW(Totals)&amp;"C"&amp;COLUMN(I32),0)),IFERROR(ROUND(VLOOKUP($A32,Culverts[],VLOOKUP(COLUMN(I32)-COLUMN($B32),Order[],2,0)+1,0),I$1),VLOOKUP($A32,Culverts[],VLOOKUP(COLUMN(I32)-COLUMN($B32),Order[],2,0)+1,0)))</f>
        <v>0</v>
      </c>
      <c r="J32" s="44">
        <f ca="1">IF($A32="Previous",IF(OR(J$9=0,J$9="Lt",J$9="Rt"),"",INDIRECT(Previous&amp;"!R"&amp;ROW(Totals)&amp;"C"&amp;COLUMN(J32),0)),IFERROR(ROUND(VLOOKUP($A32,Culverts[],VLOOKUP(COLUMN(J32)-COLUMN($B32),Order[],2,0)+1,0),J$1),VLOOKUP($A32,Culverts[],VLOOKUP(COLUMN(J32)-COLUMN($B32),Order[],2,0)+1,0)))</f>
        <v>0</v>
      </c>
      <c r="K32" s="44">
        <f ca="1">IF($A32="Previous",IF(OR(K$9=0,K$9="Lt",K$9="Rt"),"",INDIRECT(Previous&amp;"!R"&amp;ROW(Totals)&amp;"C"&amp;COLUMN(K32),0)),IFERROR(ROUND(VLOOKUP($A32,Culverts[],VLOOKUP(COLUMN(K32)-COLUMN($B32),Order[],2,0)+1,0),K$1),VLOOKUP($A32,Culverts[],VLOOKUP(COLUMN(K32)-COLUMN($B32),Order[],2,0)+1,0)))</f>
        <v>0</v>
      </c>
      <c r="L32" s="44">
        <f ca="1">IF($A32="Previous",IF(OR(L$9=0,L$9="Lt",L$9="Rt"),"",INDIRECT(Previous&amp;"!R"&amp;ROW(Totals)&amp;"C"&amp;COLUMN(L32),0)),IFERROR(ROUND(VLOOKUP($A32,Culverts[],VLOOKUP(COLUMN(L32)-COLUMN($B32),Order[],2,0)+1,0),L$1),VLOOKUP($A32,Culverts[],VLOOKUP(COLUMN(L32)-COLUMN($B32),Order[],2,0)+1,0)))</f>
        <v>0</v>
      </c>
      <c r="M32" s="44">
        <f ca="1">IF($A32="Previous",IF(OR(M$9=0,M$9="Lt",M$9="Rt"),"",INDIRECT(Previous&amp;"!R"&amp;ROW(Totals)&amp;"C"&amp;COLUMN(M32),0)),IFERROR(ROUND(VLOOKUP($A32,Culverts[],VLOOKUP(COLUMN(M32)-COLUMN($B32),Order[],2,0)+1,0),M$1),VLOOKUP($A32,Culverts[],VLOOKUP(COLUMN(M32)-COLUMN($B32),Order[],2,0)+1,0)))</f>
        <v>0</v>
      </c>
      <c r="N32" s="44">
        <f ca="1">IF($A32="Previous",IF(OR(N$9=0,N$9="Lt",N$9="Rt"),"",INDIRECT(Previous&amp;"!R"&amp;ROW(Totals)&amp;"C"&amp;COLUMN(N32),0)),IFERROR(ROUND(VLOOKUP($A32,Culverts[],VLOOKUP(COLUMN(N32)-COLUMN($B32),Order[],2,0)+1,0),N$1),VLOOKUP($A32,Culverts[],VLOOKUP(COLUMN(N32)-COLUMN($B32),Order[],2,0)+1,0)))</f>
        <v>0</v>
      </c>
      <c r="O32" s="44">
        <f ca="1">IF($A32="Previous",IF(OR(O$9=0,O$9="Lt",O$9="Rt"),"",INDIRECT(Previous&amp;"!R"&amp;ROW(Totals)&amp;"C"&amp;COLUMN(O32),0)),IFERROR(ROUND(VLOOKUP($A32,Culverts[],VLOOKUP(COLUMN(O32)-COLUMN($B32),Order[],2,0)+1,0),O$1),VLOOKUP($A32,Culverts[],VLOOKUP(COLUMN(O32)-COLUMN($B32),Order[],2,0)+1,0)))</f>
        <v>0</v>
      </c>
      <c r="P32" s="44">
        <f ca="1">IF($A32="Previous",IF(OR(P$9=0,P$9="Lt",P$9="Rt"),"",INDIRECT(Previous&amp;"!R"&amp;ROW(Totals)&amp;"C"&amp;COLUMN(P32),0)),IFERROR(ROUND(VLOOKUP($A32,Culverts[],VLOOKUP(COLUMN(P32)-COLUMN($B32),Order[],2,0)+1,0),P$1),VLOOKUP($A32,Culverts[],VLOOKUP(COLUMN(P32)-COLUMN($B32),Order[],2,0)+1,0)))</f>
        <v>0</v>
      </c>
      <c r="Q32" s="44">
        <f ca="1">IF($A32="Previous",IF(OR(Q$9=0,Q$9="Lt",Q$9="Rt"),"",INDIRECT(Previous&amp;"!R"&amp;ROW(Totals)&amp;"C"&amp;COLUMN(Q32),0)),IFERROR(ROUND(VLOOKUP($A32,Culverts[],VLOOKUP(COLUMN(Q32)-COLUMN($B32),Order[],2,0)+1,0),Q$1),VLOOKUP($A32,Culverts[],VLOOKUP(COLUMN(Q32)-COLUMN($B32),Order[],2,0)+1,0)))</f>
        <v>0</v>
      </c>
      <c r="R32" s="44">
        <f ca="1">IF($A32="Previous",IF(OR(R$9=0,R$9="Lt",R$9="Rt"),"",INDIRECT(Previous&amp;"!R"&amp;ROW(Totals)&amp;"C"&amp;COLUMN(R32),0)),IFERROR(ROUND(VLOOKUP($A32,Culverts[],VLOOKUP(COLUMN(R32)-COLUMN($B32),Order[],2,0)+1,0),R$1),VLOOKUP($A32,Culverts[],VLOOKUP(COLUMN(R32)-COLUMN($B32),Order[],2,0)+1,0)))</f>
        <v>0</v>
      </c>
      <c r="S32" s="44">
        <f ca="1">IF($A32="Previous",IF(OR(S$9=0,S$9="Lt",S$9="Rt"),"",INDIRECT(Previous&amp;"!R"&amp;ROW(Totals)&amp;"C"&amp;COLUMN(S32),0)),IFERROR(ROUND(VLOOKUP($A32,Culverts[],VLOOKUP(COLUMN(S32)-COLUMN($B32),Order[],2,0)+1,0),S$1),VLOOKUP($A32,Culverts[],VLOOKUP(COLUMN(S32)-COLUMN($B32),Order[],2,0)+1,0)))</f>
        <v>0</v>
      </c>
      <c r="T32" s="44">
        <f ca="1">IF($A32="Previous",IF(OR(T$9=0,T$9="Lt",T$9="Rt"),"",INDIRECT(Previous&amp;"!R"&amp;ROW(Totals)&amp;"C"&amp;COLUMN(T32),0)),IFERROR(ROUND(VLOOKUP($A32,Culverts[],VLOOKUP(COLUMN(T32)-COLUMN($B32),Order[],2,0)+1,0),T$1),VLOOKUP($A32,Culverts[],VLOOKUP(COLUMN(T32)-COLUMN($B32),Order[],2,0)+1,0)))</f>
        <v>0</v>
      </c>
      <c r="U32" s="44">
        <f ca="1">IF($A32="Previous",IF(OR(U$9=0,U$9="Lt",U$9="Rt"),"",INDIRECT(Previous&amp;"!R"&amp;ROW(Totals)&amp;"C"&amp;COLUMN(U32),0)),IFERROR(ROUND(VLOOKUP($A32,Culverts[],VLOOKUP(COLUMN(U32)-COLUMN($B32),Order[],2,0)+1,0),U$1),VLOOKUP($A32,Culverts[],VLOOKUP(COLUMN(U32)-COLUMN($B32),Order[],2,0)+1,0)))</f>
        <v>0</v>
      </c>
      <c r="V32" s="44">
        <f ca="1">IF($A32="Previous",IF(OR(V$9=0,V$9="Lt",V$9="Rt"),"",INDIRECT(Previous&amp;"!R"&amp;ROW(Totals)&amp;"C"&amp;COLUMN(V32),0)),IFERROR(ROUND(VLOOKUP($A32,Culverts[],VLOOKUP(COLUMN(V32)-COLUMN($B32),Order[],2,0)+1,0),V$1),VLOOKUP($A32,Culverts[],VLOOKUP(COLUMN(V32)-COLUMN($B32),Order[],2,0)+1,0)))</f>
        <v>0</v>
      </c>
      <c r="W32" s="44">
        <f ca="1">IF($A32="Previous",IF(OR(W$9=0,W$9="Lt",W$9="Rt"),"",INDIRECT(Previous&amp;"!R"&amp;ROW(Totals)&amp;"C"&amp;COLUMN(W32),0)),IFERROR(ROUND(VLOOKUP($A32,Culverts[],VLOOKUP(COLUMN(W32)-COLUMN($B32),Order[],2,0)+1,0),W$1),VLOOKUP($A32,Culverts[],VLOOKUP(COLUMN(W32)-COLUMN($B32),Order[],2,0)+1,0)))</f>
        <v>0</v>
      </c>
      <c r="X32" s="44">
        <f ca="1">IF($A32="Previous",IF(OR(X$9=0,X$9="Lt",X$9="Rt"),"",INDIRECT(Previous&amp;"!R"&amp;ROW(Totals)&amp;"C"&amp;COLUMN(X32),0)),IFERROR(ROUND(VLOOKUP($A32,Culverts[],VLOOKUP(COLUMN(X32)-COLUMN($B32),Order[],2,0)+1,0),X$1),VLOOKUP($A32,Culverts[],VLOOKUP(COLUMN(X32)-COLUMN($B32),Order[],2,0)+1,0)))</f>
        <v>0</v>
      </c>
      <c r="Y32" s="44">
        <f ca="1">IF($A32="Previous",IF(OR(Y$9=0,Y$9="Lt",Y$9="Rt"),"",INDIRECT(Previous&amp;"!R"&amp;ROW(Totals)&amp;"C"&amp;COLUMN(Y32),0)),IFERROR(ROUND(VLOOKUP($A32,Culverts[],VLOOKUP(COLUMN(Y32)-COLUMN($B32),Order[],2,0)+1,0),Y$1),VLOOKUP($A32,Culverts[],VLOOKUP(COLUMN(Y32)-COLUMN($B32),Order[],2,0)+1,0)))</f>
        <v>0</v>
      </c>
      <c r="Z32" s="44">
        <f ca="1">IF($A32="Previous",IF(OR(Z$9=0,Z$9="Lt",Z$9="Rt"),"",INDIRECT(Previous&amp;"!R"&amp;ROW(Totals)&amp;"C"&amp;COLUMN(Z32),0)),IFERROR(ROUND(VLOOKUP($A32,Culverts[],VLOOKUP(COLUMN(Z32)-COLUMN($B32),Order[],2,0)+1,0),Z$1),VLOOKUP($A32,Culverts[],VLOOKUP(COLUMN(Z32)-COLUMN($B32),Order[],2,0)+1,0)))</f>
        <v>0</v>
      </c>
      <c r="AA32" s="44">
        <f ca="1">IF($A32="Previous",IF(OR(AA$9=0,AA$9="Lt",AA$9="Rt"),"",INDIRECT(Previous&amp;"!R"&amp;ROW(Totals)&amp;"C"&amp;COLUMN(AA32),0)),IFERROR(ROUND(VLOOKUP($A32,Culverts[],VLOOKUP(COLUMN(AA32)-COLUMN($B32),Order[],2,0)+1,0),AA$1),VLOOKUP($A32,Culverts[],VLOOKUP(COLUMN(AA32)-COLUMN($B32),Order[],2,0)+1,0)))</f>
        <v>0</v>
      </c>
      <c r="AB32" s="44">
        <f ca="1">IF($A32="Previous",IF(OR(AB$9=0,AB$9="Lt",AB$9="Rt"),"",INDIRECT(Previous&amp;"!R"&amp;ROW(Totals)&amp;"C"&amp;COLUMN(AB32),0)),IFERROR(ROUND(VLOOKUP($A32,Culverts[],VLOOKUP(COLUMN(AB32)-COLUMN($B32),Order[],2,0)+1,0),AB$1),VLOOKUP($A32,Culverts[],VLOOKUP(COLUMN(AB32)-COLUMN($B32),Order[],2,0)+1,0)))</f>
        <v>0</v>
      </c>
      <c r="AC32" s="44">
        <f ca="1">IF($A32="Previous",IF(OR(AC$9=0,AC$9="Lt",AC$9="Rt"),"",INDIRECT(Previous&amp;"!R"&amp;ROW(Totals)&amp;"C"&amp;COLUMN(AC32),0)),IFERROR(ROUND(VLOOKUP($A32,Culverts[],VLOOKUP(COLUMN(AC32)-COLUMN($B32),Order[],2,0)+1,0),AC$1),VLOOKUP($A32,Culverts[],VLOOKUP(COLUMN(AC32)-COLUMN($B32),Order[],2,0)+1,0)))</f>
        <v>0</v>
      </c>
      <c r="AD32" s="44">
        <f ca="1">IF($A32="Previous",IF(OR(AD$9=0,AD$9="Lt",AD$9="Rt"),"",INDIRECT(Previous&amp;"!R"&amp;ROW(Totals)&amp;"C"&amp;COLUMN(AD32),0)),IFERROR(ROUND(VLOOKUP($A32,Culverts[],VLOOKUP(COLUMN(AD32)-COLUMN($B32),Order[],2,0)+1,0),AD$1),VLOOKUP($A32,Culverts[],VLOOKUP(COLUMN(AD32)-COLUMN($B32),Order[],2,0)+1,0)))</f>
        <v>0</v>
      </c>
      <c r="AE32" s="44">
        <f ca="1">IF($A32="Previous",IF(OR(AE$9=0,AE$9="Lt",AE$9="Rt"),"",INDIRECT(Previous&amp;"!R"&amp;ROW(Totals)&amp;"C"&amp;COLUMN(AE32),0)),IFERROR(ROUND(VLOOKUP($A32,Culverts[],VLOOKUP(COLUMN(AE32)-COLUMN($B32),Order[],2,0)+1,0),AE$1),VLOOKUP($A32,Culverts[],VLOOKUP(COLUMN(AE32)-COLUMN($B32),Order[],2,0)+1,0)))</f>
        <v>0</v>
      </c>
      <c r="AF32" s="44">
        <f ca="1">IF($A32="Previous",IF(OR(AF$9=0,AF$9="Lt",AF$9="Rt"),"",INDIRECT(Previous&amp;"!R"&amp;ROW(Totals)&amp;"C"&amp;COLUMN(AF32),0)),IFERROR(ROUND(VLOOKUP($A32,Culverts[],VLOOKUP(COLUMN(AF32)-COLUMN($B32),Order[],2,0)+1,0),AF$1),VLOOKUP($A32,Culverts[],VLOOKUP(COLUMN(AF32)-COLUMN($B32),Order[],2,0)+1,0)))</f>
        <v>0</v>
      </c>
      <c r="AG32" s="44">
        <f ca="1">IF($A32="Previous",IF(OR(AG$9=0,AG$9="Lt",AG$9="Rt"),"",INDIRECT(Previous&amp;"!R"&amp;ROW(Totals)&amp;"C"&amp;COLUMN(AG32),0)),IFERROR(ROUND(VLOOKUP($A32,Culverts[],VLOOKUP(COLUMN(AG32)-COLUMN($B32),Order[],2,0)+1,0),AG$1),VLOOKUP($A32,Culverts[],VLOOKUP(COLUMN(AG32)-COLUMN($B32),Order[],2,0)+1,0)))</f>
        <v>0</v>
      </c>
      <c r="AH32" s="44">
        <f ca="1">IF($A32="Previous",IF(OR(AH$9=0,AH$9="Lt",AH$9="Rt"),"",INDIRECT(Previous&amp;"!R"&amp;ROW(Totals)&amp;"C"&amp;COLUMN(AH32),0)),IFERROR(ROUND(VLOOKUP($A32,Culverts[],VLOOKUP(COLUMN(AH32)-COLUMN($B32),Order[],2,0)+1,0),AH$1),VLOOKUP($A32,Culverts[],VLOOKUP(COLUMN(AH32)-COLUMN($B32),Order[],2,0)+1,0)))</f>
        <v>0</v>
      </c>
      <c r="AI32" s="44">
        <f ca="1">IF($A32="Previous",IF(OR(AI$9=0,AI$9="Lt",AI$9="Rt"),"",INDIRECT(Previous&amp;"!R"&amp;ROW(Totals)&amp;"C"&amp;COLUMN(AI32),0)),IFERROR(ROUND(VLOOKUP($A32,Culverts[],VLOOKUP(COLUMN(AI32)-COLUMN($B32),Order[],2,0)+1,0),AI$1),VLOOKUP($A32,Culverts[],VLOOKUP(COLUMN(AI32)-COLUMN($B32),Order[],2,0)+1,0)))</f>
        <v>0</v>
      </c>
      <c r="AJ32" s="44">
        <f ca="1">IF($A32="Previous",IF(OR(AJ$9=0,AJ$9="Lt",AJ$9="Rt"),"",INDIRECT(Previous&amp;"!R"&amp;ROW(Totals)&amp;"C"&amp;COLUMN(AJ32),0)),IFERROR(ROUND(VLOOKUP($A32,Culverts[],VLOOKUP(COLUMN(AJ32)-COLUMN($B32),Order[],2,0)+1,0),AJ$1),VLOOKUP($A32,Culverts[],VLOOKUP(COLUMN(AJ32)-COLUMN($B32),Order[],2,0)+1,0)))</f>
        <v>0</v>
      </c>
      <c r="AK32" s="84">
        <f ca="1">IF($A32="Previous",IF(OR(AK$9=0,AK$9="Lt",AK$9="Rt"),"",INDIRECT(Previous&amp;"!R"&amp;ROW(Totals)&amp;"C"&amp;COLUMN(AK32),0)),IFERROR(ROUND(VLOOKUP($A32,Culverts[],VLOOKUP(COLUMN(AK32)-COLUMN($B32),Order[],2,0)+1,0),AK$1),VLOOKUP($A32,Culverts[],VLOOKUP(COLUMN(AK32)-COLUMN($B32),Order[],2,0)+1,0)))</f>
        <v>0</v>
      </c>
      <c r="AL32" s="44">
        <f ca="1">IF($A32="Previous",IF(OR(AL$9=0,AL$9="Lt",AL$9="Rt"),"",INDIRECT(Previous&amp;"!R"&amp;ROW(Totals)&amp;"C"&amp;COLUMN(AL32),0)),IFERROR(ROUND(VLOOKUP($A32,Culverts[],VLOOKUP(COLUMN(AL32)-COLUMN($B32),Order[],2,0)+1,0),AL$1),VLOOKUP($A32,Culverts[],VLOOKUP(COLUMN(AL32)-COLUMN($B32),Order[],2,0)+1,0)))</f>
        <v>0</v>
      </c>
    </row>
    <row r="33" spans="1:38" ht="12" customHeight="1" x14ac:dyDescent="0.15">
      <c r="A33" s="39">
        <f ca="1">IFERROR(IF(AND(Previous&lt;&gt;"None",OFFSET(A33,-1,0)=0),"Previous",OFFSET(A33,-1,0)+1),IF(OFFSET(A33,-1,0)="Row Number",-2,INDEX(SheetNames[Begins],MATCH(Sheet.Number,SheetNames[Sheet],0))))</f>
        <v>24</v>
      </c>
      <c r="C33" s="90">
        <f ca="1">IF($A33="Previous","PREVIOUS",IFERROR(VLOOKUP($A33,Culverts[],VLOOKUP(COLUMN(C33)-COLUMN($B33),Order[],2,0)+1,0),""))</f>
        <v>0</v>
      </c>
      <c r="D33" s="44">
        <f ca="1">IF($A33="Previous","SHEET:",IFERROR(ROUND(VLOOKUP($A33,Culverts[],VLOOKUP(COLUMN(D33)-COLUMN($B33),Order[],2,0)+1,0),D$1),VLOOKUP($A33,Culverts[],VLOOKUP(COLUMN(D33)-COLUMN($B33),Order[],2,0)+1,0)))</f>
        <v>0</v>
      </c>
      <c r="E33" s="44">
        <f ca="1">IF($A33="Previous",IF(OR(E$9=0,E$9="Lt",E$9="Rt"),"",INDIRECT(Previous&amp;"!R"&amp;ROW(Totals)&amp;"C"&amp;COLUMN(E33),0)),IFERROR(ROUND(VLOOKUP($A33,Culverts[],VLOOKUP(COLUMN(E33)-COLUMN($B33),Order[],2,0)+1,0),E$1),VLOOKUP($A33,Culverts[],VLOOKUP(COLUMN(E33)-COLUMN($B33),Order[],2,0)+1,0)))</f>
        <v>0</v>
      </c>
      <c r="F33" s="44">
        <f ca="1">IF($A33="Previous",IF(OR(F$9=0,F$9="Lt",F$9="Rt"),"",INDIRECT(Previous&amp;"!R"&amp;ROW(Totals)&amp;"C"&amp;COLUMN(F33),0)),IFERROR(ROUND(VLOOKUP($A33,Culverts[],VLOOKUP(COLUMN(F33)-COLUMN($B33),Order[],2,0)+1,0),F$1),VLOOKUP($A33,Culverts[],VLOOKUP(COLUMN(F33)-COLUMN($B33),Order[],2,0)+1,0)))</f>
        <v>0</v>
      </c>
      <c r="G33" s="44">
        <f ca="1">IF($A33="Previous",IF(OR(G$9=0,G$9="Lt",G$9="Rt"),"",INDIRECT(Previous&amp;"!R"&amp;ROW(Totals)&amp;"C"&amp;COLUMN(G33),0)),IFERROR(ROUND(VLOOKUP($A33,Culverts[],VLOOKUP(COLUMN(G33)-COLUMN($B33),Order[],2,0)+1,0),G$1),VLOOKUP($A33,Culverts[],VLOOKUP(COLUMN(G33)-COLUMN($B33),Order[],2,0)+1,0)))</f>
        <v>0</v>
      </c>
      <c r="H33" s="44">
        <f ca="1">IF($A33="Previous",IF(OR(H$9=0,H$9="Lt",H$9="Rt"),"",INDIRECT(Previous&amp;"!R"&amp;ROW(Totals)&amp;"C"&amp;COLUMN(H33),0)),IFERROR(ROUND(VLOOKUP($A33,Culverts[],VLOOKUP(COLUMN(H33)-COLUMN($B33),Order[],2,0)+1,0),H$1),VLOOKUP($A33,Culverts[],VLOOKUP(COLUMN(H33)-COLUMN($B33),Order[],2,0)+1,0)))</f>
        <v>0</v>
      </c>
      <c r="I33" s="44">
        <f ca="1">IF($A33="Previous",IF(OR(I$9=0,I$9="Lt",I$9="Rt"),"",INDIRECT(Previous&amp;"!R"&amp;ROW(Totals)&amp;"C"&amp;COLUMN(I33),0)),IFERROR(ROUND(VLOOKUP($A33,Culverts[],VLOOKUP(COLUMN(I33)-COLUMN($B33),Order[],2,0)+1,0),I$1),VLOOKUP($A33,Culverts[],VLOOKUP(COLUMN(I33)-COLUMN($B33),Order[],2,0)+1,0)))</f>
        <v>0</v>
      </c>
      <c r="J33" s="44">
        <f ca="1">IF($A33="Previous",IF(OR(J$9=0,J$9="Lt",J$9="Rt"),"",INDIRECT(Previous&amp;"!R"&amp;ROW(Totals)&amp;"C"&amp;COLUMN(J33),0)),IFERROR(ROUND(VLOOKUP($A33,Culverts[],VLOOKUP(COLUMN(J33)-COLUMN($B33),Order[],2,0)+1,0),J$1),VLOOKUP($A33,Culverts[],VLOOKUP(COLUMN(J33)-COLUMN($B33),Order[],2,0)+1,0)))</f>
        <v>0</v>
      </c>
      <c r="K33" s="44">
        <f ca="1">IF($A33="Previous",IF(OR(K$9=0,K$9="Lt",K$9="Rt"),"",INDIRECT(Previous&amp;"!R"&amp;ROW(Totals)&amp;"C"&amp;COLUMN(K33),0)),IFERROR(ROUND(VLOOKUP($A33,Culverts[],VLOOKUP(COLUMN(K33)-COLUMN($B33),Order[],2,0)+1,0),K$1),VLOOKUP($A33,Culverts[],VLOOKUP(COLUMN(K33)-COLUMN($B33),Order[],2,0)+1,0)))</f>
        <v>0</v>
      </c>
      <c r="L33" s="44">
        <f ca="1">IF($A33="Previous",IF(OR(L$9=0,L$9="Lt",L$9="Rt"),"",INDIRECT(Previous&amp;"!R"&amp;ROW(Totals)&amp;"C"&amp;COLUMN(L33),0)),IFERROR(ROUND(VLOOKUP($A33,Culverts[],VLOOKUP(COLUMN(L33)-COLUMN($B33),Order[],2,0)+1,0),L$1),VLOOKUP($A33,Culverts[],VLOOKUP(COLUMN(L33)-COLUMN($B33),Order[],2,0)+1,0)))</f>
        <v>0</v>
      </c>
      <c r="M33" s="44">
        <f ca="1">IF($A33="Previous",IF(OR(M$9=0,M$9="Lt",M$9="Rt"),"",INDIRECT(Previous&amp;"!R"&amp;ROW(Totals)&amp;"C"&amp;COLUMN(M33),0)),IFERROR(ROUND(VLOOKUP($A33,Culverts[],VLOOKUP(COLUMN(M33)-COLUMN($B33),Order[],2,0)+1,0),M$1),VLOOKUP($A33,Culverts[],VLOOKUP(COLUMN(M33)-COLUMN($B33),Order[],2,0)+1,0)))</f>
        <v>0</v>
      </c>
      <c r="N33" s="44">
        <f ca="1">IF($A33="Previous",IF(OR(N$9=0,N$9="Lt",N$9="Rt"),"",INDIRECT(Previous&amp;"!R"&amp;ROW(Totals)&amp;"C"&amp;COLUMN(N33),0)),IFERROR(ROUND(VLOOKUP($A33,Culverts[],VLOOKUP(COLUMN(N33)-COLUMN($B33),Order[],2,0)+1,0),N$1),VLOOKUP($A33,Culverts[],VLOOKUP(COLUMN(N33)-COLUMN($B33),Order[],2,0)+1,0)))</f>
        <v>0</v>
      </c>
      <c r="O33" s="44">
        <f ca="1">IF($A33="Previous",IF(OR(O$9=0,O$9="Lt",O$9="Rt"),"",INDIRECT(Previous&amp;"!R"&amp;ROW(Totals)&amp;"C"&amp;COLUMN(O33),0)),IFERROR(ROUND(VLOOKUP($A33,Culverts[],VLOOKUP(COLUMN(O33)-COLUMN($B33),Order[],2,0)+1,0),O$1),VLOOKUP($A33,Culverts[],VLOOKUP(COLUMN(O33)-COLUMN($B33),Order[],2,0)+1,0)))</f>
        <v>0</v>
      </c>
      <c r="P33" s="44">
        <f ca="1">IF($A33="Previous",IF(OR(P$9=0,P$9="Lt",P$9="Rt"),"",INDIRECT(Previous&amp;"!R"&amp;ROW(Totals)&amp;"C"&amp;COLUMN(P33),0)),IFERROR(ROUND(VLOOKUP($A33,Culverts[],VLOOKUP(COLUMN(P33)-COLUMN($B33),Order[],2,0)+1,0),P$1),VLOOKUP($A33,Culverts[],VLOOKUP(COLUMN(P33)-COLUMN($B33),Order[],2,0)+1,0)))</f>
        <v>0</v>
      </c>
      <c r="Q33" s="44">
        <f ca="1">IF($A33="Previous",IF(OR(Q$9=0,Q$9="Lt",Q$9="Rt"),"",INDIRECT(Previous&amp;"!R"&amp;ROW(Totals)&amp;"C"&amp;COLUMN(Q33),0)),IFERROR(ROUND(VLOOKUP($A33,Culverts[],VLOOKUP(COLUMN(Q33)-COLUMN($B33),Order[],2,0)+1,0),Q$1),VLOOKUP($A33,Culverts[],VLOOKUP(COLUMN(Q33)-COLUMN($B33),Order[],2,0)+1,0)))</f>
        <v>0</v>
      </c>
      <c r="R33" s="44">
        <f ca="1">IF($A33="Previous",IF(OR(R$9=0,R$9="Lt",R$9="Rt"),"",INDIRECT(Previous&amp;"!R"&amp;ROW(Totals)&amp;"C"&amp;COLUMN(R33),0)),IFERROR(ROUND(VLOOKUP($A33,Culverts[],VLOOKUP(COLUMN(R33)-COLUMN($B33),Order[],2,0)+1,0),R$1),VLOOKUP($A33,Culverts[],VLOOKUP(COLUMN(R33)-COLUMN($B33),Order[],2,0)+1,0)))</f>
        <v>0</v>
      </c>
      <c r="S33" s="44">
        <f ca="1">IF($A33="Previous",IF(OR(S$9=0,S$9="Lt",S$9="Rt"),"",INDIRECT(Previous&amp;"!R"&amp;ROW(Totals)&amp;"C"&amp;COLUMN(S33),0)),IFERROR(ROUND(VLOOKUP($A33,Culverts[],VLOOKUP(COLUMN(S33)-COLUMN($B33),Order[],2,0)+1,0),S$1),VLOOKUP($A33,Culverts[],VLOOKUP(COLUMN(S33)-COLUMN($B33),Order[],2,0)+1,0)))</f>
        <v>0</v>
      </c>
      <c r="T33" s="44">
        <f ca="1">IF($A33="Previous",IF(OR(T$9=0,T$9="Lt",T$9="Rt"),"",INDIRECT(Previous&amp;"!R"&amp;ROW(Totals)&amp;"C"&amp;COLUMN(T33),0)),IFERROR(ROUND(VLOOKUP($A33,Culverts[],VLOOKUP(COLUMN(T33)-COLUMN($B33),Order[],2,0)+1,0),T$1),VLOOKUP($A33,Culverts[],VLOOKUP(COLUMN(T33)-COLUMN($B33),Order[],2,0)+1,0)))</f>
        <v>0</v>
      </c>
      <c r="U33" s="44">
        <f ca="1">IF($A33="Previous",IF(OR(U$9=0,U$9="Lt",U$9="Rt"),"",INDIRECT(Previous&amp;"!R"&amp;ROW(Totals)&amp;"C"&amp;COLUMN(U33),0)),IFERROR(ROUND(VLOOKUP($A33,Culverts[],VLOOKUP(COLUMN(U33)-COLUMN($B33),Order[],2,0)+1,0),U$1),VLOOKUP($A33,Culverts[],VLOOKUP(COLUMN(U33)-COLUMN($B33),Order[],2,0)+1,0)))</f>
        <v>0</v>
      </c>
      <c r="V33" s="44">
        <f ca="1">IF($A33="Previous",IF(OR(V$9=0,V$9="Lt",V$9="Rt"),"",INDIRECT(Previous&amp;"!R"&amp;ROW(Totals)&amp;"C"&amp;COLUMN(V33),0)),IFERROR(ROUND(VLOOKUP($A33,Culverts[],VLOOKUP(COLUMN(V33)-COLUMN($B33),Order[],2,0)+1,0),V$1),VLOOKUP($A33,Culverts[],VLOOKUP(COLUMN(V33)-COLUMN($B33),Order[],2,0)+1,0)))</f>
        <v>0</v>
      </c>
      <c r="W33" s="44">
        <f ca="1">IF($A33="Previous",IF(OR(W$9=0,W$9="Lt",W$9="Rt"),"",INDIRECT(Previous&amp;"!R"&amp;ROW(Totals)&amp;"C"&amp;COLUMN(W33),0)),IFERROR(ROUND(VLOOKUP($A33,Culverts[],VLOOKUP(COLUMN(W33)-COLUMN($B33),Order[],2,0)+1,0),W$1),VLOOKUP($A33,Culverts[],VLOOKUP(COLUMN(W33)-COLUMN($B33),Order[],2,0)+1,0)))</f>
        <v>0</v>
      </c>
      <c r="X33" s="44">
        <f ca="1">IF($A33="Previous",IF(OR(X$9=0,X$9="Lt",X$9="Rt"),"",INDIRECT(Previous&amp;"!R"&amp;ROW(Totals)&amp;"C"&amp;COLUMN(X33),0)),IFERROR(ROUND(VLOOKUP($A33,Culverts[],VLOOKUP(COLUMN(X33)-COLUMN($B33),Order[],2,0)+1,0),X$1),VLOOKUP($A33,Culverts[],VLOOKUP(COLUMN(X33)-COLUMN($B33),Order[],2,0)+1,0)))</f>
        <v>0</v>
      </c>
      <c r="Y33" s="44">
        <f ca="1">IF($A33="Previous",IF(OR(Y$9=0,Y$9="Lt",Y$9="Rt"),"",INDIRECT(Previous&amp;"!R"&amp;ROW(Totals)&amp;"C"&amp;COLUMN(Y33),0)),IFERROR(ROUND(VLOOKUP($A33,Culverts[],VLOOKUP(COLUMN(Y33)-COLUMN($B33),Order[],2,0)+1,0),Y$1),VLOOKUP($A33,Culverts[],VLOOKUP(COLUMN(Y33)-COLUMN($B33),Order[],2,0)+1,0)))</f>
        <v>0</v>
      </c>
      <c r="Z33" s="44">
        <f ca="1">IF($A33="Previous",IF(OR(Z$9=0,Z$9="Lt",Z$9="Rt"),"",INDIRECT(Previous&amp;"!R"&amp;ROW(Totals)&amp;"C"&amp;COLUMN(Z33),0)),IFERROR(ROUND(VLOOKUP($A33,Culverts[],VLOOKUP(COLUMN(Z33)-COLUMN($B33),Order[],2,0)+1,0),Z$1),VLOOKUP($A33,Culverts[],VLOOKUP(COLUMN(Z33)-COLUMN($B33),Order[],2,0)+1,0)))</f>
        <v>0</v>
      </c>
      <c r="AA33" s="44">
        <f ca="1">IF($A33="Previous",IF(OR(AA$9=0,AA$9="Lt",AA$9="Rt"),"",INDIRECT(Previous&amp;"!R"&amp;ROW(Totals)&amp;"C"&amp;COLUMN(AA33),0)),IFERROR(ROUND(VLOOKUP($A33,Culverts[],VLOOKUP(COLUMN(AA33)-COLUMN($B33),Order[],2,0)+1,0),AA$1),VLOOKUP($A33,Culverts[],VLOOKUP(COLUMN(AA33)-COLUMN($B33),Order[],2,0)+1,0)))</f>
        <v>0</v>
      </c>
      <c r="AB33" s="44">
        <f ca="1">IF($A33="Previous",IF(OR(AB$9=0,AB$9="Lt",AB$9="Rt"),"",INDIRECT(Previous&amp;"!R"&amp;ROW(Totals)&amp;"C"&amp;COLUMN(AB33),0)),IFERROR(ROUND(VLOOKUP($A33,Culverts[],VLOOKUP(COLUMN(AB33)-COLUMN($B33),Order[],2,0)+1,0),AB$1),VLOOKUP($A33,Culverts[],VLOOKUP(COLUMN(AB33)-COLUMN($B33),Order[],2,0)+1,0)))</f>
        <v>0</v>
      </c>
      <c r="AC33" s="44">
        <f ca="1">IF($A33="Previous",IF(OR(AC$9=0,AC$9="Lt",AC$9="Rt"),"",INDIRECT(Previous&amp;"!R"&amp;ROW(Totals)&amp;"C"&amp;COLUMN(AC33),0)),IFERROR(ROUND(VLOOKUP($A33,Culverts[],VLOOKUP(COLUMN(AC33)-COLUMN($B33),Order[],2,0)+1,0),AC$1),VLOOKUP($A33,Culverts[],VLOOKUP(COLUMN(AC33)-COLUMN($B33),Order[],2,0)+1,0)))</f>
        <v>0</v>
      </c>
      <c r="AD33" s="44">
        <f ca="1">IF($A33="Previous",IF(OR(AD$9=0,AD$9="Lt",AD$9="Rt"),"",INDIRECT(Previous&amp;"!R"&amp;ROW(Totals)&amp;"C"&amp;COLUMN(AD33),0)),IFERROR(ROUND(VLOOKUP($A33,Culverts[],VLOOKUP(COLUMN(AD33)-COLUMN($B33),Order[],2,0)+1,0),AD$1),VLOOKUP($A33,Culverts[],VLOOKUP(COLUMN(AD33)-COLUMN($B33),Order[],2,0)+1,0)))</f>
        <v>0</v>
      </c>
      <c r="AE33" s="44">
        <f ca="1">IF($A33="Previous",IF(OR(AE$9=0,AE$9="Lt",AE$9="Rt"),"",INDIRECT(Previous&amp;"!R"&amp;ROW(Totals)&amp;"C"&amp;COLUMN(AE33),0)),IFERROR(ROUND(VLOOKUP($A33,Culverts[],VLOOKUP(COLUMN(AE33)-COLUMN($B33),Order[],2,0)+1,0),AE$1),VLOOKUP($A33,Culverts[],VLOOKUP(COLUMN(AE33)-COLUMN($B33),Order[],2,0)+1,0)))</f>
        <v>0</v>
      </c>
      <c r="AF33" s="44">
        <f ca="1">IF($A33="Previous",IF(OR(AF$9=0,AF$9="Lt",AF$9="Rt"),"",INDIRECT(Previous&amp;"!R"&amp;ROW(Totals)&amp;"C"&amp;COLUMN(AF33),0)),IFERROR(ROUND(VLOOKUP($A33,Culverts[],VLOOKUP(COLUMN(AF33)-COLUMN($B33),Order[],2,0)+1,0),AF$1),VLOOKUP($A33,Culverts[],VLOOKUP(COLUMN(AF33)-COLUMN($B33),Order[],2,0)+1,0)))</f>
        <v>0</v>
      </c>
      <c r="AG33" s="44">
        <f ca="1">IF($A33="Previous",IF(OR(AG$9=0,AG$9="Lt",AG$9="Rt"),"",INDIRECT(Previous&amp;"!R"&amp;ROW(Totals)&amp;"C"&amp;COLUMN(AG33),0)),IFERROR(ROUND(VLOOKUP($A33,Culverts[],VLOOKUP(COLUMN(AG33)-COLUMN($B33),Order[],2,0)+1,0),AG$1),VLOOKUP($A33,Culverts[],VLOOKUP(COLUMN(AG33)-COLUMN($B33),Order[],2,0)+1,0)))</f>
        <v>0</v>
      </c>
      <c r="AH33" s="44">
        <f ca="1">IF($A33="Previous",IF(OR(AH$9=0,AH$9="Lt",AH$9="Rt"),"",INDIRECT(Previous&amp;"!R"&amp;ROW(Totals)&amp;"C"&amp;COLUMN(AH33),0)),IFERROR(ROUND(VLOOKUP($A33,Culverts[],VLOOKUP(COLUMN(AH33)-COLUMN($B33),Order[],2,0)+1,0),AH$1),VLOOKUP($A33,Culverts[],VLOOKUP(COLUMN(AH33)-COLUMN($B33),Order[],2,0)+1,0)))</f>
        <v>0</v>
      </c>
      <c r="AI33" s="44">
        <f ca="1">IF($A33="Previous",IF(OR(AI$9=0,AI$9="Lt",AI$9="Rt"),"",INDIRECT(Previous&amp;"!R"&amp;ROW(Totals)&amp;"C"&amp;COLUMN(AI33),0)),IFERROR(ROUND(VLOOKUP($A33,Culverts[],VLOOKUP(COLUMN(AI33)-COLUMN($B33),Order[],2,0)+1,0),AI$1),VLOOKUP($A33,Culverts[],VLOOKUP(COLUMN(AI33)-COLUMN($B33),Order[],2,0)+1,0)))</f>
        <v>0</v>
      </c>
      <c r="AJ33" s="44">
        <f ca="1">IF($A33="Previous",IF(OR(AJ$9=0,AJ$9="Lt",AJ$9="Rt"),"",INDIRECT(Previous&amp;"!R"&amp;ROW(Totals)&amp;"C"&amp;COLUMN(AJ33),0)),IFERROR(ROUND(VLOOKUP($A33,Culverts[],VLOOKUP(COLUMN(AJ33)-COLUMN($B33),Order[],2,0)+1,0),AJ$1),VLOOKUP($A33,Culverts[],VLOOKUP(COLUMN(AJ33)-COLUMN($B33),Order[],2,0)+1,0)))</f>
        <v>0</v>
      </c>
      <c r="AK33" s="84">
        <f ca="1">IF($A33="Previous",IF(OR(AK$9=0,AK$9="Lt",AK$9="Rt"),"",INDIRECT(Previous&amp;"!R"&amp;ROW(Totals)&amp;"C"&amp;COLUMN(AK33),0)),IFERROR(ROUND(VLOOKUP($A33,Culverts[],VLOOKUP(COLUMN(AK33)-COLUMN($B33),Order[],2,0)+1,0),AK$1),VLOOKUP($A33,Culverts[],VLOOKUP(COLUMN(AK33)-COLUMN($B33),Order[],2,0)+1,0)))</f>
        <v>0</v>
      </c>
      <c r="AL33" s="44">
        <f ca="1">IF($A33="Previous",IF(OR(AL$9=0,AL$9="Lt",AL$9="Rt"),"",INDIRECT(Previous&amp;"!R"&amp;ROW(Totals)&amp;"C"&amp;COLUMN(AL33),0)),IFERROR(ROUND(VLOOKUP($A33,Culverts[],VLOOKUP(COLUMN(AL33)-COLUMN($B33),Order[],2,0)+1,0),AL$1),VLOOKUP($A33,Culverts[],VLOOKUP(COLUMN(AL33)-COLUMN($B33),Order[],2,0)+1,0)))</f>
        <v>0</v>
      </c>
    </row>
    <row r="34" spans="1:38" ht="12" customHeight="1" x14ac:dyDescent="0.15">
      <c r="A34" s="39">
        <f ca="1">IFERROR(IF(AND(Previous&lt;&gt;"None",OFFSET(A34,-1,0)=0),"Previous",OFFSET(A34,-1,0)+1),IF(OFFSET(A34,-1,0)="Row Number",-2,INDEX(SheetNames[Begins],MATCH(Sheet.Number,SheetNames[Sheet],0))))</f>
        <v>25</v>
      </c>
      <c r="C34" s="90">
        <f ca="1">IF($A34="Previous","PREVIOUS",IFERROR(VLOOKUP($A34,Culverts[],VLOOKUP(COLUMN(C34)-COLUMN($B34),Order[],2,0)+1,0),""))</f>
        <v>0</v>
      </c>
      <c r="D34" s="44">
        <f ca="1">IF($A34="Previous","SHEET:",IFERROR(ROUND(VLOOKUP($A34,Culverts[],VLOOKUP(COLUMN(D34)-COLUMN($B34),Order[],2,0)+1,0),D$1),VLOOKUP($A34,Culverts[],VLOOKUP(COLUMN(D34)-COLUMN($B34),Order[],2,0)+1,0)))</f>
        <v>0</v>
      </c>
      <c r="E34" s="44">
        <f ca="1">IF($A34="Previous",IF(OR(E$9=0,E$9="Lt",E$9="Rt"),"",INDIRECT(Previous&amp;"!R"&amp;ROW(Totals)&amp;"C"&amp;COLUMN(E34),0)),IFERROR(ROUND(VLOOKUP($A34,Culverts[],VLOOKUP(COLUMN(E34)-COLUMN($B34),Order[],2,0)+1,0),E$1),VLOOKUP($A34,Culverts[],VLOOKUP(COLUMN(E34)-COLUMN($B34),Order[],2,0)+1,0)))</f>
        <v>0</v>
      </c>
      <c r="F34" s="44">
        <f ca="1">IF($A34="Previous",IF(OR(F$9=0,F$9="Lt",F$9="Rt"),"",INDIRECT(Previous&amp;"!R"&amp;ROW(Totals)&amp;"C"&amp;COLUMN(F34),0)),IFERROR(ROUND(VLOOKUP($A34,Culverts[],VLOOKUP(COLUMN(F34)-COLUMN($B34),Order[],2,0)+1,0),F$1),VLOOKUP($A34,Culverts[],VLOOKUP(COLUMN(F34)-COLUMN($B34),Order[],2,0)+1,0)))</f>
        <v>0</v>
      </c>
      <c r="G34" s="44">
        <f ca="1">IF($A34="Previous",IF(OR(G$9=0,G$9="Lt",G$9="Rt"),"",INDIRECT(Previous&amp;"!R"&amp;ROW(Totals)&amp;"C"&amp;COLUMN(G34),0)),IFERROR(ROUND(VLOOKUP($A34,Culverts[],VLOOKUP(COLUMN(G34)-COLUMN($B34),Order[],2,0)+1,0),G$1),VLOOKUP($A34,Culverts[],VLOOKUP(COLUMN(G34)-COLUMN($B34),Order[],2,0)+1,0)))</f>
        <v>0</v>
      </c>
      <c r="H34" s="44">
        <f ca="1">IF($A34="Previous",IF(OR(H$9=0,H$9="Lt",H$9="Rt"),"",INDIRECT(Previous&amp;"!R"&amp;ROW(Totals)&amp;"C"&amp;COLUMN(H34),0)),IFERROR(ROUND(VLOOKUP($A34,Culverts[],VLOOKUP(COLUMN(H34)-COLUMN($B34),Order[],2,0)+1,0),H$1),VLOOKUP($A34,Culverts[],VLOOKUP(COLUMN(H34)-COLUMN($B34),Order[],2,0)+1,0)))</f>
        <v>0</v>
      </c>
      <c r="I34" s="44">
        <f ca="1">IF($A34="Previous",IF(OR(I$9=0,I$9="Lt",I$9="Rt"),"",INDIRECT(Previous&amp;"!R"&amp;ROW(Totals)&amp;"C"&amp;COLUMN(I34),0)),IFERROR(ROUND(VLOOKUP($A34,Culverts[],VLOOKUP(COLUMN(I34)-COLUMN($B34),Order[],2,0)+1,0),I$1),VLOOKUP($A34,Culverts[],VLOOKUP(COLUMN(I34)-COLUMN($B34),Order[],2,0)+1,0)))</f>
        <v>0</v>
      </c>
      <c r="J34" s="44">
        <f ca="1">IF($A34="Previous",IF(OR(J$9=0,J$9="Lt",J$9="Rt"),"",INDIRECT(Previous&amp;"!R"&amp;ROW(Totals)&amp;"C"&amp;COLUMN(J34),0)),IFERROR(ROUND(VLOOKUP($A34,Culverts[],VLOOKUP(COLUMN(J34)-COLUMN($B34),Order[],2,0)+1,0),J$1),VLOOKUP($A34,Culverts[],VLOOKUP(COLUMN(J34)-COLUMN($B34),Order[],2,0)+1,0)))</f>
        <v>0</v>
      </c>
      <c r="K34" s="44">
        <f ca="1">IF($A34="Previous",IF(OR(K$9=0,K$9="Lt",K$9="Rt"),"",INDIRECT(Previous&amp;"!R"&amp;ROW(Totals)&amp;"C"&amp;COLUMN(K34),0)),IFERROR(ROUND(VLOOKUP($A34,Culverts[],VLOOKUP(COLUMN(K34)-COLUMN($B34),Order[],2,0)+1,0),K$1),VLOOKUP($A34,Culverts[],VLOOKUP(COLUMN(K34)-COLUMN($B34),Order[],2,0)+1,0)))</f>
        <v>0</v>
      </c>
      <c r="L34" s="44">
        <f ca="1">IF($A34="Previous",IF(OR(L$9=0,L$9="Lt",L$9="Rt"),"",INDIRECT(Previous&amp;"!R"&amp;ROW(Totals)&amp;"C"&amp;COLUMN(L34),0)),IFERROR(ROUND(VLOOKUP($A34,Culverts[],VLOOKUP(COLUMN(L34)-COLUMN($B34),Order[],2,0)+1,0),L$1),VLOOKUP($A34,Culverts[],VLOOKUP(COLUMN(L34)-COLUMN($B34),Order[],2,0)+1,0)))</f>
        <v>0</v>
      </c>
      <c r="M34" s="44">
        <f ca="1">IF($A34="Previous",IF(OR(M$9=0,M$9="Lt",M$9="Rt"),"",INDIRECT(Previous&amp;"!R"&amp;ROW(Totals)&amp;"C"&amp;COLUMN(M34),0)),IFERROR(ROUND(VLOOKUP($A34,Culverts[],VLOOKUP(COLUMN(M34)-COLUMN($B34),Order[],2,0)+1,0),M$1),VLOOKUP($A34,Culverts[],VLOOKUP(COLUMN(M34)-COLUMN($B34),Order[],2,0)+1,0)))</f>
        <v>0</v>
      </c>
      <c r="N34" s="44">
        <f ca="1">IF($A34="Previous",IF(OR(N$9=0,N$9="Lt",N$9="Rt"),"",INDIRECT(Previous&amp;"!R"&amp;ROW(Totals)&amp;"C"&amp;COLUMN(N34),0)),IFERROR(ROUND(VLOOKUP($A34,Culverts[],VLOOKUP(COLUMN(N34)-COLUMN($B34),Order[],2,0)+1,0),N$1),VLOOKUP($A34,Culverts[],VLOOKUP(COLUMN(N34)-COLUMN($B34),Order[],2,0)+1,0)))</f>
        <v>0</v>
      </c>
      <c r="O34" s="44">
        <f ca="1">IF($A34="Previous",IF(OR(O$9=0,O$9="Lt",O$9="Rt"),"",INDIRECT(Previous&amp;"!R"&amp;ROW(Totals)&amp;"C"&amp;COLUMN(O34),0)),IFERROR(ROUND(VLOOKUP($A34,Culverts[],VLOOKUP(COLUMN(O34)-COLUMN($B34),Order[],2,0)+1,0),O$1),VLOOKUP($A34,Culverts[],VLOOKUP(COLUMN(O34)-COLUMN($B34),Order[],2,0)+1,0)))</f>
        <v>0</v>
      </c>
      <c r="P34" s="44">
        <f ca="1">IF($A34="Previous",IF(OR(P$9=0,P$9="Lt",P$9="Rt"),"",INDIRECT(Previous&amp;"!R"&amp;ROW(Totals)&amp;"C"&amp;COLUMN(P34),0)),IFERROR(ROUND(VLOOKUP($A34,Culverts[],VLOOKUP(COLUMN(P34)-COLUMN($B34),Order[],2,0)+1,0),P$1),VLOOKUP($A34,Culverts[],VLOOKUP(COLUMN(P34)-COLUMN($B34),Order[],2,0)+1,0)))</f>
        <v>0</v>
      </c>
      <c r="Q34" s="44">
        <f ca="1">IF($A34="Previous",IF(OR(Q$9=0,Q$9="Lt",Q$9="Rt"),"",INDIRECT(Previous&amp;"!R"&amp;ROW(Totals)&amp;"C"&amp;COLUMN(Q34),0)),IFERROR(ROUND(VLOOKUP($A34,Culverts[],VLOOKUP(COLUMN(Q34)-COLUMN($B34),Order[],2,0)+1,0),Q$1),VLOOKUP($A34,Culverts[],VLOOKUP(COLUMN(Q34)-COLUMN($B34),Order[],2,0)+1,0)))</f>
        <v>0</v>
      </c>
      <c r="R34" s="44">
        <f ca="1">IF($A34="Previous",IF(OR(R$9=0,R$9="Lt",R$9="Rt"),"",INDIRECT(Previous&amp;"!R"&amp;ROW(Totals)&amp;"C"&amp;COLUMN(R34),0)),IFERROR(ROUND(VLOOKUP($A34,Culverts[],VLOOKUP(COLUMN(R34)-COLUMN($B34),Order[],2,0)+1,0),R$1),VLOOKUP($A34,Culverts[],VLOOKUP(COLUMN(R34)-COLUMN($B34),Order[],2,0)+1,0)))</f>
        <v>0</v>
      </c>
      <c r="S34" s="44">
        <f ca="1">IF($A34="Previous",IF(OR(S$9=0,S$9="Lt",S$9="Rt"),"",INDIRECT(Previous&amp;"!R"&amp;ROW(Totals)&amp;"C"&amp;COLUMN(S34),0)),IFERROR(ROUND(VLOOKUP($A34,Culverts[],VLOOKUP(COLUMN(S34)-COLUMN($B34),Order[],2,0)+1,0),S$1),VLOOKUP($A34,Culverts[],VLOOKUP(COLUMN(S34)-COLUMN($B34),Order[],2,0)+1,0)))</f>
        <v>0</v>
      </c>
      <c r="T34" s="44">
        <f ca="1">IF($A34="Previous",IF(OR(T$9=0,T$9="Lt",T$9="Rt"),"",INDIRECT(Previous&amp;"!R"&amp;ROW(Totals)&amp;"C"&amp;COLUMN(T34),0)),IFERROR(ROUND(VLOOKUP($A34,Culverts[],VLOOKUP(COLUMN(T34)-COLUMN($B34),Order[],2,0)+1,0),T$1),VLOOKUP($A34,Culverts[],VLOOKUP(COLUMN(T34)-COLUMN($B34),Order[],2,0)+1,0)))</f>
        <v>0</v>
      </c>
      <c r="U34" s="44">
        <f ca="1">IF($A34="Previous",IF(OR(U$9=0,U$9="Lt",U$9="Rt"),"",INDIRECT(Previous&amp;"!R"&amp;ROW(Totals)&amp;"C"&amp;COLUMN(U34),0)),IFERROR(ROUND(VLOOKUP($A34,Culverts[],VLOOKUP(COLUMN(U34)-COLUMN($B34),Order[],2,0)+1,0),U$1),VLOOKUP($A34,Culverts[],VLOOKUP(COLUMN(U34)-COLUMN($B34),Order[],2,0)+1,0)))</f>
        <v>0</v>
      </c>
      <c r="V34" s="44">
        <f ca="1">IF($A34="Previous",IF(OR(V$9=0,V$9="Lt",V$9="Rt"),"",INDIRECT(Previous&amp;"!R"&amp;ROW(Totals)&amp;"C"&amp;COLUMN(V34),0)),IFERROR(ROUND(VLOOKUP($A34,Culverts[],VLOOKUP(COLUMN(V34)-COLUMN($B34),Order[],2,0)+1,0),V$1),VLOOKUP($A34,Culverts[],VLOOKUP(COLUMN(V34)-COLUMN($B34),Order[],2,0)+1,0)))</f>
        <v>0</v>
      </c>
      <c r="W34" s="44">
        <f ca="1">IF($A34="Previous",IF(OR(W$9=0,W$9="Lt",W$9="Rt"),"",INDIRECT(Previous&amp;"!R"&amp;ROW(Totals)&amp;"C"&amp;COLUMN(W34),0)),IFERROR(ROUND(VLOOKUP($A34,Culverts[],VLOOKUP(COLUMN(W34)-COLUMN($B34),Order[],2,0)+1,0),W$1),VLOOKUP($A34,Culverts[],VLOOKUP(COLUMN(W34)-COLUMN($B34),Order[],2,0)+1,0)))</f>
        <v>0</v>
      </c>
      <c r="X34" s="44">
        <f ca="1">IF($A34="Previous",IF(OR(X$9=0,X$9="Lt",X$9="Rt"),"",INDIRECT(Previous&amp;"!R"&amp;ROW(Totals)&amp;"C"&amp;COLUMN(X34),0)),IFERROR(ROUND(VLOOKUP($A34,Culverts[],VLOOKUP(COLUMN(X34)-COLUMN($B34),Order[],2,0)+1,0),X$1),VLOOKUP($A34,Culverts[],VLOOKUP(COLUMN(X34)-COLUMN($B34),Order[],2,0)+1,0)))</f>
        <v>0</v>
      </c>
      <c r="Y34" s="44">
        <f ca="1">IF($A34="Previous",IF(OR(Y$9=0,Y$9="Lt",Y$9="Rt"),"",INDIRECT(Previous&amp;"!R"&amp;ROW(Totals)&amp;"C"&amp;COLUMN(Y34),0)),IFERROR(ROUND(VLOOKUP($A34,Culverts[],VLOOKUP(COLUMN(Y34)-COLUMN($B34),Order[],2,0)+1,0),Y$1),VLOOKUP($A34,Culverts[],VLOOKUP(COLUMN(Y34)-COLUMN($B34),Order[],2,0)+1,0)))</f>
        <v>0</v>
      </c>
      <c r="Z34" s="44">
        <f ca="1">IF($A34="Previous",IF(OR(Z$9=0,Z$9="Lt",Z$9="Rt"),"",INDIRECT(Previous&amp;"!R"&amp;ROW(Totals)&amp;"C"&amp;COLUMN(Z34),0)),IFERROR(ROUND(VLOOKUP($A34,Culverts[],VLOOKUP(COLUMN(Z34)-COLUMN($B34),Order[],2,0)+1,0),Z$1),VLOOKUP($A34,Culverts[],VLOOKUP(COLUMN(Z34)-COLUMN($B34),Order[],2,0)+1,0)))</f>
        <v>0</v>
      </c>
      <c r="AA34" s="44">
        <f ca="1">IF($A34="Previous",IF(OR(AA$9=0,AA$9="Lt",AA$9="Rt"),"",INDIRECT(Previous&amp;"!R"&amp;ROW(Totals)&amp;"C"&amp;COLUMN(AA34),0)),IFERROR(ROUND(VLOOKUP($A34,Culverts[],VLOOKUP(COLUMN(AA34)-COLUMN($B34),Order[],2,0)+1,0),AA$1),VLOOKUP($A34,Culverts[],VLOOKUP(COLUMN(AA34)-COLUMN($B34),Order[],2,0)+1,0)))</f>
        <v>0</v>
      </c>
      <c r="AB34" s="44">
        <f ca="1">IF($A34="Previous",IF(OR(AB$9=0,AB$9="Lt",AB$9="Rt"),"",INDIRECT(Previous&amp;"!R"&amp;ROW(Totals)&amp;"C"&amp;COLUMN(AB34),0)),IFERROR(ROUND(VLOOKUP($A34,Culverts[],VLOOKUP(COLUMN(AB34)-COLUMN($B34),Order[],2,0)+1,0),AB$1),VLOOKUP($A34,Culverts[],VLOOKUP(COLUMN(AB34)-COLUMN($B34),Order[],2,0)+1,0)))</f>
        <v>0</v>
      </c>
      <c r="AC34" s="44">
        <f ca="1">IF($A34="Previous",IF(OR(AC$9=0,AC$9="Lt",AC$9="Rt"),"",INDIRECT(Previous&amp;"!R"&amp;ROW(Totals)&amp;"C"&amp;COLUMN(AC34),0)),IFERROR(ROUND(VLOOKUP($A34,Culverts[],VLOOKUP(COLUMN(AC34)-COLUMN($B34),Order[],2,0)+1,0),AC$1),VLOOKUP($A34,Culverts[],VLOOKUP(COLUMN(AC34)-COLUMN($B34),Order[],2,0)+1,0)))</f>
        <v>0</v>
      </c>
      <c r="AD34" s="44">
        <f ca="1">IF($A34="Previous",IF(OR(AD$9=0,AD$9="Lt",AD$9="Rt"),"",INDIRECT(Previous&amp;"!R"&amp;ROW(Totals)&amp;"C"&amp;COLUMN(AD34),0)),IFERROR(ROUND(VLOOKUP($A34,Culverts[],VLOOKUP(COLUMN(AD34)-COLUMN($B34),Order[],2,0)+1,0),AD$1),VLOOKUP($A34,Culverts[],VLOOKUP(COLUMN(AD34)-COLUMN($B34),Order[],2,0)+1,0)))</f>
        <v>0</v>
      </c>
      <c r="AE34" s="44">
        <f ca="1">IF($A34="Previous",IF(OR(AE$9=0,AE$9="Lt",AE$9="Rt"),"",INDIRECT(Previous&amp;"!R"&amp;ROW(Totals)&amp;"C"&amp;COLUMN(AE34),0)),IFERROR(ROUND(VLOOKUP($A34,Culverts[],VLOOKUP(COLUMN(AE34)-COLUMN($B34),Order[],2,0)+1,0),AE$1),VLOOKUP($A34,Culverts[],VLOOKUP(COLUMN(AE34)-COLUMN($B34),Order[],2,0)+1,0)))</f>
        <v>0</v>
      </c>
      <c r="AF34" s="44">
        <f ca="1">IF($A34="Previous",IF(OR(AF$9=0,AF$9="Lt",AF$9="Rt"),"",INDIRECT(Previous&amp;"!R"&amp;ROW(Totals)&amp;"C"&amp;COLUMN(AF34),0)),IFERROR(ROUND(VLOOKUP($A34,Culverts[],VLOOKUP(COLUMN(AF34)-COLUMN($B34),Order[],2,0)+1,0),AF$1),VLOOKUP($A34,Culverts[],VLOOKUP(COLUMN(AF34)-COLUMN($B34),Order[],2,0)+1,0)))</f>
        <v>0</v>
      </c>
      <c r="AG34" s="44">
        <f ca="1">IF($A34="Previous",IF(OR(AG$9=0,AG$9="Lt",AG$9="Rt"),"",INDIRECT(Previous&amp;"!R"&amp;ROW(Totals)&amp;"C"&amp;COLUMN(AG34),0)),IFERROR(ROUND(VLOOKUP($A34,Culverts[],VLOOKUP(COLUMN(AG34)-COLUMN($B34),Order[],2,0)+1,0),AG$1),VLOOKUP($A34,Culverts[],VLOOKUP(COLUMN(AG34)-COLUMN($B34),Order[],2,0)+1,0)))</f>
        <v>0</v>
      </c>
      <c r="AH34" s="44">
        <f ca="1">IF($A34="Previous",IF(OR(AH$9=0,AH$9="Lt",AH$9="Rt"),"",INDIRECT(Previous&amp;"!R"&amp;ROW(Totals)&amp;"C"&amp;COLUMN(AH34),0)),IFERROR(ROUND(VLOOKUP($A34,Culverts[],VLOOKUP(COLUMN(AH34)-COLUMN($B34),Order[],2,0)+1,0),AH$1),VLOOKUP($A34,Culverts[],VLOOKUP(COLUMN(AH34)-COLUMN($B34),Order[],2,0)+1,0)))</f>
        <v>0</v>
      </c>
      <c r="AI34" s="44">
        <f ca="1">IF($A34="Previous",IF(OR(AI$9=0,AI$9="Lt",AI$9="Rt"),"",INDIRECT(Previous&amp;"!R"&amp;ROW(Totals)&amp;"C"&amp;COLUMN(AI34),0)),IFERROR(ROUND(VLOOKUP($A34,Culverts[],VLOOKUP(COLUMN(AI34)-COLUMN($B34),Order[],2,0)+1,0),AI$1),VLOOKUP($A34,Culverts[],VLOOKUP(COLUMN(AI34)-COLUMN($B34),Order[],2,0)+1,0)))</f>
        <v>0</v>
      </c>
      <c r="AJ34" s="44">
        <f ca="1">IF($A34="Previous",IF(OR(AJ$9=0,AJ$9="Lt",AJ$9="Rt"),"",INDIRECT(Previous&amp;"!R"&amp;ROW(Totals)&amp;"C"&amp;COLUMN(AJ34),0)),IFERROR(ROUND(VLOOKUP($A34,Culverts[],VLOOKUP(COLUMN(AJ34)-COLUMN($B34),Order[],2,0)+1,0),AJ$1),VLOOKUP($A34,Culverts[],VLOOKUP(COLUMN(AJ34)-COLUMN($B34),Order[],2,0)+1,0)))</f>
        <v>0</v>
      </c>
      <c r="AK34" s="84">
        <f ca="1">IF($A34="Previous",IF(OR(AK$9=0,AK$9="Lt",AK$9="Rt"),"",INDIRECT(Previous&amp;"!R"&amp;ROW(Totals)&amp;"C"&amp;COLUMN(AK34),0)),IFERROR(ROUND(VLOOKUP($A34,Culverts[],VLOOKUP(COLUMN(AK34)-COLUMN($B34),Order[],2,0)+1,0),AK$1),VLOOKUP($A34,Culverts[],VLOOKUP(COLUMN(AK34)-COLUMN($B34),Order[],2,0)+1,0)))</f>
        <v>0</v>
      </c>
      <c r="AL34" s="44">
        <f ca="1">IF($A34="Previous",IF(OR(AL$9=0,AL$9="Lt",AL$9="Rt"),"",INDIRECT(Previous&amp;"!R"&amp;ROW(Totals)&amp;"C"&amp;COLUMN(AL34),0)),IFERROR(ROUND(VLOOKUP($A34,Culverts[],VLOOKUP(COLUMN(AL34)-COLUMN($B34),Order[],2,0)+1,0),AL$1),VLOOKUP($A34,Culverts[],VLOOKUP(COLUMN(AL34)-COLUMN($B34),Order[],2,0)+1,0)))</f>
        <v>0</v>
      </c>
    </row>
    <row r="35" spans="1:38" ht="12" customHeight="1" x14ac:dyDescent="0.15">
      <c r="A35" s="39">
        <f ca="1">IFERROR(IF(AND(Previous&lt;&gt;"None",OFFSET(A35,-1,0)=0),"Previous",OFFSET(A35,-1,0)+1),IF(OFFSET(A35,-1,0)="Row Number",-2,INDEX(SheetNames[Begins],MATCH(Sheet.Number,SheetNames[Sheet],0))))</f>
        <v>26</v>
      </c>
      <c r="C35" s="90">
        <f ca="1">IF($A35="Previous","PREVIOUS",IFERROR(VLOOKUP($A35,Culverts[],VLOOKUP(COLUMN(C35)-COLUMN($B35),Order[],2,0)+1,0),""))</f>
        <v>0</v>
      </c>
      <c r="D35" s="44">
        <f ca="1">IF($A35="Previous","SHEET:",IFERROR(ROUND(VLOOKUP($A35,Culverts[],VLOOKUP(COLUMN(D35)-COLUMN($B35),Order[],2,0)+1,0),D$1),VLOOKUP($A35,Culverts[],VLOOKUP(COLUMN(D35)-COLUMN($B35),Order[],2,0)+1,0)))</f>
        <v>0</v>
      </c>
      <c r="E35" s="44">
        <f ca="1">IF($A35="Previous",IF(OR(E$9=0,E$9="Lt",E$9="Rt"),"",INDIRECT(Previous&amp;"!R"&amp;ROW(Totals)&amp;"C"&amp;COLUMN(E35),0)),IFERROR(ROUND(VLOOKUP($A35,Culverts[],VLOOKUP(COLUMN(E35)-COLUMN($B35),Order[],2,0)+1,0),E$1),VLOOKUP($A35,Culverts[],VLOOKUP(COLUMN(E35)-COLUMN($B35),Order[],2,0)+1,0)))</f>
        <v>0</v>
      </c>
      <c r="F35" s="44">
        <f ca="1">IF($A35="Previous",IF(OR(F$9=0,F$9="Lt",F$9="Rt"),"",INDIRECT(Previous&amp;"!R"&amp;ROW(Totals)&amp;"C"&amp;COLUMN(F35),0)),IFERROR(ROUND(VLOOKUP($A35,Culverts[],VLOOKUP(COLUMN(F35)-COLUMN($B35),Order[],2,0)+1,0),F$1),VLOOKUP($A35,Culverts[],VLOOKUP(COLUMN(F35)-COLUMN($B35),Order[],2,0)+1,0)))</f>
        <v>0</v>
      </c>
      <c r="G35" s="44">
        <f ca="1">IF($A35="Previous",IF(OR(G$9=0,G$9="Lt",G$9="Rt"),"",INDIRECT(Previous&amp;"!R"&amp;ROW(Totals)&amp;"C"&amp;COLUMN(G35),0)),IFERROR(ROUND(VLOOKUP($A35,Culverts[],VLOOKUP(COLUMN(G35)-COLUMN($B35),Order[],2,0)+1,0),G$1),VLOOKUP($A35,Culverts[],VLOOKUP(COLUMN(G35)-COLUMN($B35),Order[],2,0)+1,0)))</f>
        <v>0</v>
      </c>
      <c r="H35" s="44">
        <f ca="1">IF($A35="Previous",IF(OR(H$9=0,H$9="Lt",H$9="Rt"),"",INDIRECT(Previous&amp;"!R"&amp;ROW(Totals)&amp;"C"&amp;COLUMN(H35),0)),IFERROR(ROUND(VLOOKUP($A35,Culverts[],VLOOKUP(COLUMN(H35)-COLUMN($B35),Order[],2,0)+1,0),H$1),VLOOKUP($A35,Culverts[],VLOOKUP(COLUMN(H35)-COLUMN($B35),Order[],2,0)+1,0)))</f>
        <v>0</v>
      </c>
      <c r="I35" s="44">
        <f ca="1">IF($A35="Previous",IF(OR(I$9=0,I$9="Lt",I$9="Rt"),"",INDIRECT(Previous&amp;"!R"&amp;ROW(Totals)&amp;"C"&amp;COLUMN(I35),0)),IFERROR(ROUND(VLOOKUP($A35,Culverts[],VLOOKUP(COLUMN(I35)-COLUMN($B35),Order[],2,0)+1,0),I$1),VLOOKUP($A35,Culverts[],VLOOKUP(COLUMN(I35)-COLUMN($B35),Order[],2,0)+1,0)))</f>
        <v>0</v>
      </c>
      <c r="J35" s="44">
        <f ca="1">IF($A35="Previous",IF(OR(J$9=0,J$9="Lt",J$9="Rt"),"",INDIRECT(Previous&amp;"!R"&amp;ROW(Totals)&amp;"C"&amp;COLUMN(J35),0)),IFERROR(ROUND(VLOOKUP($A35,Culverts[],VLOOKUP(COLUMN(J35)-COLUMN($B35),Order[],2,0)+1,0),J$1),VLOOKUP($A35,Culverts[],VLOOKUP(COLUMN(J35)-COLUMN($B35),Order[],2,0)+1,0)))</f>
        <v>0</v>
      </c>
      <c r="K35" s="44">
        <f ca="1">IF($A35="Previous",IF(OR(K$9=0,K$9="Lt",K$9="Rt"),"",INDIRECT(Previous&amp;"!R"&amp;ROW(Totals)&amp;"C"&amp;COLUMN(K35),0)),IFERROR(ROUND(VLOOKUP($A35,Culverts[],VLOOKUP(COLUMN(K35)-COLUMN($B35),Order[],2,0)+1,0),K$1),VLOOKUP($A35,Culverts[],VLOOKUP(COLUMN(K35)-COLUMN($B35),Order[],2,0)+1,0)))</f>
        <v>0</v>
      </c>
      <c r="L35" s="44">
        <f ca="1">IF($A35="Previous",IF(OR(L$9=0,L$9="Lt",L$9="Rt"),"",INDIRECT(Previous&amp;"!R"&amp;ROW(Totals)&amp;"C"&amp;COLUMN(L35),0)),IFERROR(ROUND(VLOOKUP($A35,Culverts[],VLOOKUP(COLUMN(L35)-COLUMN($B35),Order[],2,0)+1,0),L$1),VLOOKUP($A35,Culverts[],VLOOKUP(COLUMN(L35)-COLUMN($B35),Order[],2,0)+1,0)))</f>
        <v>0</v>
      </c>
      <c r="M35" s="44">
        <f ca="1">IF($A35="Previous",IF(OR(M$9=0,M$9="Lt",M$9="Rt"),"",INDIRECT(Previous&amp;"!R"&amp;ROW(Totals)&amp;"C"&amp;COLUMN(M35),0)),IFERROR(ROUND(VLOOKUP($A35,Culverts[],VLOOKUP(COLUMN(M35)-COLUMN($B35),Order[],2,0)+1,0),M$1),VLOOKUP($A35,Culverts[],VLOOKUP(COLUMN(M35)-COLUMN($B35),Order[],2,0)+1,0)))</f>
        <v>0</v>
      </c>
      <c r="N35" s="44">
        <f ca="1">IF($A35="Previous",IF(OR(N$9=0,N$9="Lt",N$9="Rt"),"",INDIRECT(Previous&amp;"!R"&amp;ROW(Totals)&amp;"C"&amp;COLUMN(N35),0)),IFERROR(ROUND(VLOOKUP($A35,Culverts[],VLOOKUP(COLUMN(N35)-COLUMN($B35),Order[],2,0)+1,0),N$1),VLOOKUP($A35,Culverts[],VLOOKUP(COLUMN(N35)-COLUMN($B35),Order[],2,0)+1,0)))</f>
        <v>0</v>
      </c>
      <c r="O35" s="44">
        <f ca="1">IF($A35="Previous",IF(OR(O$9=0,O$9="Lt",O$9="Rt"),"",INDIRECT(Previous&amp;"!R"&amp;ROW(Totals)&amp;"C"&amp;COLUMN(O35),0)),IFERROR(ROUND(VLOOKUP($A35,Culverts[],VLOOKUP(COLUMN(O35)-COLUMN($B35),Order[],2,0)+1,0),O$1),VLOOKUP($A35,Culverts[],VLOOKUP(COLUMN(O35)-COLUMN($B35),Order[],2,0)+1,0)))</f>
        <v>0</v>
      </c>
      <c r="P35" s="44">
        <f ca="1">IF($A35="Previous",IF(OR(P$9=0,P$9="Lt",P$9="Rt"),"",INDIRECT(Previous&amp;"!R"&amp;ROW(Totals)&amp;"C"&amp;COLUMN(P35),0)),IFERROR(ROUND(VLOOKUP($A35,Culverts[],VLOOKUP(COLUMN(P35)-COLUMN($B35),Order[],2,0)+1,0),P$1),VLOOKUP($A35,Culverts[],VLOOKUP(COLUMN(P35)-COLUMN($B35),Order[],2,0)+1,0)))</f>
        <v>0</v>
      </c>
      <c r="Q35" s="44">
        <f ca="1">IF($A35="Previous",IF(OR(Q$9=0,Q$9="Lt",Q$9="Rt"),"",INDIRECT(Previous&amp;"!R"&amp;ROW(Totals)&amp;"C"&amp;COLUMN(Q35),0)),IFERROR(ROUND(VLOOKUP($A35,Culverts[],VLOOKUP(COLUMN(Q35)-COLUMN($B35),Order[],2,0)+1,0),Q$1),VLOOKUP($A35,Culverts[],VLOOKUP(COLUMN(Q35)-COLUMN($B35),Order[],2,0)+1,0)))</f>
        <v>0</v>
      </c>
      <c r="R35" s="44">
        <f ca="1">IF($A35="Previous",IF(OR(R$9=0,R$9="Lt",R$9="Rt"),"",INDIRECT(Previous&amp;"!R"&amp;ROW(Totals)&amp;"C"&amp;COLUMN(R35),0)),IFERROR(ROUND(VLOOKUP($A35,Culverts[],VLOOKUP(COLUMN(R35)-COLUMN($B35),Order[],2,0)+1,0),R$1),VLOOKUP($A35,Culverts[],VLOOKUP(COLUMN(R35)-COLUMN($B35),Order[],2,0)+1,0)))</f>
        <v>0</v>
      </c>
      <c r="S35" s="44">
        <f ca="1">IF($A35="Previous",IF(OR(S$9=0,S$9="Lt",S$9="Rt"),"",INDIRECT(Previous&amp;"!R"&amp;ROW(Totals)&amp;"C"&amp;COLUMN(S35),0)),IFERROR(ROUND(VLOOKUP($A35,Culverts[],VLOOKUP(COLUMN(S35)-COLUMN($B35),Order[],2,0)+1,0),S$1),VLOOKUP($A35,Culverts[],VLOOKUP(COLUMN(S35)-COLUMN($B35),Order[],2,0)+1,0)))</f>
        <v>0</v>
      </c>
      <c r="T35" s="44">
        <f ca="1">IF($A35="Previous",IF(OR(T$9=0,T$9="Lt",T$9="Rt"),"",INDIRECT(Previous&amp;"!R"&amp;ROW(Totals)&amp;"C"&amp;COLUMN(T35),0)),IFERROR(ROUND(VLOOKUP($A35,Culverts[],VLOOKUP(COLUMN(T35)-COLUMN($B35),Order[],2,0)+1,0),T$1),VLOOKUP($A35,Culverts[],VLOOKUP(COLUMN(T35)-COLUMN($B35),Order[],2,0)+1,0)))</f>
        <v>0</v>
      </c>
      <c r="U35" s="44">
        <f ca="1">IF($A35="Previous",IF(OR(U$9=0,U$9="Lt",U$9="Rt"),"",INDIRECT(Previous&amp;"!R"&amp;ROW(Totals)&amp;"C"&amp;COLUMN(U35),0)),IFERROR(ROUND(VLOOKUP($A35,Culverts[],VLOOKUP(COLUMN(U35)-COLUMN($B35),Order[],2,0)+1,0),U$1),VLOOKUP($A35,Culverts[],VLOOKUP(COLUMN(U35)-COLUMN($B35),Order[],2,0)+1,0)))</f>
        <v>0</v>
      </c>
      <c r="V35" s="44">
        <f ca="1">IF($A35="Previous",IF(OR(V$9=0,V$9="Lt",V$9="Rt"),"",INDIRECT(Previous&amp;"!R"&amp;ROW(Totals)&amp;"C"&amp;COLUMN(V35),0)),IFERROR(ROUND(VLOOKUP($A35,Culverts[],VLOOKUP(COLUMN(V35)-COLUMN($B35),Order[],2,0)+1,0),V$1),VLOOKUP($A35,Culverts[],VLOOKUP(COLUMN(V35)-COLUMN($B35),Order[],2,0)+1,0)))</f>
        <v>0</v>
      </c>
      <c r="W35" s="44">
        <f ca="1">IF($A35="Previous",IF(OR(W$9=0,W$9="Lt",W$9="Rt"),"",INDIRECT(Previous&amp;"!R"&amp;ROW(Totals)&amp;"C"&amp;COLUMN(W35),0)),IFERROR(ROUND(VLOOKUP($A35,Culverts[],VLOOKUP(COLUMN(W35)-COLUMN($B35),Order[],2,0)+1,0),W$1),VLOOKUP($A35,Culverts[],VLOOKUP(COLUMN(W35)-COLUMN($B35),Order[],2,0)+1,0)))</f>
        <v>0</v>
      </c>
      <c r="X35" s="44">
        <f ca="1">IF($A35="Previous",IF(OR(X$9=0,X$9="Lt",X$9="Rt"),"",INDIRECT(Previous&amp;"!R"&amp;ROW(Totals)&amp;"C"&amp;COLUMN(X35),0)),IFERROR(ROUND(VLOOKUP($A35,Culverts[],VLOOKUP(COLUMN(X35)-COLUMN($B35),Order[],2,0)+1,0),X$1),VLOOKUP($A35,Culverts[],VLOOKUP(COLUMN(X35)-COLUMN($B35),Order[],2,0)+1,0)))</f>
        <v>0</v>
      </c>
      <c r="Y35" s="44">
        <f ca="1">IF($A35="Previous",IF(OR(Y$9=0,Y$9="Lt",Y$9="Rt"),"",INDIRECT(Previous&amp;"!R"&amp;ROW(Totals)&amp;"C"&amp;COLUMN(Y35),0)),IFERROR(ROUND(VLOOKUP($A35,Culverts[],VLOOKUP(COLUMN(Y35)-COLUMN($B35),Order[],2,0)+1,0),Y$1),VLOOKUP($A35,Culverts[],VLOOKUP(COLUMN(Y35)-COLUMN($B35),Order[],2,0)+1,0)))</f>
        <v>0</v>
      </c>
      <c r="Z35" s="44">
        <f ca="1">IF($A35="Previous",IF(OR(Z$9=0,Z$9="Lt",Z$9="Rt"),"",INDIRECT(Previous&amp;"!R"&amp;ROW(Totals)&amp;"C"&amp;COLUMN(Z35),0)),IFERROR(ROUND(VLOOKUP($A35,Culverts[],VLOOKUP(COLUMN(Z35)-COLUMN($B35),Order[],2,0)+1,0),Z$1),VLOOKUP($A35,Culverts[],VLOOKUP(COLUMN(Z35)-COLUMN($B35),Order[],2,0)+1,0)))</f>
        <v>0</v>
      </c>
      <c r="AA35" s="44">
        <f ca="1">IF($A35="Previous",IF(OR(AA$9=0,AA$9="Lt",AA$9="Rt"),"",INDIRECT(Previous&amp;"!R"&amp;ROW(Totals)&amp;"C"&amp;COLUMN(AA35),0)),IFERROR(ROUND(VLOOKUP($A35,Culverts[],VLOOKUP(COLUMN(AA35)-COLUMN($B35),Order[],2,0)+1,0),AA$1),VLOOKUP($A35,Culverts[],VLOOKUP(COLUMN(AA35)-COLUMN($B35),Order[],2,0)+1,0)))</f>
        <v>0</v>
      </c>
      <c r="AB35" s="44">
        <f ca="1">IF($A35="Previous",IF(OR(AB$9=0,AB$9="Lt",AB$9="Rt"),"",INDIRECT(Previous&amp;"!R"&amp;ROW(Totals)&amp;"C"&amp;COLUMN(AB35),0)),IFERROR(ROUND(VLOOKUP($A35,Culverts[],VLOOKUP(COLUMN(AB35)-COLUMN($B35),Order[],2,0)+1,0),AB$1),VLOOKUP($A35,Culverts[],VLOOKUP(COLUMN(AB35)-COLUMN($B35),Order[],2,0)+1,0)))</f>
        <v>0</v>
      </c>
      <c r="AC35" s="44">
        <f ca="1">IF($A35="Previous",IF(OR(AC$9=0,AC$9="Lt",AC$9="Rt"),"",INDIRECT(Previous&amp;"!R"&amp;ROW(Totals)&amp;"C"&amp;COLUMN(AC35),0)),IFERROR(ROUND(VLOOKUP($A35,Culverts[],VLOOKUP(COLUMN(AC35)-COLUMN($B35),Order[],2,0)+1,0),AC$1),VLOOKUP($A35,Culverts[],VLOOKUP(COLUMN(AC35)-COLUMN($B35),Order[],2,0)+1,0)))</f>
        <v>0</v>
      </c>
      <c r="AD35" s="44">
        <f ca="1">IF($A35="Previous",IF(OR(AD$9=0,AD$9="Lt",AD$9="Rt"),"",INDIRECT(Previous&amp;"!R"&amp;ROW(Totals)&amp;"C"&amp;COLUMN(AD35),0)),IFERROR(ROUND(VLOOKUP($A35,Culverts[],VLOOKUP(COLUMN(AD35)-COLUMN($B35),Order[],2,0)+1,0),AD$1),VLOOKUP($A35,Culverts[],VLOOKUP(COLUMN(AD35)-COLUMN($B35),Order[],2,0)+1,0)))</f>
        <v>0</v>
      </c>
      <c r="AE35" s="44">
        <f ca="1">IF($A35="Previous",IF(OR(AE$9=0,AE$9="Lt",AE$9="Rt"),"",INDIRECT(Previous&amp;"!R"&amp;ROW(Totals)&amp;"C"&amp;COLUMN(AE35),0)),IFERROR(ROUND(VLOOKUP($A35,Culverts[],VLOOKUP(COLUMN(AE35)-COLUMN($B35),Order[],2,0)+1,0),AE$1),VLOOKUP($A35,Culverts[],VLOOKUP(COLUMN(AE35)-COLUMN($B35),Order[],2,0)+1,0)))</f>
        <v>0</v>
      </c>
      <c r="AF35" s="44">
        <f ca="1">IF($A35="Previous",IF(OR(AF$9=0,AF$9="Lt",AF$9="Rt"),"",INDIRECT(Previous&amp;"!R"&amp;ROW(Totals)&amp;"C"&amp;COLUMN(AF35),0)),IFERROR(ROUND(VLOOKUP($A35,Culverts[],VLOOKUP(COLUMN(AF35)-COLUMN($B35),Order[],2,0)+1,0),AF$1),VLOOKUP($A35,Culverts[],VLOOKUP(COLUMN(AF35)-COLUMN($B35),Order[],2,0)+1,0)))</f>
        <v>0</v>
      </c>
      <c r="AG35" s="44">
        <f ca="1">IF($A35="Previous",IF(OR(AG$9=0,AG$9="Lt",AG$9="Rt"),"",INDIRECT(Previous&amp;"!R"&amp;ROW(Totals)&amp;"C"&amp;COLUMN(AG35),0)),IFERROR(ROUND(VLOOKUP($A35,Culverts[],VLOOKUP(COLUMN(AG35)-COLUMN($B35),Order[],2,0)+1,0),AG$1),VLOOKUP($A35,Culverts[],VLOOKUP(COLUMN(AG35)-COLUMN($B35),Order[],2,0)+1,0)))</f>
        <v>0</v>
      </c>
      <c r="AH35" s="44">
        <f ca="1">IF($A35="Previous",IF(OR(AH$9=0,AH$9="Lt",AH$9="Rt"),"",INDIRECT(Previous&amp;"!R"&amp;ROW(Totals)&amp;"C"&amp;COLUMN(AH35),0)),IFERROR(ROUND(VLOOKUP($A35,Culverts[],VLOOKUP(COLUMN(AH35)-COLUMN($B35),Order[],2,0)+1,0),AH$1),VLOOKUP($A35,Culverts[],VLOOKUP(COLUMN(AH35)-COLUMN($B35),Order[],2,0)+1,0)))</f>
        <v>0</v>
      </c>
      <c r="AI35" s="44">
        <f ca="1">IF($A35="Previous",IF(OR(AI$9=0,AI$9="Lt",AI$9="Rt"),"",INDIRECT(Previous&amp;"!R"&amp;ROW(Totals)&amp;"C"&amp;COLUMN(AI35),0)),IFERROR(ROUND(VLOOKUP($A35,Culverts[],VLOOKUP(COLUMN(AI35)-COLUMN($B35),Order[],2,0)+1,0),AI$1),VLOOKUP($A35,Culverts[],VLOOKUP(COLUMN(AI35)-COLUMN($B35),Order[],2,0)+1,0)))</f>
        <v>0</v>
      </c>
      <c r="AJ35" s="44">
        <f ca="1">IF($A35="Previous",IF(OR(AJ$9=0,AJ$9="Lt",AJ$9="Rt"),"",INDIRECT(Previous&amp;"!R"&amp;ROW(Totals)&amp;"C"&amp;COLUMN(AJ35),0)),IFERROR(ROUND(VLOOKUP($A35,Culverts[],VLOOKUP(COLUMN(AJ35)-COLUMN($B35),Order[],2,0)+1,0),AJ$1),VLOOKUP($A35,Culverts[],VLOOKUP(COLUMN(AJ35)-COLUMN($B35),Order[],2,0)+1,0)))</f>
        <v>0</v>
      </c>
      <c r="AK35" s="84">
        <f ca="1">IF($A35="Previous",IF(OR(AK$9=0,AK$9="Lt",AK$9="Rt"),"",INDIRECT(Previous&amp;"!R"&amp;ROW(Totals)&amp;"C"&amp;COLUMN(AK35),0)),IFERROR(ROUND(VLOOKUP($A35,Culverts[],VLOOKUP(COLUMN(AK35)-COLUMN($B35),Order[],2,0)+1,0),AK$1),VLOOKUP($A35,Culverts[],VLOOKUP(COLUMN(AK35)-COLUMN($B35),Order[],2,0)+1,0)))</f>
        <v>0</v>
      </c>
      <c r="AL35" s="44">
        <f ca="1">IF($A35="Previous",IF(OR(AL$9=0,AL$9="Lt",AL$9="Rt"),"",INDIRECT(Previous&amp;"!R"&amp;ROW(Totals)&amp;"C"&amp;COLUMN(AL35),0)),IFERROR(ROUND(VLOOKUP($A35,Culverts[],VLOOKUP(COLUMN(AL35)-COLUMN($B35),Order[],2,0)+1,0),AL$1),VLOOKUP($A35,Culverts[],VLOOKUP(COLUMN(AL35)-COLUMN($B35),Order[],2,0)+1,0)))</f>
        <v>0</v>
      </c>
    </row>
    <row r="36" spans="1:38" ht="12" customHeight="1" x14ac:dyDescent="0.15">
      <c r="A36" s="39">
        <f ca="1">IFERROR(IF(AND(Previous&lt;&gt;"None",OFFSET(A36,-1,0)=0),"Previous",OFFSET(A36,-1,0)+1),IF(OFFSET(A36,-1,0)="Row Number",-2,INDEX(SheetNames[Begins],MATCH(Sheet.Number,SheetNames[Sheet],0))))</f>
        <v>27</v>
      </c>
      <c r="C36" s="90">
        <f ca="1">IF($A36="Previous","PREVIOUS",IFERROR(VLOOKUP($A36,Culverts[],VLOOKUP(COLUMN(C36)-COLUMN($B36),Order[],2,0)+1,0),""))</f>
        <v>0</v>
      </c>
      <c r="D36" s="44">
        <f ca="1">IF($A36="Previous","SHEET:",IFERROR(ROUND(VLOOKUP($A36,Culverts[],VLOOKUP(COLUMN(D36)-COLUMN($B36),Order[],2,0)+1,0),D$1),VLOOKUP($A36,Culverts[],VLOOKUP(COLUMN(D36)-COLUMN($B36),Order[],2,0)+1,0)))</f>
        <v>0</v>
      </c>
      <c r="E36" s="44">
        <f ca="1">IF($A36="Previous",IF(OR(E$9=0,E$9="Lt",E$9="Rt"),"",INDIRECT(Previous&amp;"!R"&amp;ROW(Totals)&amp;"C"&amp;COLUMN(E36),0)),IFERROR(ROUND(VLOOKUP($A36,Culverts[],VLOOKUP(COLUMN(E36)-COLUMN($B36),Order[],2,0)+1,0),E$1),VLOOKUP($A36,Culverts[],VLOOKUP(COLUMN(E36)-COLUMN($B36),Order[],2,0)+1,0)))</f>
        <v>0</v>
      </c>
      <c r="F36" s="44">
        <f ca="1">IF($A36="Previous",IF(OR(F$9=0,F$9="Lt",F$9="Rt"),"",INDIRECT(Previous&amp;"!R"&amp;ROW(Totals)&amp;"C"&amp;COLUMN(F36),0)),IFERROR(ROUND(VLOOKUP($A36,Culverts[],VLOOKUP(COLUMN(F36)-COLUMN($B36),Order[],2,0)+1,0),F$1),VLOOKUP($A36,Culverts[],VLOOKUP(COLUMN(F36)-COLUMN($B36),Order[],2,0)+1,0)))</f>
        <v>0</v>
      </c>
      <c r="G36" s="44">
        <f ca="1">IF($A36="Previous",IF(OR(G$9=0,G$9="Lt",G$9="Rt"),"",INDIRECT(Previous&amp;"!R"&amp;ROW(Totals)&amp;"C"&amp;COLUMN(G36),0)),IFERROR(ROUND(VLOOKUP($A36,Culverts[],VLOOKUP(COLUMN(G36)-COLUMN($B36),Order[],2,0)+1,0),G$1),VLOOKUP($A36,Culverts[],VLOOKUP(COLUMN(G36)-COLUMN($B36),Order[],2,0)+1,0)))</f>
        <v>0</v>
      </c>
      <c r="H36" s="44">
        <f ca="1">IF($A36="Previous",IF(OR(H$9=0,H$9="Lt",H$9="Rt"),"",INDIRECT(Previous&amp;"!R"&amp;ROW(Totals)&amp;"C"&amp;COLUMN(H36),0)),IFERROR(ROUND(VLOOKUP($A36,Culverts[],VLOOKUP(COLUMN(H36)-COLUMN($B36),Order[],2,0)+1,0),H$1),VLOOKUP($A36,Culverts[],VLOOKUP(COLUMN(H36)-COLUMN($B36),Order[],2,0)+1,0)))</f>
        <v>0</v>
      </c>
      <c r="I36" s="44">
        <f ca="1">IF($A36="Previous",IF(OR(I$9=0,I$9="Lt",I$9="Rt"),"",INDIRECT(Previous&amp;"!R"&amp;ROW(Totals)&amp;"C"&amp;COLUMN(I36),0)),IFERROR(ROUND(VLOOKUP($A36,Culverts[],VLOOKUP(COLUMN(I36)-COLUMN($B36),Order[],2,0)+1,0),I$1),VLOOKUP($A36,Culverts[],VLOOKUP(COLUMN(I36)-COLUMN($B36),Order[],2,0)+1,0)))</f>
        <v>0</v>
      </c>
      <c r="J36" s="44">
        <f ca="1">IF($A36="Previous",IF(OR(J$9=0,J$9="Lt",J$9="Rt"),"",INDIRECT(Previous&amp;"!R"&amp;ROW(Totals)&amp;"C"&amp;COLUMN(J36),0)),IFERROR(ROUND(VLOOKUP($A36,Culverts[],VLOOKUP(COLUMN(J36)-COLUMN($B36),Order[],2,0)+1,0),J$1),VLOOKUP($A36,Culverts[],VLOOKUP(COLUMN(J36)-COLUMN($B36),Order[],2,0)+1,0)))</f>
        <v>0</v>
      </c>
      <c r="K36" s="44">
        <f ca="1">IF($A36="Previous",IF(OR(K$9=0,K$9="Lt",K$9="Rt"),"",INDIRECT(Previous&amp;"!R"&amp;ROW(Totals)&amp;"C"&amp;COLUMN(K36),0)),IFERROR(ROUND(VLOOKUP($A36,Culverts[],VLOOKUP(COLUMN(K36)-COLUMN($B36),Order[],2,0)+1,0),K$1),VLOOKUP($A36,Culverts[],VLOOKUP(COLUMN(K36)-COLUMN($B36),Order[],2,0)+1,0)))</f>
        <v>0</v>
      </c>
      <c r="L36" s="44">
        <f ca="1">IF($A36="Previous",IF(OR(L$9=0,L$9="Lt",L$9="Rt"),"",INDIRECT(Previous&amp;"!R"&amp;ROW(Totals)&amp;"C"&amp;COLUMN(L36),0)),IFERROR(ROUND(VLOOKUP($A36,Culverts[],VLOOKUP(COLUMN(L36)-COLUMN($B36),Order[],2,0)+1,0),L$1),VLOOKUP($A36,Culverts[],VLOOKUP(COLUMN(L36)-COLUMN($B36),Order[],2,0)+1,0)))</f>
        <v>0</v>
      </c>
      <c r="M36" s="44">
        <f ca="1">IF($A36="Previous",IF(OR(M$9=0,M$9="Lt",M$9="Rt"),"",INDIRECT(Previous&amp;"!R"&amp;ROW(Totals)&amp;"C"&amp;COLUMN(M36),0)),IFERROR(ROUND(VLOOKUP($A36,Culverts[],VLOOKUP(COLUMN(M36)-COLUMN($B36),Order[],2,0)+1,0),M$1),VLOOKUP($A36,Culverts[],VLOOKUP(COLUMN(M36)-COLUMN($B36),Order[],2,0)+1,0)))</f>
        <v>0</v>
      </c>
      <c r="N36" s="44">
        <f ca="1">IF($A36="Previous",IF(OR(N$9=0,N$9="Lt",N$9="Rt"),"",INDIRECT(Previous&amp;"!R"&amp;ROW(Totals)&amp;"C"&amp;COLUMN(N36),0)),IFERROR(ROUND(VLOOKUP($A36,Culverts[],VLOOKUP(COLUMN(N36)-COLUMN($B36),Order[],2,0)+1,0),N$1),VLOOKUP($A36,Culverts[],VLOOKUP(COLUMN(N36)-COLUMN($B36),Order[],2,0)+1,0)))</f>
        <v>0</v>
      </c>
      <c r="O36" s="44">
        <f ca="1">IF($A36="Previous",IF(OR(O$9=0,O$9="Lt",O$9="Rt"),"",INDIRECT(Previous&amp;"!R"&amp;ROW(Totals)&amp;"C"&amp;COLUMN(O36),0)),IFERROR(ROUND(VLOOKUP($A36,Culverts[],VLOOKUP(COLUMN(O36)-COLUMN($B36),Order[],2,0)+1,0),O$1),VLOOKUP($A36,Culverts[],VLOOKUP(COLUMN(O36)-COLUMN($B36),Order[],2,0)+1,0)))</f>
        <v>0</v>
      </c>
      <c r="P36" s="44">
        <f ca="1">IF($A36="Previous",IF(OR(P$9=0,P$9="Lt",P$9="Rt"),"",INDIRECT(Previous&amp;"!R"&amp;ROW(Totals)&amp;"C"&amp;COLUMN(P36),0)),IFERROR(ROUND(VLOOKUP($A36,Culverts[],VLOOKUP(COLUMN(P36)-COLUMN($B36),Order[],2,0)+1,0),P$1),VLOOKUP($A36,Culverts[],VLOOKUP(COLUMN(P36)-COLUMN($B36),Order[],2,0)+1,0)))</f>
        <v>0</v>
      </c>
      <c r="Q36" s="44">
        <f ca="1">IF($A36="Previous",IF(OR(Q$9=0,Q$9="Lt",Q$9="Rt"),"",INDIRECT(Previous&amp;"!R"&amp;ROW(Totals)&amp;"C"&amp;COLUMN(Q36),0)),IFERROR(ROUND(VLOOKUP($A36,Culverts[],VLOOKUP(COLUMN(Q36)-COLUMN($B36),Order[],2,0)+1,0),Q$1),VLOOKUP($A36,Culverts[],VLOOKUP(COLUMN(Q36)-COLUMN($B36),Order[],2,0)+1,0)))</f>
        <v>0</v>
      </c>
      <c r="R36" s="44">
        <f ca="1">IF($A36="Previous",IF(OR(R$9=0,R$9="Lt",R$9="Rt"),"",INDIRECT(Previous&amp;"!R"&amp;ROW(Totals)&amp;"C"&amp;COLUMN(R36),0)),IFERROR(ROUND(VLOOKUP($A36,Culverts[],VLOOKUP(COLUMN(R36)-COLUMN($B36),Order[],2,0)+1,0),R$1),VLOOKUP($A36,Culverts[],VLOOKUP(COLUMN(R36)-COLUMN($B36),Order[],2,0)+1,0)))</f>
        <v>0</v>
      </c>
      <c r="S36" s="44">
        <f ca="1">IF($A36="Previous",IF(OR(S$9=0,S$9="Lt",S$9="Rt"),"",INDIRECT(Previous&amp;"!R"&amp;ROW(Totals)&amp;"C"&amp;COLUMN(S36),0)),IFERROR(ROUND(VLOOKUP($A36,Culverts[],VLOOKUP(COLUMN(S36)-COLUMN($B36),Order[],2,0)+1,0),S$1),VLOOKUP($A36,Culverts[],VLOOKUP(COLUMN(S36)-COLUMN($B36),Order[],2,0)+1,0)))</f>
        <v>0</v>
      </c>
      <c r="T36" s="44">
        <f ca="1">IF($A36="Previous",IF(OR(T$9=0,T$9="Lt",T$9="Rt"),"",INDIRECT(Previous&amp;"!R"&amp;ROW(Totals)&amp;"C"&amp;COLUMN(T36),0)),IFERROR(ROUND(VLOOKUP($A36,Culverts[],VLOOKUP(COLUMN(T36)-COLUMN($B36),Order[],2,0)+1,0),T$1),VLOOKUP($A36,Culverts[],VLOOKUP(COLUMN(T36)-COLUMN($B36),Order[],2,0)+1,0)))</f>
        <v>0</v>
      </c>
      <c r="U36" s="44">
        <f ca="1">IF($A36="Previous",IF(OR(U$9=0,U$9="Lt",U$9="Rt"),"",INDIRECT(Previous&amp;"!R"&amp;ROW(Totals)&amp;"C"&amp;COLUMN(U36),0)),IFERROR(ROUND(VLOOKUP($A36,Culverts[],VLOOKUP(COLUMN(U36)-COLUMN($B36),Order[],2,0)+1,0),U$1),VLOOKUP($A36,Culverts[],VLOOKUP(COLUMN(U36)-COLUMN($B36),Order[],2,0)+1,0)))</f>
        <v>0</v>
      </c>
      <c r="V36" s="44">
        <f ca="1">IF($A36="Previous",IF(OR(V$9=0,V$9="Lt",V$9="Rt"),"",INDIRECT(Previous&amp;"!R"&amp;ROW(Totals)&amp;"C"&amp;COLUMN(V36),0)),IFERROR(ROUND(VLOOKUP($A36,Culverts[],VLOOKUP(COLUMN(V36)-COLUMN($B36),Order[],2,0)+1,0),V$1),VLOOKUP($A36,Culverts[],VLOOKUP(COLUMN(V36)-COLUMN($B36),Order[],2,0)+1,0)))</f>
        <v>0</v>
      </c>
      <c r="W36" s="44">
        <f ca="1">IF($A36="Previous",IF(OR(W$9=0,W$9="Lt",W$9="Rt"),"",INDIRECT(Previous&amp;"!R"&amp;ROW(Totals)&amp;"C"&amp;COLUMN(W36),0)),IFERROR(ROUND(VLOOKUP($A36,Culverts[],VLOOKUP(COLUMN(W36)-COLUMN($B36),Order[],2,0)+1,0),W$1),VLOOKUP($A36,Culverts[],VLOOKUP(COLUMN(W36)-COLUMN($B36),Order[],2,0)+1,0)))</f>
        <v>0</v>
      </c>
      <c r="X36" s="44">
        <f ca="1">IF($A36="Previous",IF(OR(X$9=0,X$9="Lt",X$9="Rt"),"",INDIRECT(Previous&amp;"!R"&amp;ROW(Totals)&amp;"C"&amp;COLUMN(X36),0)),IFERROR(ROUND(VLOOKUP($A36,Culverts[],VLOOKUP(COLUMN(X36)-COLUMN($B36),Order[],2,0)+1,0),X$1),VLOOKUP($A36,Culverts[],VLOOKUP(COLUMN(X36)-COLUMN($B36),Order[],2,0)+1,0)))</f>
        <v>0</v>
      </c>
      <c r="Y36" s="44">
        <f ca="1">IF($A36="Previous",IF(OR(Y$9=0,Y$9="Lt",Y$9="Rt"),"",INDIRECT(Previous&amp;"!R"&amp;ROW(Totals)&amp;"C"&amp;COLUMN(Y36),0)),IFERROR(ROUND(VLOOKUP($A36,Culverts[],VLOOKUP(COLUMN(Y36)-COLUMN($B36),Order[],2,0)+1,0),Y$1),VLOOKUP($A36,Culverts[],VLOOKUP(COLUMN(Y36)-COLUMN($B36),Order[],2,0)+1,0)))</f>
        <v>0</v>
      </c>
      <c r="Z36" s="44">
        <f ca="1">IF($A36="Previous",IF(OR(Z$9=0,Z$9="Lt",Z$9="Rt"),"",INDIRECT(Previous&amp;"!R"&amp;ROW(Totals)&amp;"C"&amp;COLUMN(Z36),0)),IFERROR(ROUND(VLOOKUP($A36,Culverts[],VLOOKUP(COLUMN(Z36)-COLUMN($B36),Order[],2,0)+1,0),Z$1),VLOOKUP($A36,Culverts[],VLOOKUP(COLUMN(Z36)-COLUMN($B36),Order[],2,0)+1,0)))</f>
        <v>0</v>
      </c>
      <c r="AA36" s="44">
        <f ca="1">IF($A36="Previous",IF(OR(AA$9=0,AA$9="Lt",AA$9="Rt"),"",INDIRECT(Previous&amp;"!R"&amp;ROW(Totals)&amp;"C"&amp;COLUMN(AA36),0)),IFERROR(ROUND(VLOOKUP($A36,Culverts[],VLOOKUP(COLUMN(AA36)-COLUMN($B36),Order[],2,0)+1,0),AA$1),VLOOKUP($A36,Culverts[],VLOOKUP(COLUMN(AA36)-COLUMN($B36),Order[],2,0)+1,0)))</f>
        <v>0</v>
      </c>
      <c r="AB36" s="44">
        <f ca="1">IF($A36="Previous",IF(OR(AB$9=0,AB$9="Lt",AB$9="Rt"),"",INDIRECT(Previous&amp;"!R"&amp;ROW(Totals)&amp;"C"&amp;COLUMN(AB36),0)),IFERROR(ROUND(VLOOKUP($A36,Culverts[],VLOOKUP(COLUMN(AB36)-COLUMN($B36),Order[],2,0)+1,0),AB$1),VLOOKUP($A36,Culverts[],VLOOKUP(COLUMN(AB36)-COLUMN($B36),Order[],2,0)+1,0)))</f>
        <v>0</v>
      </c>
      <c r="AC36" s="44">
        <f ca="1">IF($A36="Previous",IF(OR(AC$9=0,AC$9="Lt",AC$9="Rt"),"",INDIRECT(Previous&amp;"!R"&amp;ROW(Totals)&amp;"C"&amp;COLUMN(AC36),0)),IFERROR(ROUND(VLOOKUP($A36,Culverts[],VLOOKUP(COLUMN(AC36)-COLUMN($B36),Order[],2,0)+1,0),AC$1),VLOOKUP($A36,Culverts[],VLOOKUP(COLUMN(AC36)-COLUMN($B36),Order[],2,0)+1,0)))</f>
        <v>0</v>
      </c>
      <c r="AD36" s="44">
        <f ca="1">IF($A36="Previous",IF(OR(AD$9=0,AD$9="Lt",AD$9="Rt"),"",INDIRECT(Previous&amp;"!R"&amp;ROW(Totals)&amp;"C"&amp;COLUMN(AD36),0)),IFERROR(ROUND(VLOOKUP($A36,Culverts[],VLOOKUP(COLUMN(AD36)-COLUMN($B36),Order[],2,0)+1,0),AD$1),VLOOKUP($A36,Culverts[],VLOOKUP(COLUMN(AD36)-COLUMN($B36),Order[],2,0)+1,0)))</f>
        <v>0</v>
      </c>
      <c r="AE36" s="44">
        <f ca="1">IF($A36="Previous",IF(OR(AE$9=0,AE$9="Lt",AE$9="Rt"),"",INDIRECT(Previous&amp;"!R"&amp;ROW(Totals)&amp;"C"&amp;COLUMN(AE36),0)),IFERROR(ROUND(VLOOKUP($A36,Culverts[],VLOOKUP(COLUMN(AE36)-COLUMN($B36),Order[],2,0)+1,0),AE$1),VLOOKUP($A36,Culverts[],VLOOKUP(COLUMN(AE36)-COLUMN($B36),Order[],2,0)+1,0)))</f>
        <v>0</v>
      </c>
      <c r="AF36" s="44">
        <f ca="1">IF($A36="Previous",IF(OR(AF$9=0,AF$9="Lt",AF$9="Rt"),"",INDIRECT(Previous&amp;"!R"&amp;ROW(Totals)&amp;"C"&amp;COLUMN(AF36),0)),IFERROR(ROUND(VLOOKUP($A36,Culverts[],VLOOKUP(COLUMN(AF36)-COLUMN($B36),Order[],2,0)+1,0),AF$1),VLOOKUP($A36,Culverts[],VLOOKUP(COLUMN(AF36)-COLUMN($B36),Order[],2,0)+1,0)))</f>
        <v>0</v>
      </c>
      <c r="AG36" s="44">
        <f ca="1">IF($A36="Previous",IF(OR(AG$9=0,AG$9="Lt",AG$9="Rt"),"",INDIRECT(Previous&amp;"!R"&amp;ROW(Totals)&amp;"C"&amp;COLUMN(AG36),0)),IFERROR(ROUND(VLOOKUP($A36,Culverts[],VLOOKUP(COLUMN(AG36)-COLUMN($B36),Order[],2,0)+1,0),AG$1),VLOOKUP($A36,Culverts[],VLOOKUP(COLUMN(AG36)-COLUMN($B36),Order[],2,0)+1,0)))</f>
        <v>0</v>
      </c>
      <c r="AH36" s="44">
        <f ca="1">IF($A36="Previous",IF(OR(AH$9=0,AH$9="Lt",AH$9="Rt"),"",INDIRECT(Previous&amp;"!R"&amp;ROW(Totals)&amp;"C"&amp;COLUMN(AH36),0)),IFERROR(ROUND(VLOOKUP($A36,Culverts[],VLOOKUP(COLUMN(AH36)-COLUMN($B36),Order[],2,0)+1,0),AH$1),VLOOKUP($A36,Culverts[],VLOOKUP(COLUMN(AH36)-COLUMN($B36),Order[],2,0)+1,0)))</f>
        <v>0</v>
      </c>
      <c r="AI36" s="44">
        <f ca="1">IF($A36="Previous",IF(OR(AI$9=0,AI$9="Lt",AI$9="Rt"),"",INDIRECT(Previous&amp;"!R"&amp;ROW(Totals)&amp;"C"&amp;COLUMN(AI36),0)),IFERROR(ROUND(VLOOKUP($A36,Culverts[],VLOOKUP(COLUMN(AI36)-COLUMN($B36),Order[],2,0)+1,0),AI$1),VLOOKUP($A36,Culverts[],VLOOKUP(COLUMN(AI36)-COLUMN($B36),Order[],2,0)+1,0)))</f>
        <v>0</v>
      </c>
      <c r="AJ36" s="44">
        <f ca="1">IF($A36="Previous",IF(OR(AJ$9=0,AJ$9="Lt",AJ$9="Rt"),"",INDIRECT(Previous&amp;"!R"&amp;ROW(Totals)&amp;"C"&amp;COLUMN(AJ36),0)),IFERROR(ROUND(VLOOKUP($A36,Culverts[],VLOOKUP(COLUMN(AJ36)-COLUMN($B36),Order[],2,0)+1,0),AJ$1),VLOOKUP($A36,Culverts[],VLOOKUP(COLUMN(AJ36)-COLUMN($B36),Order[],2,0)+1,0)))</f>
        <v>0</v>
      </c>
      <c r="AK36" s="84">
        <f ca="1">IF($A36="Previous",IF(OR(AK$9=0,AK$9="Lt",AK$9="Rt"),"",INDIRECT(Previous&amp;"!R"&amp;ROW(Totals)&amp;"C"&amp;COLUMN(AK36),0)),IFERROR(ROUND(VLOOKUP($A36,Culverts[],VLOOKUP(COLUMN(AK36)-COLUMN($B36),Order[],2,0)+1,0),AK$1),VLOOKUP($A36,Culverts[],VLOOKUP(COLUMN(AK36)-COLUMN($B36),Order[],2,0)+1,0)))</f>
        <v>0</v>
      </c>
      <c r="AL36" s="44">
        <f ca="1">IF($A36="Previous",IF(OR(AL$9=0,AL$9="Lt",AL$9="Rt"),"",INDIRECT(Previous&amp;"!R"&amp;ROW(Totals)&amp;"C"&amp;COLUMN(AL36),0)),IFERROR(ROUND(VLOOKUP($A36,Culverts[],VLOOKUP(COLUMN(AL36)-COLUMN($B36),Order[],2,0)+1,0),AL$1),VLOOKUP($A36,Culverts[],VLOOKUP(COLUMN(AL36)-COLUMN($B36),Order[],2,0)+1,0)))</f>
        <v>0</v>
      </c>
    </row>
    <row r="37" spans="1:38" ht="12" customHeight="1" x14ac:dyDescent="0.15">
      <c r="A37" s="39">
        <f ca="1">IFERROR(IF(AND(Previous&lt;&gt;"None",OFFSET(A37,-1,0)=0),"Previous",OFFSET(A37,-1,0)+1),IF(OFFSET(A37,-1,0)="Row Number",-2,INDEX(SheetNames[Begins],MATCH(Sheet.Number,SheetNames[Sheet],0))))</f>
        <v>28</v>
      </c>
      <c r="C37" s="90">
        <f ca="1">IF($A37="Previous","PREVIOUS",IFERROR(VLOOKUP($A37,Culverts[],VLOOKUP(COLUMN(C37)-COLUMN($B37),Order[],2,0)+1,0),""))</f>
        <v>0</v>
      </c>
      <c r="D37" s="44">
        <f ca="1">IF($A37="Previous","SHEET:",IFERROR(ROUND(VLOOKUP($A37,Culverts[],VLOOKUP(COLUMN(D37)-COLUMN($B37),Order[],2,0)+1,0),D$1),VLOOKUP($A37,Culverts[],VLOOKUP(COLUMN(D37)-COLUMN($B37),Order[],2,0)+1,0)))</f>
        <v>0</v>
      </c>
      <c r="E37" s="44">
        <f ca="1">IF($A37="Previous",IF(OR(E$9=0,E$9="Lt",E$9="Rt"),"",INDIRECT(Previous&amp;"!R"&amp;ROW(Totals)&amp;"C"&amp;COLUMN(E37),0)),IFERROR(ROUND(VLOOKUP($A37,Culverts[],VLOOKUP(COLUMN(E37)-COLUMN($B37),Order[],2,0)+1,0),E$1),VLOOKUP($A37,Culverts[],VLOOKUP(COLUMN(E37)-COLUMN($B37),Order[],2,0)+1,0)))</f>
        <v>0</v>
      </c>
      <c r="F37" s="44">
        <f ca="1">IF($A37="Previous",IF(OR(F$9=0,F$9="Lt",F$9="Rt"),"",INDIRECT(Previous&amp;"!R"&amp;ROW(Totals)&amp;"C"&amp;COLUMN(F37),0)),IFERROR(ROUND(VLOOKUP($A37,Culverts[],VLOOKUP(COLUMN(F37)-COLUMN($B37),Order[],2,0)+1,0),F$1),VLOOKUP($A37,Culverts[],VLOOKUP(COLUMN(F37)-COLUMN($B37),Order[],2,0)+1,0)))</f>
        <v>0</v>
      </c>
      <c r="G37" s="44">
        <f ca="1">IF($A37="Previous",IF(OR(G$9=0,G$9="Lt",G$9="Rt"),"",INDIRECT(Previous&amp;"!R"&amp;ROW(Totals)&amp;"C"&amp;COLUMN(G37),0)),IFERROR(ROUND(VLOOKUP($A37,Culverts[],VLOOKUP(COLUMN(G37)-COLUMN($B37),Order[],2,0)+1,0),G$1),VLOOKUP($A37,Culverts[],VLOOKUP(COLUMN(G37)-COLUMN($B37),Order[],2,0)+1,0)))</f>
        <v>0</v>
      </c>
      <c r="H37" s="44">
        <f ca="1">IF($A37="Previous",IF(OR(H$9=0,H$9="Lt",H$9="Rt"),"",INDIRECT(Previous&amp;"!R"&amp;ROW(Totals)&amp;"C"&amp;COLUMN(H37),0)),IFERROR(ROUND(VLOOKUP($A37,Culverts[],VLOOKUP(COLUMN(H37)-COLUMN($B37),Order[],2,0)+1,0),H$1),VLOOKUP($A37,Culverts[],VLOOKUP(COLUMN(H37)-COLUMN($B37),Order[],2,0)+1,0)))</f>
        <v>0</v>
      </c>
      <c r="I37" s="44">
        <f ca="1">IF($A37="Previous",IF(OR(I$9=0,I$9="Lt",I$9="Rt"),"",INDIRECT(Previous&amp;"!R"&amp;ROW(Totals)&amp;"C"&amp;COLUMN(I37),0)),IFERROR(ROUND(VLOOKUP($A37,Culverts[],VLOOKUP(COLUMN(I37)-COLUMN($B37),Order[],2,0)+1,0),I$1),VLOOKUP($A37,Culverts[],VLOOKUP(COLUMN(I37)-COLUMN($B37),Order[],2,0)+1,0)))</f>
        <v>0</v>
      </c>
      <c r="J37" s="44">
        <f ca="1">IF($A37="Previous",IF(OR(J$9=0,J$9="Lt",J$9="Rt"),"",INDIRECT(Previous&amp;"!R"&amp;ROW(Totals)&amp;"C"&amp;COLUMN(J37),0)),IFERROR(ROUND(VLOOKUP($A37,Culverts[],VLOOKUP(COLUMN(J37)-COLUMN($B37),Order[],2,0)+1,0),J$1),VLOOKUP($A37,Culverts[],VLOOKUP(COLUMN(J37)-COLUMN($B37),Order[],2,0)+1,0)))</f>
        <v>0</v>
      </c>
      <c r="K37" s="44">
        <f ca="1">IF($A37="Previous",IF(OR(K$9=0,K$9="Lt",K$9="Rt"),"",INDIRECT(Previous&amp;"!R"&amp;ROW(Totals)&amp;"C"&amp;COLUMN(K37),0)),IFERROR(ROUND(VLOOKUP($A37,Culverts[],VLOOKUP(COLUMN(K37)-COLUMN($B37),Order[],2,0)+1,0),K$1),VLOOKUP($A37,Culverts[],VLOOKUP(COLUMN(K37)-COLUMN($B37),Order[],2,0)+1,0)))</f>
        <v>0</v>
      </c>
      <c r="L37" s="44">
        <f ca="1">IF($A37="Previous",IF(OR(L$9=0,L$9="Lt",L$9="Rt"),"",INDIRECT(Previous&amp;"!R"&amp;ROW(Totals)&amp;"C"&amp;COLUMN(L37),0)),IFERROR(ROUND(VLOOKUP($A37,Culverts[],VLOOKUP(COLUMN(L37)-COLUMN($B37),Order[],2,0)+1,0),L$1),VLOOKUP($A37,Culverts[],VLOOKUP(COLUMN(L37)-COLUMN($B37),Order[],2,0)+1,0)))</f>
        <v>0</v>
      </c>
      <c r="M37" s="44">
        <f ca="1">IF($A37="Previous",IF(OR(M$9=0,M$9="Lt",M$9="Rt"),"",INDIRECT(Previous&amp;"!R"&amp;ROW(Totals)&amp;"C"&amp;COLUMN(M37),0)),IFERROR(ROUND(VLOOKUP($A37,Culverts[],VLOOKUP(COLUMN(M37)-COLUMN($B37),Order[],2,0)+1,0),M$1),VLOOKUP($A37,Culverts[],VLOOKUP(COLUMN(M37)-COLUMN($B37),Order[],2,0)+1,0)))</f>
        <v>0</v>
      </c>
      <c r="N37" s="44">
        <f ca="1">IF($A37="Previous",IF(OR(N$9=0,N$9="Lt",N$9="Rt"),"",INDIRECT(Previous&amp;"!R"&amp;ROW(Totals)&amp;"C"&amp;COLUMN(N37),0)),IFERROR(ROUND(VLOOKUP($A37,Culverts[],VLOOKUP(COLUMN(N37)-COLUMN($B37),Order[],2,0)+1,0),N$1),VLOOKUP($A37,Culverts[],VLOOKUP(COLUMN(N37)-COLUMN($B37),Order[],2,0)+1,0)))</f>
        <v>0</v>
      </c>
      <c r="O37" s="44">
        <f ca="1">IF($A37="Previous",IF(OR(O$9=0,O$9="Lt",O$9="Rt"),"",INDIRECT(Previous&amp;"!R"&amp;ROW(Totals)&amp;"C"&amp;COLUMN(O37),0)),IFERROR(ROUND(VLOOKUP($A37,Culverts[],VLOOKUP(COLUMN(O37)-COLUMN($B37),Order[],2,0)+1,0),O$1),VLOOKUP($A37,Culverts[],VLOOKUP(COLUMN(O37)-COLUMN($B37),Order[],2,0)+1,0)))</f>
        <v>0</v>
      </c>
      <c r="P37" s="44">
        <f ca="1">IF($A37="Previous",IF(OR(P$9=0,P$9="Lt",P$9="Rt"),"",INDIRECT(Previous&amp;"!R"&amp;ROW(Totals)&amp;"C"&amp;COLUMN(P37),0)),IFERROR(ROUND(VLOOKUP($A37,Culverts[],VLOOKUP(COLUMN(P37)-COLUMN($B37),Order[],2,0)+1,0),P$1),VLOOKUP($A37,Culverts[],VLOOKUP(COLUMN(P37)-COLUMN($B37),Order[],2,0)+1,0)))</f>
        <v>0</v>
      </c>
      <c r="Q37" s="44">
        <f ca="1">IF($A37="Previous",IF(OR(Q$9=0,Q$9="Lt",Q$9="Rt"),"",INDIRECT(Previous&amp;"!R"&amp;ROW(Totals)&amp;"C"&amp;COLUMN(Q37),0)),IFERROR(ROUND(VLOOKUP($A37,Culverts[],VLOOKUP(COLUMN(Q37)-COLUMN($B37),Order[],2,0)+1,0),Q$1),VLOOKUP($A37,Culverts[],VLOOKUP(COLUMN(Q37)-COLUMN($B37),Order[],2,0)+1,0)))</f>
        <v>0</v>
      </c>
      <c r="R37" s="44">
        <f ca="1">IF($A37="Previous",IF(OR(R$9=0,R$9="Lt",R$9="Rt"),"",INDIRECT(Previous&amp;"!R"&amp;ROW(Totals)&amp;"C"&amp;COLUMN(R37),0)),IFERROR(ROUND(VLOOKUP($A37,Culverts[],VLOOKUP(COLUMN(R37)-COLUMN($B37),Order[],2,0)+1,0),R$1),VLOOKUP($A37,Culverts[],VLOOKUP(COLUMN(R37)-COLUMN($B37),Order[],2,0)+1,0)))</f>
        <v>0</v>
      </c>
      <c r="S37" s="44">
        <f ca="1">IF($A37="Previous",IF(OR(S$9=0,S$9="Lt",S$9="Rt"),"",INDIRECT(Previous&amp;"!R"&amp;ROW(Totals)&amp;"C"&amp;COLUMN(S37),0)),IFERROR(ROUND(VLOOKUP($A37,Culverts[],VLOOKUP(COLUMN(S37)-COLUMN($B37),Order[],2,0)+1,0),S$1),VLOOKUP($A37,Culverts[],VLOOKUP(COLUMN(S37)-COLUMN($B37),Order[],2,0)+1,0)))</f>
        <v>0</v>
      </c>
      <c r="T37" s="44">
        <f ca="1">IF($A37="Previous",IF(OR(T$9=0,T$9="Lt",T$9="Rt"),"",INDIRECT(Previous&amp;"!R"&amp;ROW(Totals)&amp;"C"&amp;COLUMN(T37),0)),IFERROR(ROUND(VLOOKUP($A37,Culverts[],VLOOKUP(COLUMN(T37)-COLUMN($B37),Order[],2,0)+1,0),T$1),VLOOKUP($A37,Culverts[],VLOOKUP(COLUMN(T37)-COLUMN($B37),Order[],2,0)+1,0)))</f>
        <v>0</v>
      </c>
      <c r="U37" s="44">
        <f ca="1">IF($A37="Previous",IF(OR(U$9=0,U$9="Lt",U$9="Rt"),"",INDIRECT(Previous&amp;"!R"&amp;ROW(Totals)&amp;"C"&amp;COLUMN(U37),0)),IFERROR(ROUND(VLOOKUP($A37,Culverts[],VLOOKUP(COLUMN(U37)-COLUMN($B37),Order[],2,0)+1,0),U$1),VLOOKUP($A37,Culverts[],VLOOKUP(COLUMN(U37)-COLUMN($B37),Order[],2,0)+1,0)))</f>
        <v>0</v>
      </c>
      <c r="V37" s="44">
        <f ca="1">IF($A37="Previous",IF(OR(V$9=0,V$9="Lt",V$9="Rt"),"",INDIRECT(Previous&amp;"!R"&amp;ROW(Totals)&amp;"C"&amp;COLUMN(V37),0)),IFERROR(ROUND(VLOOKUP($A37,Culverts[],VLOOKUP(COLUMN(V37)-COLUMN($B37),Order[],2,0)+1,0),V$1),VLOOKUP($A37,Culverts[],VLOOKUP(COLUMN(V37)-COLUMN($B37),Order[],2,0)+1,0)))</f>
        <v>0</v>
      </c>
      <c r="W37" s="44">
        <f ca="1">IF($A37="Previous",IF(OR(W$9=0,W$9="Lt",W$9="Rt"),"",INDIRECT(Previous&amp;"!R"&amp;ROW(Totals)&amp;"C"&amp;COLUMN(W37),0)),IFERROR(ROUND(VLOOKUP($A37,Culverts[],VLOOKUP(COLUMN(W37)-COLUMN($B37),Order[],2,0)+1,0),W$1),VLOOKUP($A37,Culverts[],VLOOKUP(COLUMN(W37)-COLUMN($B37),Order[],2,0)+1,0)))</f>
        <v>0</v>
      </c>
      <c r="X37" s="44">
        <f ca="1">IF($A37="Previous",IF(OR(X$9=0,X$9="Lt",X$9="Rt"),"",INDIRECT(Previous&amp;"!R"&amp;ROW(Totals)&amp;"C"&amp;COLUMN(X37),0)),IFERROR(ROUND(VLOOKUP($A37,Culverts[],VLOOKUP(COLUMN(X37)-COLUMN($B37),Order[],2,0)+1,0),X$1),VLOOKUP($A37,Culverts[],VLOOKUP(COLUMN(X37)-COLUMN($B37),Order[],2,0)+1,0)))</f>
        <v>0</v>
      </c>
      <c r="Y37" s="44">
        <f ca="1">IF($A37="Previous",IF(OR(Y$9=0,Y$9="Lt",Y$9="Rt"),"",INDIRECT(Previous&amp;"!R"&amp;ROW(Totals)&amp;"C"&amp;COLUMN(Y37),0)),IFERROR(ROUND(VLOOKUP($A37,Culverts[],VLOOKUP(COLUMN(Y37)-COLUMN($B37),Order[],2,0)+1,0),Y$1),VLOOKUP($A37,Culverts[],VLOOKUP(COLUMN(Y37)-COLUMN($B37),Order[],2,0)+1,0)))</f>
        <v>0</v>
      </c>
      <c r="Z37" s="44">
        <f ca="1">IF($A37="Previous",IF(OR(Z$9=0,Z$9="Lt",Z$9="Rt"),"",INDIRECT(Previous&amp;"!R"&amp;ROW(Totals)&amp;"C"&amp;COLUMN(Z37),0)),IFERROR(ROUND(VLOOKUP($A37,Culverts[],VLOOKUP(COLUMN(Z37)-COLUMN($B37),Order[],2,0)+1,0),Z$1),VLOOKUP($A37,Culverts[],VLOOKUP(COLUMN(Z37)-COLUMN($B37),Order[],2,0)+1,0)))</f>
        <v>0</v>
      </c>
      <c r="AA37" s="44">
        <f ca="1">IF($A37="Previous",IF(OR(AA$9=0,AA$9="Lt",AA$9="Rt"),"",INDIRECT(Previous&amp;"!R"&amp;ROW(Totals)&amp;"C"&amp;COLUMN(AA37),0)),IFERROR(ROUND(VLOOKUP($A37,Culverts[],VLOOKUP(COLUMN(AA37)-COLUMN($B37),Order[],2,0)+1,0),AA$1),VLOOKUP($A37,Culverts[],VLOOKUP(COLUMN(AA37)-COLUMN($B37),Order[],2,0)+1,0)))</f>
        <v>0</v>
      </c>
      <c r="AB37" s="44">
        <f ca="1">IF($A37="Previous",IF(OR(AB$9=0,AB$9="Lt",AB$9="Rt"),"",INDIRECT(Previous&amp;"!R"&amp;ROW(Totals)&amp;"C"&amp;COLUMN(AB37),0)),IFERROR(ROUND(VLOOKUP($A37,Culverts[],VLOOKUP(COLUMN(AB37)-COLUMN($B37),Order[],2,0)+1,0),AB$1),VLOOKUP($A37,Culverts[],VLOOKUP(COLUMN(AB37)-COLUMN($B37),Order[],2,0)+1,0)))</f>
        <v>0</v>
      </c>
      <c r="AC37" s="44">
        <f ca="1">IF($A37="Previous",IF(OR(AC$9=0,AC$9="Lt",AC$9="Rt"),"",INDIRECT(Previous&amp;"!R"&amp;ROW(Totals)&amp;"C"&amp;COLUMN(AC37),0)),IFERROR(ROUND(VLOOKUP($A37,Culverts[],VLOOKUP(COLUMN(AC37)-COLUMN($B37),Order[],2,0)+1,0),AC$1),VLOOKUP($A37,Culverts[],VLOOKUP(COLUMN(AC37)-COLUMN($B37),Order[],2,0)+1,0)))</f>
        <v>0</v>
      </c>
      <c r="AD37" s="44">
        <f ca="1">IF($A37="Previous",IF(OR(AD$9=0,AD$9="Lt",AD$9="Rt"),"",INDIRECT(Previous&amp;"!R"&amp;ROW(Totals)&amp;"C"&amp;COLUMN(AD37),0)),IFERROR(ROUND(VLOOKUP($A37,Culverts[],VLOOKUP(COLUMN(AD37)-COLUMN($B37),Order[],2,0)+1,0),AD$1),VLOOKUP($A37,Culverts[],VLOOKUP(COLUMN(AD37)-COLUMN($B37),Order[],2,0)+1,0)))</f>
        <v>0</v>
      </c>
      <c r="AE37" s="44">
        <f ca="1">IF($A37="Previous",IF(OR(AE$9=0,AE$9="Lt",AE$9="Rt"),"",INDIRECT(Previous&amp;"!R"&amp;ROW(Totals)&amp;"C"&amp;COLUMN(AE37),0)),IFERROR(ROUND(VLOOKUP($A37,Culverts[],VLOOKUP(COLUMN(AE37)-COLUMN($B37),Order[],2,0)+1,0),AE$1),VLOOKUP($A37,Culverts[],VLOOKUP(COLUMN(AE37)-COLUMN($B37),Order[],2,0)+1,0)))</f>
        <v>0</v>
      </c>
      <c r="AF37" s="44">
        <f ca="1">IF($A37="Previous",IF(OR(AF$9=0,AF$9="Lt",AF$9="Rt"),"",INDIRECT(Previous&amp;"!R"&amp;ROW(Totals)&amp;"C"&amp;COLUMN(AF37),0)),IFERROR(ROUND(VLOOKUP($A37,Culverts[],VLOOKUP(COLUMN(AF37)-COLUMN($B37),Order[],2,0)+1,0),AF$1),VLOOKUP($A37,Culverts[],VLOOKUP(COLUMN(AF37)-COLUMN($B37),Order[],2,0)+1,0)))</f>
        <v>0</v>
      </c>
      <c r="AG37" s="44">
        <f ca="1">IF($A37="Previous",IF(OR(AG$9=0,AG$9="Lt",AG$9="Rt"),"",INDIRECT(Previous&amp;"!R"&amp;ROW(Totals)&amp;"C"&amp;COLUMN(AG37),0)),IFERROR(ROUND(VLOOKUP($A37,Culverts[],VLOOKUP(COLUMN(AG37)-COLUMN($B37),Order[],2,0)+1,0),AG$1),VLOOKUP($A37,Culverts[],VLOOKUP(COLUMN(AG37)-COLUMN($B37),Order[],2,0)+1,0)))</f>
        <v>0</v>
      </c>
      <c r="AH37" s="44">
        <f ca="1">IF($A37="Previous",IF(OR(AH$9=0,AH$9="Lt",AH$9="Rt"),"",INDIRECT(Previous&amp;"!R"&amp;ROW(Totals)&amp;"C"&amp;COLUMN(AH37),0)),IFERROR(ROUND(VLOOKUP($A37,Culverts[],VLOOKUP(COLUMN(AH37)-COLUMN($B37),Order[],2,0)+1,0),AH$1),VLOOKUP($A37,Culverts[],VLOOKUP(COLUMN(AH37)-COLUMN($B37),Order[],2,0)+1,0)))</f>
        <v>0</v>
      </c>
      <c r="AI37" s="44">
        <f ca="1">IF($A37="Previous",IF(OR(AI$9=0,AI$9="Lt",AI$9="Rt"),"",INDIRECT(Previous&amp;"!R"&amp;ROW(Totals)&amp;"C"&amp;COLUMN(AI37),0)),IFERROR(ROUND(VLOOKUP($A37,Culverts[],VLOOKUP(COLUMN(AI37)-COLUMN($B37),Order[],2,0)+1,0),AI$1),VLOOKUP($A37,Culverts[],VLOOKUP(COLUMN(AI37)-COLUMN($B37),Order[],2,0)+1,0)))</f>
        <v>0</v>
      </c>
      <c r="AJ37" s="44">
        <f ca="1">IF($A37="Previous",IF(OR(AJ$9=0,AJ$9="Lt",AJ$9="Rt"),"",INDIRECT(Previous&amp;"!R"&amp;ROW(Totals)&amp;"C"&amp;COLUMN(AJ37),0)),IFERROR(ROUND(VLOOKUP($A37,Culverts[],VLOOKUP(COLUMN(AJ37)-COLUMN($B37),Order[],2,0)+1,0),AJ$1),VLOOKUP($A37,Culverts[],VLOOKUP(COLUMN(AJ37)-COLUMN($B37),Order[],2,0)+1,0)))</f>
        <v>0</v>
      </c>
      <c r="AK37" s="84">
        <f ca="1">IF($A37="Previous",IF(OR(AK$9=0,AK$9="Lt",AK$9="Rt"),"",INDIRECT(Previous&amp;"!R"&amp;ROW(Totals)&amp;"C"&amp;COLUMN(AK37),0)),IFERROR(ROUND(VLOOKUP($A37,Culverts[],VLOOKUP(COLUMN(AK37)-COLUMN($B37),Order[],2,0)+1,0),AK$1),VLOOKUP($A37,Culverts[],VLOOKUP(COLUMN(AK37)-COLUMN($B37),Order[],2,0)+1,0)))</f>
        <v>0</v>
      </c>
      <c r="AL37" s="44">
        <f ca="1">IF($A37="Previous",IF(OR(AL$9=0,AL$9="Lt",AL$9="Rt"),"",INDIRECT(Previous&amp;"!R"&amp;ROW(Totals)&amp;"C"&amp;COLUMN(AL37),0)),IFERROR(ROUND(VLOOKUP($A37,Culverts[],VLOOKUP(COLUMN(AL37)-COLUMN($B37),Order[],2,0)+1,0),AL$1),VLOOKUP($A37,Culverts[],VLOOKUP(COLUMN(AL37)-COLUMN($B37),Order[],2,0)+1,0)))</f>
        <v>0</v>
      </c>
    </row>
    <row r="38" spans="1:38" ht="12" customHeight="1" x14ac:dyDescent="0.15">
      <c r="A38" s="39">
        <f ca="1">IFERROR(IF(AND(Previous&lt;&gt;"None",OFFSET(A38,-1,0)=0),"Previous",OFFSET(A38,-1,0)+1),IF(OFFSET(A38,-1,0)="Row Number",-2,INDEX(SheetNames[Begins],MATCH(Sheet.Number,SheetNames[Sheet],0))))</f>
        <v>29</v>
      </c>
      <c r="C38" s="90">
        <f ca="1">IF($A38="Previous","PREVIOUS",IFERROR(VLOOKUP($A38,Culverts[],VLOOKUP(COLUMN(C38)-COLUMN($B38),Order[],2,0)+1,0),""))</f>
        <v>0</v>
      </c>
      <c r="D38" s="44">
        <f ca="1">IF($A38="Previous","SHEET:",IFERROR(ROUND(VLOOKUP($A38,Culverts[],VLOOKUP(COLUMN(D38)-COLUMN($B38),Order[],2,0)+1,0),D$1),VLOOKUP($A38,Culverts[],VLOOKUP(COLUMN(D38)-COLUMN($B38),Order[],2,0)+1,0)))</f>
        <v>0</v>
      </c>
      <c r="E38" s="44">
        <f ca="1">IF($A38="Previous",IF(OR(E$9=0,E$9="Lt",E$9="Rt"),"",INDIRECT(Previous&amp;"!R"&amp;ROW(Totals)&amp;"C"&amp;COLUMN(E38),0)),IFERROR(ROUND(VLOOKUP($A38,Culverts[],VLOOKUP(COLUMN(E38)-COLUMN($B38),Order[],2,0)+1,0),E$1),VLOOKUP($A38,Culverts[],VLOOKUP(COLUMN(E38)-COLUMN($B38),Order[],2,0)+1,0)))</f>
        <v>0</v>
      </c>
      <c r="F38" s="44">
        <f ca="1">IF($A38="Previous",IF(OR(F$9=0,F$9="Lt",F$9="Rt"),"",INDIRECT(Previous&amp;"!R"&amp;ROW(Totals)&amp;"C"&amp;COLUMN(F38),0)),IFERROR(ROUND(VLOOKUP($A38,Culverts[],VLOOKUP(COLUMN(F38)-COLUMN($B38),Order[],2,0)+1,0),F$1),VLOOKUP($A38,Culverts[],VLOOKUP(COLUMN(F38)-COLUMN($B38),Order[],2,0)+1,0)))</f>
        <v>0</v>
      </c>
      <c r="G38" s="44">
        <f ca="1">IF($A38="Previous",IF(OR(G$9=0,G$9="Lt",G$9="Rt"),"",INDIRECT(Previous&amp;"!R"&amp;ROW(Totals)&amp;"C"&amp;COLUMN(G38),0)),IFERROR(ROUND(VLOOKUP($A38,Culverts[],VLOOKUP(COLUMN(G38)-COLUMN($B38),Order[],2,0)+1,0),G$1),VLOOKUP($A38,Culverts[],VLOOKUP(COLUMN(G38)-COLUMN($B38),Order[],2,0)+1,0)))</f>
        <v>0</v>
      </c>
      <c r="H38" s="44">
        <f ca="1">IF($A38="Previous",IF(OR(H$9=0,H$9="Lt",H$9="Rt"),"",INDIRECT(Previous&amp;"!R"&amp;ROW(Totals)&amp;"C"&amp;COLUMN(H38),0)),IFERROR(ROUND(VLOOKUP($A38,Culverts[],VLOOKUP(COLUMN(H38)-COLUMN($B38),Order[],2,0)+1,0),H$1),VLOOKUP($A38,Culverts[],VLOOKUP(COLUMN(H38)-COLUMN($B38),Order[],2,0)+1,0)))</f>
        <v>0</v>
      </c>
      <c r="I38" s="44">
        <f ca="1">IF($A38="Previous",IF(OR(I$9=0,I$9="Lt",I$9="Rt"),"",INDIRECT(Previous&amp;"!R"&amp;ROW(Totals)&amp;"C"&amp;COLUMN(I38),0)),IFERROR(ROUND(VLOOKUP($A38,Culverts[],VLOOKUP(COLUMN(I38)-COLUMN($B38),Order[],2,0)+1,0),I$1),VLOOKUP($A38,Culverts[],VLOOKUP(COLUMN(I38)-COLUMN($B38),Order[],2,0)+1,0)))</f>
        <v>0</v>
      </c>
      <c r="J38" s="44">
        <f ca="1">IF($A38="Previous",IF(OR(J$9=0,J$9="Lt",J$9="Rt"),"",INDIRECT(Previous&amp;"!R"&amp;ROW(Totals)&amp;"C"&amp;COLUMN(J38),0)),IFERROR(ROUND(VLOOKUP($A38,Culverts[],VLOOKUP(COLUMN(J38)-COLUMN($B38),Order[],2,0)+1,0),J$1),VLOOKUP($A38,Culverts[],VLOOKUP(COLUMN(J38)-COLUMN($B38),Order[],2,0)+1,0)))</f>
        <v>0</v>
      </c>
      <c r="K38" s="44">
        <f ca="1">IF($A38="Previous",IF(OR(K$9=0,K$9="Lt",K$9="Rt"),"",INDIRECT(Previous&amp;"!R"&amp;ROW(Totals)&amp;"C"&amp;COLUMN(K38),0)),IFERROR(ROUND(VLOOKUP($A38,Culverts[],VLOOKUP(COLUMN(K38)-COLUMN($B38),Order[],2,0)+1,0),K$1),VLOOKUP($A38,Culverts[],VLOOKUP(COLUMN(K38)-COLUMN($B38),Order[],2,0)+1,0)))</f>
        <v>0</v>
      </c>
      <c r="L38" s="44">
        <f ca="1">IF($A38="Previous",IF(OR(L$9=0,L$9="Lt",L$9="Rt"),"",INDIRECT(Previous&amp;"!R"&amp;ROW(Totals)&amp;"C"&amp;COLUMN(L38),0)),IFERROR(ROUND(VLOOKUP($A38,Culverts[],VLOOKUP(COLUMN(L38)-COLUMN($B38),Order[],2,0)+1,0),L$1),VLOOKUP($A38,Culverts[],VLOOKUP(COLUMN(L38)-COLUMN($B38),Order[],2,0)+1,0)))</f>
        <v>0</v>
      </c>
      <c r="M38" s="44">
        <f ca="1">IF($A38="Previous",IF(OR(M$9=0,M$9="Lt",M$9="Rt"),"",INDIRECT(Previous&amp;"!R"&amp;ROW(Totals)&amp;"C"&amp;COLUMN(M38),0)),IFERROR(ROUND(VLOOKUP($A38,Culverts[],VLOOKUP(COLUMN(M38)-COLUMN($B38),Order[],2,0)+1,0),M$1),VLOOKUP($A38,Culverts[],VLOOKUP(COLUMN(M38)-COLUMN($B38),Order[],2,0)+1,0)))</f>
        <v>0</v>
      </c>
      <c r="N38" s="44">
        <f ca="1">IF($A38="Previous",IF(OR(N$9=0,N$9="Lt",N$9="Rt"),"",INDIRECT(Previous&amp;"!R"&amp;ROW(Totals)&amp;"C"&amp;COLUMN(N38),0)),IFERROR(ROUND(VLOOKUP($A38,Culverts[],VLOOKUP(COLUMN(N38)-COLUMN($B38),Order[],2,0)+1,0),N$1),VLOOKUP($A38,Culverts[],VLOOKUP(COLUMN(N38)-COLUMN($B38),Order[],2,0)+1,0)))</f>
        <v>0</v>
      </c>
      <c r="O38" s="44">
        <f ca="1">IF($A38="Previous",IF(OR(O$9=0,O$9="Lt",O$9="Rt"),"",INDIRECT(Previous&amp;"!R"&amp;ROW(Totals)&amp;"C"&amp;COLUMN(O38),0)),IFERROR(ROUND(VLOOKUP($A38,Culverts[],VLOOKUP(COLUMN(O38)-COLUMN($B38),Order[],2,0)+1,0),O$1),VLOOKUP($A38,Culverts[],VLOOKUP(COLUMN(O38)-COLUMN($B38),Order[],2,0)+1,0)))</f>
        <v>0</v>
      </c>
      <c r="P38" s="44">
        <f ca="1">IF($A38="Previous",IF(OR(P$9=0,P$9="Lt",P$9="Rt"),"",INDIRECT(Previous&amp;"!R"&amp;ROW(Totals)&amp;"C"&amp;COLUMN(P38),0)),IFERROR(ROUND(VLOOKUP($A38,Culverts[],VLOOKUP(COLUMN(P38)-COLUMN($B38),Order[],2,0)+1,0),P$1),VLOOKUP($A38,Culverts[],VLOOKUP(COLUMN(P38)-COLUMN($B38),Order[],2,0)+1,0)))</f>
        <v>0</v>
      </c>
      <c r="Q38" s="44">
        <f ca="1">IF($A38="Previous",IF(OR(Q$9=0,Q$9="Lt",Q$9="Rt"),"",INDIRECT(Previous&amp;"!R"&amp;ROW(Totals)&amp;"C"&amp;COLUMN(Q38),0)),IFERROR(ROUND(VLOOKUP($A38,Culverts[],VLOOKUP(COLUMN(Q38)-COLUMN($B38),Order[],2,0)+1,0),Q$1),VLOOKUP($A38,Culverts[],VLOOKUP(COLUMN(Q38)-COLUMN($B38),Order[],2,0)+1,0)))</f>
        <v>0</v>
      </c>
      <c r="R38" s="44">
        <f ca="1">IF($A38="Previous",IF(OR(R$9=0,R$9="Lt",R$9="Rt"),"",INDIRECT(Previous&amp;"!R"&amp;ROW(Totals)&amp;"C"&amp;COLUMN(R38),0)),IFERROR(ROUND(VLOOKUP($A38,Culverts[],VLOOKUP(COLUMN(R38)-COLUMN($B38),Order[],2,0)+1,0),R$1),VLOOKUP($A38,Culverts[],VLOOKUP(COLUMN(R38)-COLUMN($B38),Order[],2,0)+1,0)))</f>
        <v>0</v>
      </c>
      <c r="S38" s="44">
        <f ca="1">IF($A38="Previous",IF(OR(S$9=0,S$9="Lt",S$9="Rt"),"",INDIRECT(Previous&amp;"!R"&amp;ROW(Totals)&amp;"C"&amp;COLUMN(S38),0)),IFERROR(ROUND(VLOOKUP($A38,Culverts[],VLOOKUP(COLUMN(S38)-COLUMN($B38),Order[],2,0)+1,0),S$1),VLOOKUP($A38,Culverts[],VLOOKUP(COLUMN(S38)-COLUMN($B38),Order[],2,0)+1,0)))</f>
        <v>0</v>
      </c>
      <c r="T38" s="44">
        <f ca="1">IF($A38="Previous",IF(OR(T$9=0,T$9="Lt",T$9="Rt"),"",INDIRECT(Previous&amp;"!R"&amp;ROW(Totals)&amp;"C"&amp;COLUMN(T38),0)),IFERROR(ROUND(VLOOKUP($A38,Culverts[],VLOOKUP(COLUMN(T38)-COLUMN($B38),Order[],2,0)+1,0),T$1),VLOOKUP($A38,Culverts[],VLOOKUP(COLUMN(T38)-COLUMN($B38),Order[],2,0)+1,0)))</f>
        <v>0</v>
      </c>
      <c r="U38" s="44">
        <f ca="1">IF($A38="Previous",IF(OR(U$9=0,U$9="Lt",U$9="Rt"),"",INDIRECT(Previous&amp;"!R"&amp;ROW(Totals)&amp;"C"&amp;COLUMN(U38),0)),IFERROR(ROUND(VLOOKUP($A38,Culverts[],VLOOKUP(COLUMN(U38)-COLUMN($B38),Order[],2,0)+1,0),U$1),VLOOKUP($A38,Culverts[],VLOOKUP(COLUMN(U38)-COLUMN($B38),Order[],2,0)+1,0)))</f>
        <v>0</v>
      </c>
      <c r="V38" s="44">
        <f ca="1">IF($A38="Previous",IF(OR(V$9=0,V$9="Lt",V$9="Rt"),"",INDIRECT(Previous&amp;"!R"&amp;ROW(Totals)&amp;"C"&amp;COLUMN(V38),0)),IFERROR(ROUND(VLOOKUP($A38,Culverts[],VLOOKUP(COLUMN(V38)-COLUMN($B38),Order[],2,0)+1,0),V$1),VLOOKUP($A38,Culverts[],VLOOKUP(COLUMN(V38)-COLUMN($B38),Order[],2,0)+1,0)))</f>
        <v>0</v>
      </c>
      <c r="W38" s="44">
        <f ca="1">IF($A38="Previous",IF(OR(W$9=0,W$9="Lt",W$9="Rt"),"",INDIRECT(Previous&amp;"!R"&amp;ROW(Totals)&amp;"C"&amp;COLUMN(W38),0)),IFERROR(ROUND(VLOOKUP($A38,Culverts[],VLOOKUP(COLUMN(W38)-COLUMN($B38),Order[],2,0)+1,0),W$1),VLOOKUP($A38,Culverts[],VLOOKUP(COLUMN(W38)-COLUMN($B38),Order[],2,0)+1,0)))</f>
        <v>0</v>
      </c>
      <c r="X38" s="44">
        <f ca="1">IF($A38="Previous",IF(OR(X$9=0,X$9="Lt",X$9="Rt"),"",INDIRECT(Previous&amp;"!R"&amp;ROW(Totals)&amp;"C"&amp;COLUMN(X38),0)),IFERROR(ROUND(VLOOKUP($A38,Culverts[],VLOOKUP(COLUMN(X38)-COLUMN($B38),Order[],2,0)+1,0),X$1),VLOOKUP($A38,Culverts[],VLOOKUP(COLUMN(X38)-COLUMN($B38),Order[],2,0)+1,0)))</f>
        <v>0</v>
      </c>
      <c r="Y38" s="44">
        <f ca="1">IF($A38="Previous",IF(OR(Y$9=0,Y$9="Lt",Y$9="Rt"),"",INDIRECT(Previous&amp;"!R"&amp;ROW(Totals)&amp;"C"&amp;COLUMN(Y38),0)),IFERROR(ROUND(VLOOKUP($A38,Culverts[],VLOOKUP(COLUMN(Y38)-COLUMN($B38),Order[],2,0)+1,0),Y$1),VLOOKUP($A38,Culverts[],VLOOKUP(COLUMN(Y38)-COLUMN($B38),Order[],2,0)+1,0)))</f>
        <v>0</v>
      </c>
      <c r="Z38" s="44">
        <f ca="1">IF($A38="Previous",IF(OR(Z$9=0,Z$9="Lt",Z$9="Rt"),"",INDIRECT(Previous&amp;"!R"&amp;ROW(Totals)&amp;"C"&amp;COLUMN(Z38),0)),IFERROR(ROUND(VLOOKUP($A38,Culverts[],VLOOKUP(COLUMN(Z38)-COLUMN($B38),Order[],2,0)+1,0),Z$1),VLOOKUP($A38,Culverts[],VLOOKUP(COLUMN(Z38)-COLUMN($B38),Order[],2,0)+1,0)))</f>
        <v>0</v>
      </c>
      <c r="AA38" s="44">
        <f ca="1">IF($A38="Previous",IF(OR(AA$9=0,AA$9="Lt",AA$9="Rt"),"",INDIRECT(Previous&amp;"!R"&amp;ROW(Totals)&amp;"C"&amp;COLUMN(AA38),0)),IFERROR(ROUND(VLOOKUP($A38,Culverts[],VLOOKUP(COLUMN(AA38)-COLUMN($B38),Order[],2,0)+1,0),AA$1),VLOOKUP($A38,Culverts[],VLOOKUP(COLUMN(AA38)-COLUMN($B38),Order[],2,0)+1,0)))</f>
        <v>0</v>
      </c>
      <c r="AB38" s="44">
        <f ca="1">IF($A38="Previous",IF(OR(AB$9=0,AB$9="Lt",AB$9="Rt"),"",INDIRECT(Previous&amp;"!R"&amp;ROW(Totals)&amp;"C"&amp;COLUMN(AB38),0)),IFERROR(ROUND(VLOOKUP($A38,Culverts[],VLOOKUP(COLUMN(AB38)-COLUMN($B38),Order[],2,0)+1,0),AB$1),VLOOKUP($A38,Culverts[],VLOOKUP(COLUMN(AB38)-COLUMN($B38),Order[],2,0)+1,0)))</f>
        <v>0</v>
      </c>
      <c r="AC38" s="44">
        <f ca="1">IF($A38="Previous",IF(OR(AC$9=0,AC$9="Lt",AC$9="Rt"),"",INDIRECT(Previous&amp;"!R"&amp;ROW(Totals)&amp;"C"&amp;COLUMN(AC38),0)),IFERROR(ROUND(VLOOKUP($A38,Culverts[],VLOOKUP(COLUMN(AC38)-COLUMN($B38),Order[],2,0)+1,0),AC$1),VLOOKUP($A38,Culverts[],VLOOKUP(COLUMN(AC38)-COLUMN($B38),Order[],2,0)+1,0)))</f>
        <v>0</v>
      </c>
      <c r="AD38" s="44">
        <f ca="1">IF($A38="Previous",IF(OR(AD$9=0,AD$9="Lt",AD$9="Rt"),"",INDIRECT(Previous&amp;"!R"&amp;ROW(Totals)&amp;"C"&amp;COLUMN(AD38),0)),IFERROR(ROUND(VLOOKUP($A38,Culverts[],VLOOKUP(COLUMN(AD38)-COLUMN($B38),Order[],2,0)+1,0),AD$1),VLOOKUP($A38,Culverts[],VLOOKUP(COLUMN(AD38)-COLUMN($B38),Order[],2,0)+1,0)))</f>
        <v>0</v>
      </c>
      <c r="AE38" s="44">
        <f ca="1">IF($A38="Previous",IF(OR(AE$9=0,AE$9="Lt",AE$9="Rt"),"",INDIRECT(Previous&amp;"!R"&amp;ROW(Totals)&amp;"C"&amp;COLUMN(AE38),0)),IFERROR(ROUND(VLOOKUP($A38,Culverts[],VLOOKUP(COLUMN(AE38)-COLUMN($B38),Order[],2,0)+1,0),AE$1),VLOOKUP($A38,Culverts[],VLOOKUP(COLUMN(AE38)-COLUMN($B38),Order[],2,0)+1,0)))</f>
        <v>0</v>
      </c>
      <c r="AF38" s="44">
        <f ca="1">IF($A38="Previous",IF(OR(AF$9=0,AF$9="Lt",AF$9="Rt"),"",INDIRECT(Previous&amp;"!R"&amp;ROW(Totals)&amp;"C"&amp;COLUMN(AF38),0)),IFERROR(ROUND(VLOOKUP($A38,Culverts[],VLOOKUP(COLUMN(AF38)-COLUMN($B38),Order[],2,0)+1,0),AF$1),VLOOKUP($A38,Culverts[],VLOOKUP(COLUMN(AF38)-COLUMN($B38),Order[],2,0)+1,0)))</f>
        <v>0</v>
      </c>
      <c r="AG38" s="44">
        <f ca="1">IF($A38="Previous",IF(OR(AG$9=0,AG$9="Lt",AG$9="Rt"),"",INDIRECT(Previous&amp;"!R"&amp;ROW(Totals)&amp;"C"&amp;COLUMN(AG38),0)),IFERROR(ROUND(VLOOKUP($A38,Culverts[],VLOOKUP(COLUMN(AG38)-COLUMN($B38),Order[],2,0)+1,0),AG$1),VLOOKUP($A38,Culverts[],VLOOKUP(COLUMN(AG38)-COLUMN($B38),Order[],2,0)+1,0)))</f>
        <v>0</v>
      </c>
      <c r="AH38" s="44">
        <f ca="1">IF($A38="Previous",IF(OR(AH$9=0,AH$9="Lt",AH$9="Rt"),"",INDIRECT(Previous&amp;"!R"&amp;ROW(Totals)&amp;"C"&amp;COLUMN(AH38),0)),IFERROR(ROUND(VLOOKUP($A38,Culverts[],VLOOKUP(COLUMN(AH38)-COLUMN($B38),Order[],2,0)+1,0),AH$1),VLOOKUP($A38,Culverts[],VLOOKUP(COLUMN(AH38)-COLUMN($B38),Order[],2,0)+1,0)))</f>
        <v>0</v>
      </c>
      <c r="AI38" s="44">
        <f ca="1">IF($A38="Previous",IF(OR(AI$9=0,AI$9="Lt",AI$9="Rt"),"",INDIRECT(Previous&amp;"!R"&amp;ROW(Totals)&amp;"C"&amp;COLUMN(AI38),0)),IFERROR(ROUND(VLOOKUP($A38,Culverts[],VLOOKUP(COLUMN(AI38)-COLUMN($B38),Order[],2,0)+1,0),AI$1),VLOOKUP($A38,Culverts[],VLOOKUP(COLUMN(AI38)-COLUMN($B38),Order[],2,0)+1,0)))</f>
        <v>0</v>
      </c>
      <c r="AJ38" s="44">
        <f ca="1">IF($A38="Previous",IF(OR(AJ$9=0,AJ$9="Lt",AJ$9="Rt"),"",INDIRECT(Previous&amp;"!R"&amp;ROW(Totals)&amp;"C"&amp;COLUMN(AJ38),0)),IFERROR(ROUND(VLOOKUP($A38,Culverts[],VLOOKUP(COLUMN(AJ38)-COLUMN($B38),Order[],2,0)+1,0),AJ$1),VLOOKUP($A38,Culverts[],VLOOKUP(COLUMN(AJ38)-COLUMN($B38),Order[],2,0)+1,0)))</f>
        <v>0</v>
      </c>
      <c r="AK38" s="84">
        <f ca="1">IF($A38="Previous",IF(OR(AK$9=0,AK$9="Lt",AK$9="Rt"),"",INDIRECT(Previous&amp;"!R"&amp;ROW(Totals)&amp;"C"&amp;COLUMN(AK38),0)),IFERROR(ROUND(VLOOKUP($A38,Culverts[],VLOOKUP(COLUMN(AK38)-COLUMN($B38),Order[],2,0)+1,0),AK$1),VLOOKUP($A38,Culverts[],VLOOKUP(COLUMN(AK38)-COLUMN($B38),Order[],2,0)+1,0)))</f>
        <v>0</v>
      </c>
      <c r="AL38" s="44">
        <f ca="1">IF($A38="Previous",IF(OR(AL$9=0,AL$9="Lt",AL$9="Rt"),"",INDIRECT(Previous&amp;"!R"&amp;ROW(Totals)&amp;"C"&amp;COLUMN(AL38),0)),IFERROR(ROUND(VLOOKUP($A38,Culverts[],VLOOKUP(COLUMN(AL38)-COLUMN($B38),Order[],2,0)+1,0),AL$1),VLOOKUP($A38,Culverts[],VLOOKUP(COLUMN(AL38)-COLUMN($B38),Order[],2,0)+1,0)))</f>
        <v>0</v>
      </c>
    </row>
    <row r="39" spans="1:38" ht="12" customHeight="1" x14ac:dyDescent="0.15">
      <c r="A39" s="39">
        <f ca="1">IFERROR(IF(AND(Previous&lt;&gt;"None",OFFSET(A39,-1,0)=0),"Previous",OFFSET(A39,-1,0)+1),IF(OFFSET(A39,-1,0)="Row Number",-2,INDEX(SheetNames[Begins],MATCH(Sheet.Number,SheetNames[Sheet],0))))</f>
        <v>30</v>
      </c>
      <c r="C39" s="90">
        <f ca="1">IF($A39="Previous","PREVIOUS",IFERROR(VLOOKUP($A39,Culverts[],VLOOKUP(COLUMN(C39)-COLUMN($B39),Order[],2,0)+1,0),""))</f>
        <v>0</v>
      </c>
      <c r="D39" s="44">
        <f ca="1">IF($A39="Previous","SHEET:",IFERROR(ROUND(VLOOKUP($A39,Culverts[],VLOOKUP(COLUMN(D39)-COLUMN($B39),Order[],2,0)+1,0),D$1),VLOOKUP($A39,Culverts[],VLOOKUP(COLUMN(D39)-COLUMN($B39),Order[],2,0)+1,0)))</f>
        <v>0</v>
      </c>
      <c r="E39" s="44">
        <f ca="1">IF($A39="Previous",IF(OR(E$9=0,E$9="Lt",E$9="Rt"),"",INDIRECT(Previous&amp;"!R"&amp;ROW(Totals)&amp;"C"&amp;COLUMN(E39),0)),IFERROR(ROUND(VLOOKUP($A39,Culverts[],VLOOKUP(COLUMN(E39)-COLUMN($B39),Order[],2,0)+1,0),E$1),VLOOKUP($A39,Culverts[],VLOOKUP(COLUMN(E39)-COLUMN($B39),Order[],2,0)+1,0)))</f>
        <v>0</v>
      </c>
      <c r="F39" s="44">
        <f ca="1">IF($A39="Previous",IF(OR(F$9=0,F$9="Lt",F$9="Rt"),"",INDIRECT(Previous&amp;"!R"&amp;ROW(Totals)&amp;"C"&amp;COLUMN(F39),0)),IFERROR(ROUND(VLOOKUP($A39,Culverts[],VLOOKUP(COLUMN(F39)-COLUMN($B39),Order[],2,0)+1,0),F$1),VLOOKUP($A39,Culverts[],VLOOKUP(COLUMN(F39)-COLUMN($B39),Order[],2,0)+1,0)))</f>
        <v>0</v>
      </c>
      <c r="G39" s="44">
        <f ca="1">IF($A39="Previous",IF(OR(G$9=0,G$9="Lt",G$9="Rt"),"",INDIRECT(Previous&amp;"!R"&amp;ROW(Totals)&amp;"C"&amp;COLUMN(G39),0)),IFERROR(ROUND(VLOOKUP($A39,Culverts[],VLOOKUP(COLUMN(G39)-COLUMN($B39),Order[],2,0)+1,0),G$1),VLOOKUP($A39,Culverts[],VLOOKUP(COLUMN(G39)-COLUMN($B39),Order[],2,0)+1,0)))</f>
        <v>0</v>
      </c>
      <c r="H39" s="44">
        <f ca="1">IF($A39="Previous",IF(OR(H$9=0,H$9="Lt",H$9="Rt"),"",INDIRECT(Previous&amp;"!R"&amp;ROW(Totals)&amp;"C"&amp;COLUMN(H39),0)),IFERROR(ROUND(VLOOKUP($A39,Culverts[],VLOOKUP(COLUMN(H39)-COLUMN($B39),Order[],2,0)+1,0),H$1),VLOOKUP($A39,Culverts[],VLOOKUP(COLUMN(H39)-COLUMN($B39),Order[],2,0)+1,0)))</f>
        <v>0</v>
      </c>
      <c r="I39" s="44">
        <f ca="1">IF($A39="Previous",IF(OR(I$9=0,I$9="Lt",I$9="Rt"),"",INDIRECT(Previous&amp;"!R"&amp;ROW(Totals)&amp;"C"&amp;COLUMN(I39),0)),IFERROR(ROUND(VLOOKUP($A39,Culverts[],VLOOKUP(COLUMN(I39)-COLUMN($B39),Order[],2,0)+1,0),I$1),VLOOKUP($A39,Culverts[],VLOOKUP(COLUMN(I39)-COLUMN($B39),Order[],2,0)+1,0)))</f>
        <v>0</v>
      </c>
      <c r="J39" s="44">
        <f ca="1">IF($A39="Previous",IF(OR(J$9=0,J$9="Lt",J$9="Rt"),"",INDIRECT(Previous&amp;"!R"&amp;ROW(Totals)&amp;"C"&amp;COLUMN(J39),0)),IFERROR(ROUND(VLOOKUP($A39,Culverts[],VLOOKUP(COLUMN(J39)-COLUMN($B39),Order[],2,0)+1,0),J$1),VLOOKUP($A39,Culverts[],VLOOKUP(COLUMN(J39)-COLUMN($B39),Order[],2,0)+1,0)))</f>
        <v>0</v>
      </c>
      <c r="K39" s="44">
        <f ca="1">IF($A39="Previous",IF(OR(K$9=0,K$9="Lt",K$9="Rt"),"",INDIRECT(Previous&amp;"!R"&amp;ROW(Totals)&amp;"C"&amp;COLUMN(K39),0)),IFERROR(ROUND(VLOOKUP($A39,Culverts[],VLOOKUP(COLUMN(K39)-COLUMN($B39),Order[],2,0)+1,0),K$1),VLOOKUP($A39,Culverts[],VLOOKUP(COLUMN(K39)-COLUMN($B39),Order[],2,0)+1,0)))</f>
        <v>0</v>
      </c>
      <c r="L39" s="44">
        <f ca="1">IF($A39="Previous",IF(OR(L$9=0,L$9="Lt",L$9="Rt"),"",INDIRECT(Previous&amp;"!R"&amp;ROW(Totals)&amp;"C"&amp;COLUMN(L39),0)),IFERROR(ROUND(VLOOKUP($A39,Culverts[],VLOOKUP(COLUMN(L39)-COLUMN($B39),Order[],2,0)+1,0),L$1),VLOOKUP($A39,Culverts[],VLOOKUP(COLUMN(L39)-COLUMN($B39),Order[],2,0)+1,0)))</f>
        <v>0</v>
      </c>
      <c r="M39" s="44">
        <f ca="1">IF($A39="Previous",IF(OR(M$9=0,M$9="Lt",M$9="Rt"),"",INDIRECT(Previous&amp;"!R"&amp;ROW(Totals)&amp;"C"&amp;COLUMN(M39),0)),IFERROR(ROUND(VLOOKUP($A39,Culverts[],VLOOKUP(COLUMN(M39)-COLUMN($B39),Order[],2,0)+1,0),M$1),VLOOKUP($A39,Culverts[],VLOOKUP(COLUMN(M39)-COLUMN($B39),Order[],2,0)+1,0)))</f>
        <v>0</v>
      </c>
      <c r="N39" s="44">
        <f ca="1">IF($A39="Previous",IF(OR(N$9=0,N$9="Lt",N$9="Rt"),"",INDIRECT(Previous&amp;"!R"&amp;ROW(Totals)&amp;"C"&amp;COLUMN(N39),0)),IFERROR(ROUND(VLOOKUP($A39,Culverts[],VLOOKUP(COLUMN(N39)-COLUMN($B39),Order[],2,0)+1,0),N$1),VLOOKUP($A39,Culverts[],VLOOKUP(COLUMN(N39)-COLUMN($B39),Order[],2,0)+1,0)))</f>
        <v>0</v>
      </c>
      <c r="O39" s="44">
        <f ca="1">IF($A39="Previous",IF(OR(O$9=0,O$9="Lt",O$9="Rt"),"",INDIRECT(Previous&amp;"!R"&amp;ROW(Totals)&amp;"C"&amp;COLUMN(O39),0)),IFERROR(ROUND(VLOOKUP($A39,Culverts[],VLOOKUP(COLUMN(O39)-COLUMN($B39),Order[],2,0)+1,0),O$1),VLOOKUP($A39,Culverts[],VLOOKUP(COLUMN(O39)-COLUMN($B39),Order[],2,0)+1,0)))</f>
        <v>0</v>
      </c>
      <c r="P39" s="44">
        <f ca="1">IF($A39="Previous",IF(OR(P$9=0,P$9="Lt",P$9="Rt"),"",INDIRECT(Previous&amp;"!R"&amp;ROW(Totals)&amp;"C"&amp;COLUMN(P39),0)),IFERROR(ROUND(VLOOKUP($A39,Culverts[],VLOOKUP(COLUMN(P39)-COLUMN($B39),Order[],2,0)+1,0),P$1),VLOOKUP($A39,Culverts[],VLOOKUP(COLUMN(P39)-COLUMN($B39),Order[],2,0)+1,0)))</f>
        <v>0</v>
      </c>
      <c r="Q39" s="44">
        <f ca="1">IF($A39="Previous",IF(OR(Q$9=0,Q$9="Lt",Q$9="Rt"),"",INDIRECT(Previous&amp;"!R"&amp;ROW(Totals)&amp;"C"&amp;COLUMN(Q39),0)),IFERROR(ROUND(VLOOKUP($A39,Culverts[],VLOOKUP(COLUMN(Q39)-COLUMN($B39),Order[],2,0)+1,0),Q$1),VLOOKUP($A39,Culverts[],VLOOKUP(COLUMN(Q39)-COLUMN($B39),Order[],2,0)+1,0)))</f>
        <v>0</v>
      </c>
      <c r="R39" s="44">
        <f ca="1">IF($A39="Previous",IF(OR(R$9=0,R$9="Lt",R$9="Rt"),"",INDIRECT(Previous&amp;"!R"&amp;ROW(Totals)&amp;"C"&amp;COLUMN(R39),0)),IFERROR(ROUND(VLOOKUP($A39,Culverts[],VLOOKUP(COLUMN(R39)-COLUMN($B39),Order[],2,0)+1,0),R$1),VLOOKUP($A39,Culverts[],VLOOKUP(COLUMN(R39)-COLUMN($B39),Order[],2,0)+1,0)))</f>
        <v>0</v>
      </c>
      <c r="S39" s="44">
        <f ca="1">IF($A39="Previous",IF(OR(S$9=0,S$9="Lt",S$9="Rt"),"",INDIRECT(Previous&amp;"!R"&amp;ROW(Totals)&amp;"C"&amp;COLUMN(S39),0)),IFERROR(ROUND(VLOOKUP($A39,Culverts[],VLOOKUP(COLUMN(S39)-COLUMN($B39),Order[],2,0)+1,0),S$1),VLOOKUP($A39,Culverts[],VLOOKUP(COLUMN(S39)-COLUMN($B39),Order[],2,0)+1,0)))</f>
        <v>0</v>
      </c>
      <c r="T39" s="44">
        <f ca="1">IF($A39="Previous",IF(OR(T$9=0,T$9="Lt",T$9="Rt"),"",INDIRECT(Previous&amp;"!R"&amp;ROW(Totals)&amp;"C"&amp;COLUMN(T39),0)),IFERROR(ROUND(VLOOKUP($A39,Culverts[],VLOOKUP(COLUMN(T39)-COLUMN($B39),Order[],2,0)+1,0),T$1),VLOOKUP($A39,Culverts[],VLOOKUP(COLUMN(T39)-COLUMN($B39),Order[],2,0)+1,0)))</f>
        <v>0</v>
      </c>
      <c r="U39" s="44">
        <f ca="1">IF($A39="Previous",IF(OR(U$9=0,U$9="Lt",U$9="Rt"),"",INDIRECT(Previous&amp;"!R"&amp;ROW(Totals)&amp;"C"&amp;COLUMN(U39),0)),IFERROR(ROUND(VLOOKUP($A39,Culverts[],VLOOKUP(COLUMN(U39)-COLUMN($B39),Order[],2,0)+1,0),U$1),VLOOKUP($A39,Culverts[],VLOOKUP(COLUMN(U39)-COLUMN($B39),Order[],2,0)+1,0)))</f>
        <v>0</v>
      </c>
      <c r="V39" s="44">
        <f ca="1">IF($A39="Previous",IF(OR(V$9=0,V$9="Lt",V$9="Rt"),"",INDIRECT(Previous&amp;"!R"&amp;ROW(Totals)&amp;"C"&amp;COLUMN(V39),0)),IFERROR(ROUND(VLOOKUP($A39,Culverts[],VLOOKUP(COLUMN(V39)-COLUMN($B39),Order[],2,0)+1,0),V$1),VLOOKUP($A39,Culverts[],VLOOKUP(COLUMN(V39)-COLUMN($B39),Order[],2,0)+1,0)))</f>
        <v>0</v>
      </c>
      <c r="W39" s="44">
        <f ca="1">IF($A39="Previous",IF(OR(W$9=0,W$9="Lt",W$9="Rt"),"",INDIRECT(Previous&amp;"!R"&amp;ROW(Totals)&amp;"C"&amp;COLUMN(W39),0)),IFERROR(ROUND(VLOOKUP($A39,Culverts[],VLOOKUP(COLUMN(W39)-COLUMN($B39),Order[],2,0)+1,0),W$1),VLOOKUP($A39,Culverts[],VLOOKUP(COLUMN(W39)-COLUMN($B39),Order[],2,0)+1,0)))</f>
        <v>0</v>
      </c>
      <c r="X39" s="44">
        <f ca="1">IF($A39="Previous",IF(OR(X$9=0,X$9="Lt",X$9="Rt"),"",INDIRECT(Previous&amp;"!R"&amp;ROW(Totals)&amp;"C"&amp;COLUMN(X39),0)),IFERROR(ROUND(VLOOKUP($A39,Culverts[],VLOOKUP(COLUMN(X39)-COLUMN($B39),Order[],2,0)+1,0),X$1),VLOOKUP($A39,Culverts[],VLOOKUP(COLUMN(X39)-COLUMN($B39),Order[],2,0)+1,0)))</f>
        <v>0</v>
      </c>
      <c r="Y39" s="44">
        <f ca="1">IF($A39="Previous",IF(OR(Y$9=0,Y$9="Lt",Y$9="Rt"),"",INDIRECT(Previous&amp;"!R"&amp;ROW(Totals)&amp;"C"&amp;COLUMN(Y39),0)),IFERROR(ROUND(VLOOKUP($A39,Culverts[],VLOOKUP(COLUMN(Y39)-COLUMN($B39),Order[],2,0)+1,0),Y$1),VLOOKUP($A39,Culverts[],VLOOKUP(COLUMN(Y39)-COLUMN($B39),Order[],2,0)+1,0)))</f>
        <v>0</v>
      </c>
      <c r="Z39" s="44">
        <f ca="1">IF($A39="Previous",IF(OR(Z$9=0,Z$9="Lt",Z$9="Rt"),"",INDIRECT(Previous&amp;"!R"&amp;ROW(Totals)&amp;"C"&amp;COLUMN(Z39),0)),IFERROR(ROUND(VLOOKUP($A39,Culverts[],VLOOKUP(COLUMN(Z39)-COLUMN($B39),Order[],2,0)+1,0),Z$1),VLOOKUP($A39,Culverts[],VLOOKUP(COLUMN(Z39)-COLUMN($B39),Order[],2,0)+1,0)))</f>
        <v>0</v>
      </c>
      <c r="AA39" s="44">
        <f ca="1">IF($A39="Previous",IF(OR(AA$9=0,AA$9="Lt",AA$9="Rt"),"",INDIRECT(Previous&amp;"!R"&amp;ROW(Totals)&amp;"C"&amp;COLUMN(AA39),0)),IFERROR(ROUND(VLOOKUP($A39,Culverts[],VLOOKUP(COLUMN(AA39)-COLUMN($B39),Order[],2,0)+1,0),AA$1),VLOOKUP($A39,Culverts[],VLOOKUP(COLUMN(AA39)-COLUMN($B39),Order[],2,0)+1,0)))</f>
        <v>0</v>
      </c>
      <c r="AB39" s="44">
        <f ca="1">IF($A39="Previous",IF(OR(AB$9=0,AB$9="Lt",AB$9="Rt"),"",INDIRECT(Previous&amp;"!R"&amp;ROW(Totals)&amp;"C"&amp;COLUMN(AB39),0)),IFERROR(ROUND(VLOOKUP($A39,Culverts[],VLOOKUP(COLUMN(AB39)-COLUMN($B39),Order[],2,0)+1,0),AB$1),VLOOKUP($A39,Culverts[],VLOOKUP(COLUMN(AB39)-COLUMN($B39),Order[],2,0)+1,0)))</f>
        <v>0</v>
      </c>
      <c r="AC39" s="44">
        <f ca="1">IF($A39="Previous",IF(OR(AC$9=0,AC$9="Lt",AC$9="Rt"),"",INDIRECT(Previous&amp;"!R"&amp;ROW(Totals)&amp;"C"&amp;COLUMN(AC39),0)),IFERROR(ROUND(VLOOKUP($A39,Culverts[],VLOOKUP(COLUMN(AC39)-COLUMN($B39),Order[],2,0)+1,0),AC$1),VLOOKUP($A39,Culverts[],VLOOKUP(COLUMN(AC39)-COLUMN($B39),Order[],2,0)+1,0)))</f>
        <v>0</v>
      </c>
      <c r="AD39" s="44">
        <f ca="1">IF($A39="Previous",IF(OR(AD$9=0,AD$9="Lt",AD$9="Rt"),"",INDIRECT(Previous&amp;"!R"&amp;ROW(Totals)&amp;"C"&amp;COLUMN(AD39),0)),IFERROR(ROUND(VLOOKUP($A39,Culverts[],VLOOKUP(COLUMN(AD39)-COLUMN($B39),Order[],2,0)+1,0),AD$1),VLOOKUP($A39,Culverts[],VLOOKUP(COLUMN(AD39)-COLUMN($B39),Order[],2,0)+1,0)))</f>
        <v>0</v>
      </c>
      <c r="AE39" s="44">
        <f ca="1">IF($A39="Previous",IF(OR(AE$9=0,AE$9="Lt",AE$9="Rt"),"",INDIRECT(Previous&amp;"!R"&amp;ROW(Totals)&amp;"C"&amp;COLUMN(AE39),0)),IFERROR(ROUND(VLOOKUP($A39,Culverts[],VLOOKUP(COLUMN(AE39)-COLUMN($B39),Order[],2,0)+1,0),AE$1),VLOOKUP($A39,Culverts[],VLOOKUP(COLUMN(AE39)-COLUMN($B39),Order[],2,0)+1,0)))</f>
        <v>0</v>
      </c>
      <c r="AF39" s="44">
        <f ca="1">IF($A39="Previous",IF(OR(AF$9=0,AF$9="Lt",AF$9="Rt"),"",INDIRECT(Previous&amp;"!R"&amp;ROW(Totals)&amp;"C"&amp;COLUMN(AF39),0)),IFERROR(ROUND(VLOOKUP($A39,Culverts[],VLOOKUP(COLUMN(AF39)-COLUMN($B39),Order[],2,0)+1,0),AF$1),VLOOKUP($A39,Culverts[],VLOOKUP(COLUMN(AF39)-COLUMN($B39),Order[],2,0)+1,0)))</f>
        <v>0</v>
      </c>
      <c r="AG39" s="44">
        <f ca="1">IF($A39="Previous",IF(OR(AG$9=0,AG$9="Lt",AG$9="Rt"),"",INDIRECT(Previous&amp;"!R"&amp;ROW(Totals)&amp;"C"&amp;COLUMN(AG39),0)),IFERROR(ROUND(VLOOKUP($A39,Culverts[],VLOOKUP(COLUMN(AG39)-COLUMN($B39),Order[],2,0)+1,0),AG$1),VLOOKUP($A39,Culverts[],VLOOKUP(COLUMN(AG39)-COLUMN($B39),Order[],2,0)+1,0)))</f>
        <v>0</v>
      </c>
      <c r="AH39" s="44">
        <f ca="1">IF($A39="Previous",IF(OR(AH$9=0,AH$9="Lt",AH$9="Rt"),"",INDIRECT(Previous&amp;"!R"&amp;ROW(Totals)&amp;"C"&amp;COLUMN(AH39),0)),IFERROR(ROUND(VLOOKUP($A39,Culverts[],VLOOKUP(COLUMN(AH39)-COLUMN($B39),Order[],2,0)+1,0),AH$1),VLOOKUP($A39,Culverts[],VLOOKUP(COLUMN(AH39)-COLUMN($B39),Order[],2,0)+1,0)))</f>
        <v>0</v>
      </c>
      <c r="AI39" s="44">
        <f ca="1">IF($A39="Previous",IF(OR(AI$9=0,AI$9="Lt",AI$9="Rt"),"",INDIRECT(Previous&amp;"!R"&amp;ROW(Totals)&amp;"C"&amp;COLUMN(AI39),0)),IFERROR(ROUND(VLOOKUP($A39,Culverts[],VLOOKUP(COLUMN(AI39)-COLUMN($B39),Order[],2,0)+1,0),AI$1),VLOOKUP($A39,Culverts[],VLOOKUP(COLUMN(AI39)-COLUMN($B39),Order[],2,0)+1,0)))</f>
        <v>0</v>
      </c>
      <c r="AJ39" s="44">
        <f ca="1">IF($A39="Previous",IF(OR(AJ$9=0,AJ$9="Lt",AJ$9="Rt"),"",INDIRECT(Previous&amp;"!R"&amp;ROW(Totals)&amp;"C"&amp;COLUMN(AJ39),0)),IFERROR(ROUND(VLOOKUP($A39,Culverts[],VLOOKUP(COLUMN(AJ39)-COLUMN($B39),Order[],2,0)+1,0),AJ$1),VLOOKUP($A39,Culverts[],VLOOKUP(COLUMN(AJ39)-COLUMN($B39),Order[],2,0)+1,0)))</f>
        <v>0</v>
      </c>
      <c r="AK39" s="84">
        <f ca="1">IF($A39="Previous",IF(OR(AK$9=0,AK$9="Lt",AK$9="Rt"),"",INDIRECT(Previous&amp;"!R"&amp;ROW(Totals)&amp;"C"&amp;COLUMN(AK39),0)),IFERROR(ROUND(VLOOKUP($A39,Culverts[],VLOOKUP(COLUMN(AK39)-COLUMN($B39),Order[],2,0)+1,0),AK$1),VLOOKUP($A39,Culverts[],VLOOKUP(COLUMN(AK39)-COLUMN($B39),Order[],2,0)+1,0)))</f>
        <v>0</v>
      </c>
      <c r="AL39" s="44">
        <f ca="1">IF($A39="Previous",IF(OR(AL$9=0,AL$9="Lt",AL$9="Rt"),"",INDIRECT(Previous&amp;"!R"&amp;ROW(Totals)&amp;"C"&amp;COLUMN(AL39),0)),IFERROR(ROUND(VLOOKUP($A39,Culverts[],VLOOKUP(COLUMN(AL39)-COLUMN($B39),Order[],2,0)+1,0),AL$1),VLOOKUP($A39,Culverts[],VLOOKUP(COLUMN(AL39)-COLUMN($B39),Order[],2,0)+1,0)))</f>
        <v>0</v>
      </c>
    </row>
    <row r="40" spans="1:38" ht="12" customHeight="1" x14ac:dyDescent="0.15">
      <c r="A40" s="39">
        <f ca="1">IFERROR(IF(AND(Previous&lt;&gt;"None",OFFSET(A40,-1,0)=0),"Previous",OFFSET(A40,-1,0)+1),IF(OFFSET(A40,-1,0)="Row Number",-2,INDEX(SheetNames[Begins],MATCH(Sheet.Number,SheetNames[Sheet],0))))</f>
        <v>31</v>
      </c>
      <c r="C40" s="90">
        <f ca="1">IF($A40="Previous","PREVIOUS",IFERROR(VLOOKUP($A40,Culverts[],VLOOKUP(COLUMN(C40)-COLUMN($B40),Order[],2,0)+1,0),""))</f>
        <v>0</v>
      </c>
      <c r="D40" s="44">
        <f ca="1">IF($A40="Previous","SHEET:",IFERROR(ROUND(VLOOKUP($A40,Culverts[],VLOOKUP(COLUMN(D40)-COLUMN($B40),Order[],2,0)+1,0),D$1),VLOOKUP($A40,Culverts[],VLOOKUP(COLUMN(D40)-COLUMN($B40),Order[],2,0)+1,0)))</f>
        <v>0</v>
      </c>
      <c r="E40" s="44">
        <f ca="1">IF($A40="Previous",IF(OR(E$9=0,E$9="Lt",E$9="Rt"),"",INDIRECT(Previous&amp;"!R"&amp;ROW(Totals)&amp;"C"&amp;COLUMN(E40),0)),IFERROR(ROUND(VLOOKUP($A40,Culverts[],VLOOKUP(COLUMN(E40)-COLUMN($B40),Order[],2,0)+1,0),E$1),VLOOKUP($A40,Culverts[],VLOOKUP(COLUMN(E40)-COLUMN($B40),Order[],2,0)+1,0)))</f>
        <v>0</v>
      </c>
      <c r="F40" s="44">
        <f ca="1">IF($A40="Previous",IF(OR(F$9=0,F$9="Lt",F$9="Rt"),"",INDIRECT(Previous&amp;"!R"&amp;ROW(Totals)&amp;"C"&amp;COLUMN(F40),0)),IFERROR(ROUND(VLOOKUP($A40,Culverts[],VLOOKUP(COLUMN(F40)-COLUMN($B40),Order[],2,0)+1,0),F$1),VLOOKUP($A40,Culverts[],VLOOKUP(COLUMN(F40)-COLUMN($B40),Order[],2,0)+1,0)))</f>
        <v>0</v>
      </c>
      <c r="G40" s="44">
        <f ca="1">IF($A40="Previous",IF(OR(G$9=0,G$9="Lt",G$9="Rt"),"",INDIRECT(Previous&amp;"!R"&amp;ROW(Totals)&amp;"C"&amp;COLUMN(G40),0)),IFERROR(ROUND(VLOOKUP($A40,Culverts[],VLOOKUP(COLUMN(G40)-COLUMN($B40),Order[],2,0)+1,0),G$1),VLOOKUP($A40,Culverts[],VLOOKUP(COLUMN(G40)-COLUMN($B40),Order[],2,0)+1,0)))</f>
        <v>0</v>
      </c>
      <c r="H40" s="44">
        <f ca="1">IF($A40="Previous",IF(OR(H$9=0,H$9="Lt",H$9="Rt"),"",INDIRECT(Previous&amp;"!R"&amp;ROW(Totals)&amp;"C"&amp;COLUMN(H40),0)),IFERROR(ROUND(VLOOKUP($A40,Culverts[],VLOOKUP(COLUMN(H40)-COLUMN($B40),Order[],2,0)+1,0),H$1),VLOOKUP($A40,Culverts[],VLOOKUP(COLUMN(H40)-COLUMN($B40),Order[],2,0)+1,0)))</f>
        <v>0</v>
      </c>
      <c r="I40" s="44">
        <f ca="1">IF($A40="Previous",IF(OR(I$9=0,I$9="Lt",I$9="Rt"),"",INDIRECT(Previous&amp;"!R"&amp;ROW(Totals)&amp;"C"&amp;COLUMN(I40),0)),IFERROR(ROUND(VLOOKUP($A40,Culverts[],VLOOKUP(COLUMN(I40)-COLUMN($B40),Order[],2,0)+1,0),I$1),VLOOKUP($A40,Culverts[],VLOOKUP(COLUMN(I40)-COLUMN($B40),Order[],2,0)+1,0)))</f>
        <v>0</v>
      </c>
      <c r="J40" s="44">
        <f ca="1">IF($A40="Previous",IF(OR(J$9=0,J$9="Lt",J$9="Rt"),"",INDIRECT(Previous&amp;"!R"&amp;ROW(Totals)&amp;"C"&amp;COLUMN(J40),0)),IFERROR(ROUND(VLOOKUP($A40,Culverts[],VLOOKUP(COLUMN(J40)-COLUMN($B40),Order[],2,0)+1,0),J$1),VLOOKUP($A40,Culverts[],VLOOKUP(COLUMN(J40)-COLUMN($B40),Order[],2,0)+1,0)))</f>
        <v>0</v>
      </c>
      <c r="K40" s="44">
        <f ca="1">IF($A40="Previous",IF(OR(K$9=0,K$9="Lt",K$9="Rt"),"",INDIRECT(Previous&amp;"!R"&amp;ROW(Totals)&amp;"C"&amp;COLUMN(K40),0)),IFERROR(ROUND(VLOOKUP($A40,Culverts[],VLOOKUP(COLUMN(K40)-COLUMN($B40),Order[],2,0)+1,0),K$1),VLOOKUP($A40,Culverts[],VLOOKUP(COLUMN(K40)-COLUMN($B40),Order[],2,0)+1,0)))</f>
        <v>0</v>
      </c>
      <c r="L40" s="44">
        <f ca="1">IF($A40="Previous",IF(OR(L$9=0,L$9="Lt",L$9="Rt"),"",INDIRECT(Previous&amp;"!R"&amp;ROW(Totals)&amp;"C"&amp;COLUMN(L40),0)),IFERROR(ROUND(VLOOKUP($A40,Culverts[],VLOOKUP(COLUMN(L40)-COLUMN($B40),Order[],2,0)+1,0),L$1),VLOOKUP($A40,Culverts[],VLOOKUP(COLUMN(L40)-COLUMN($B40),Order[],2,0)+1,0)))</f>
        <v>0</v>
      </c>
      <c r="M40" s="44">
        <f ca="1">IF($A40="Previous",IF(OR(M$9=0,M$9="Lt",M$9="Rt"),"",INDIRECT(Previous&amp;"!R"&amp;ROW(Totals)&amp;"C"&amp;COLUMN(M40),0)),IFERROR(ROUND(VLOOKUP($A40,Culverts[],VLOOKUP(COLUMN(M40)-COLUMN($B40),Order[],2,0)+1,0),M$1),VLOOKUP($A40,Culverts[],VLOOKUP(COLUMN(M40)-COLUMN($B40),Order[],2,0)+1,0)))</f>
        <v>0</v>
      </c>
      <c r="N40" s="44">
        <f ca="1">IF($A40="Previous",IF(OR(N$9=0,N$9="Lt",N$9="Rt"),"",INDIRECT(Previous&amp;"!R"&amp;ROW(Totals)&amp;"C"&amp;COLUMN(N40),0)),IFERROR(ROUND(VLOOKUP($A40,Culverts[],VLOOKUP(COLUMN(N40)-COLUMN($B40),Order[],2,0)+1,0),N$1),VLOOKUP($A40,Culverts[],VLOOKUP(COLUMN(N40)-COLUMN($B40),Order[],2,0)+1,0)))</f>
        <v>0</v>
      </c>
      <c r="O40" s="44">
        <f ca="1">IF($A40="Previous",IF(OR(O$9=0,O$9="Lt",O$9="Rt"),"",INDIRECT(Previous&amp;"!R"&amp;ROW(Totals)&amp;"C"&amp;COLUMN(O40),0)),IFERROR(ROUND(VLOOKUP($A40,Culverts[],VLOOKUP(COLUMN(O40)-COLUMN($B40),Order[],2,0)+1,0),O$1),VLOOKUP($A40,Culverts[],VLOOKUP(COLUMN(O40)-COLUMN($B40),Order[],2,0)+1,0)))</f>
        <v>0</v>
      </c>
      <c r="P40" s="44">
        <f ca="1">IF($A40="Previous",IF(OR(P$9=0,P$9="Lt",P$9="Rt"),"",INDIRECT(Previous&amp;"!R"&amp;ROW(Totals)&amp;"C"&amp;COLUMN(P40),0)),IFERROR(ROUND(VLOOKUP($A40,Culverts[],VLOOKUP(COLUMN(P40)-COLUMN($B40),Order[],2,0)+1,0),P$1),VLOOKUP($A40,Culverts[],VLOOKUP(COLUMN(P40)-COLUMN($B40),Order[],2,0)+1,0)))</f>
        <v>0</v>
      </c>
      <c r="Q40" s="44">
        <f ca="1">IF($A40="Previous",IF(OR(Q$9=0,Q$9="Lt",Q$9="Rt"),"",INDIRECT(Previous&amp;"!R"&amp;ROW(Totals)&amp;"C"&amp;COLUMN(Q40),0)),IFERROR(ROUND(VLOOKUP($A40,Culverts[],VLOOKUP(COLUMN(Q40)-COLUMN($B40),Order[],2,0)+1,0),Q$1),VLOOKUP($A40,Culverts[],VLOOKUP(COLUMN(Q40)-COLUMN($B40),Order[],2,0)+1,0)))</f>
        <v>0</v>
      </c>
      <c r="R40" s="44">
        <f ca="1">IF($A40="Previous",IF(OR(R$9=0,R$9="Lt",R$9="Rt"),"",INDIRECT(Previous&amp;"!R"&amp;ROW(Totals)&amp;"C"&amp;COLUMN(R40),0)),IFERROR(ROUND(VLOOKUP($A40,Culverts[],VLOOKUP(COLUMN(R40)-COLUMN($B40),Order[],2,0)+1,0),R$1),VLOOKUP($A40,Culverts[],VLOOKUP(COLUMN(R40)-COLUMN($B40),Order[],2,0)+1,0)))</f>
        <v>0</v>
      </c>
      <c r="S40" s="44">
        <f ca="1">IF($A40="Previous",IF(OR(S$9=0,S$9="Lt",S$9="Rt"),"",INDIRECT(Previous&amp;"!R"&amp;ROW(Totals)&amp;"C"&amp;COLUMN(S40),0)),IFERROR(ROUND(VLOOKUP($A40,Culverts[],VLOOKUP(COLUMN(S40)-COLUMN($B40),Order[],2,0)+1,0),S$1),VLOOKUP($A40,Culverts[],VLOOKUP(COLUMN(S40)-COLUMN($B40),Order[],2,0)+1,0)))</f>
        <v>0</v>
      </c>
      <c r="T40" s="44">
        <f ca="1">IF($A40="Previous",IF(OR(T$9=0,T$9="Lt",T$9="Rt"),"",INDIRECT(Previous&amp;"!R"&amp;ROW(Totals)&amp;"C"&amp;COLUMN(T40),0)),IFERROR(ROUND(VLOOKUP($A40,Culverts[],VLOOKUP(COLUMN(T40)-COLUMN($B40),Order[],2,0)+1,0),T$1),VLOOKUP($A40,Culverts[],VLOOKUP(COLUMN(T40)-COLUMN($B40),Order[],2,0)+1,0)))</f>
        <v>0</v>
      </c>
      <c r="U40" s="44">
        <f ca="1">IF($A40="Previous",IF(OR(U$9=0,U$9="Lt",U$9="Rt"),"",INDIRECT(Previous&amp;"!R"&amp;ROW(Totals)&amp;"C"&amp;COLUMN(U40),0)),IFERROR(ROUND(VLOOKUP($A40,Culverts[],VLOOKUP(COLUMN(U40)-COLUMN($B40),Order[],2,0)+1,0),U$1),VLOOKUP($A40,Culverts[],VLOOKUP(COLUMN(U40)-COLUMN($B40),Order[],2,0)+1,0)))</f>
        <v>0</v>
      </c>
      <c r="V40" s="44">
        <f ca="1">IF($A40="Previous",IF(OR(V$9=0,V$9="Lt",V$9="Rt"),"",INDIRECT(Previous&amp;"!R"&amp;ROW(Totals)&amp;"C"&amp;COLUMN(V40),0)),IFERROR(ROUND(VLOOKUP($A40,Culverts[],VLOOKUP(COLUMN(V40)-COLUMN($B40),Order[],2,0)+1,0),V$1),VLOOKUP($A40,Culverts[],VLOOKUP(COLUMN(V40)-COLUMN($B40),Order[],2,0)+1,0)))</f>
        <v>0</v>
      </c>
      <c r="W40" s="44">
        <f ca="1">IF($A40="Previous",IF(OR(W$9=0,W$9="Lt",W$9="Rt"),"",INDIRECT(Previous&amp;"!R"&amp;ROW(Totals)&amp;"C"&amp;COLUMN(W40),0)),IFERROR(ROUND(VLOOKUP($A40,Culverts[],VLOOKUP(COLUMN(W40)-COLUMN($B40),Order[],2,0)+1,0),W$1),VLOOKUP($A40,Culverts[],VLOOKUP(COLUMN(W40)-COLUMN($B40),Order[],2,0)+1,0)))</f>
        <v>0</v>
      </c>
      <c r="X40" s="44">
        <f ca="1">IF($A40="Previous",IF(OR(X$9=0,X$9="Lt",X$9="Rt"),"",INDIRECT(Previous&amp;"!R"&amp;ROW(Totals)&amp;"C"&amp;COLUMN(X40),0)),IFERROR(ROUND(VLOOKUP($A40,Culverts[],VLOOKUP(COLUMN(X40)-COLUMN($B40),Order[],2,0)+1,0),X$1),VLOOKUP($A40,Culverts[],VLOOKUP(COLUMN(X40)-COLUMN($B40),Order[],2,0)+1,0)))</f>
        <v>0</v>
      </c>
      <c r="Y40" s="44">
        <f ca="1">IF($A40="Previous",IF(OR(Y$9=0,Y$9="Lt",Y$9="Rt"),"",INDIRECT(Previous&amp;"!R"&amp;ROW(Totals)&amp;"C"&amp;COLUMN(Y40),0)),IFERROR(ROUND(VLOOKUP($A40,Culverts[],VLOOKUP(COLUMN(Y40)-COLUMN($B40),Order[],2,0)+1,0),Y$1),VLOOKUP($A40,Culverts[],VLOOKUP(COLUMN(Y40)-COLUMN($B40),Order[],2,0)+1,0)))</f>
        <v>0</v>
      </c>
      <c r="Z40" s="44">
        <f ca="1">IF($A40="Previous",IF(OR(Z$9=0,Z$9="Lt",Z$9="Rt"),"",INDIRECT(Previous&amp;"!R"&amp;ROW(Totals)&amp;"C"&amp;COLUMN(Z40),0)),IFERROR(ROUND(VLOOKUP($A40,Culverts[],VLOOKUP(COLUMN(Z40)-COLUMN($B40),Order[],2,0)+1,0),Z$1),VLOOKUP($A40,Culverts[],VLOOKUP(COLUMN(Z40)-COLUMN($B40),Order[],2,0)+1,0)))</f>
        <v>0</v>
      </c>
      <c r="AA40" s="44">
        <f ca="1">IF($A40="Previous",IF(OR(AA$9=0,AA$9="Lt",AA$9="Rt"),"",INDIRECT(Previous&amp;"!R"&amp;ROW(Totals)&amp;"C"&amp;COLUMN(AA40),0)),IFERROR(ROUND(VLOOKUP($A40,Culverts[],VLOOKUP(COLUMN(AA40)-COLUMN($B40),Order[],2,0)+1,0),AA$1),VLOOKUP($A40,Culverts[],VLOOKUP(COLUMN(AA40)-COLUMN($B40),Order[],2,0)+1,0)))</f>
        <v>0</v>
      </c>
      <c r="AB40" s="44">
        <f ca="1">IF($A40="Previous",IF(OR(AB$9=0,AB$9="Lt",AB$9="Rt"),"",INDIRECT(Previous&amp;"!R"&amp;ROW(Totals)&amp;"C"&amp;COLUMN(AB40),0)),IFERROR(ROUND(VLOOKUP($A40,Culverts[],VLOOKUP(COLUMN(AB40)-COLUMN($B40),Order[],2,0)+1,0),AB$1),VLOOKUP($A40,Culverts[],VLOOKUP(COLUMN(AB40)-COLUMN($B40),Order[],2,0)+1,0)))</f>
        <v>0</v>
      </c>
      <c r="AC40" s="44">
        <f ca="1">IF($A40="Previous",IF(OR(AC$9=0,AC$9="Lt",AC$9="Rt"),"",INDIRECT(Previous&amp;"!R"&amp;ROW(Totals)&amp;"C"&amp;COLUMN(AC40),0)),IFERROR(ROUND(VLOOKUP($A40,Culverts[],VLOOKUP(COLUMN(AC40)-COLUMN($B40),Order[],2,0)+1,0),AC$1),VLOOKUP($A40,Culverts[],VLOOKUP(COLUMN(AC40)-COLUMN($B40),Order[],2,0)+1,0)))</f>
        <v>0</v>
      </c>
      <c r="AD40" s="44">
        <f ca="1">IF($A40="Previous",IF(OR(AD$9=0,AD$9="Lt",AD$9="Rt"),"",INDIRECT(Previous&amp;"!R"&amp;ROW(Totals)&amp;"C"&amp;COLUMN(AD40),0)),IFERROR(ROUND(VLOOKUP($A40,Culverts[],VLOOKUP(COLUMN(AD40)-COLUMN($B40),Order[],2,0)+1,0),AD$1),VLOOKUP($A40,Culverts[],VLOOKUP(COLUMN(AD40)-COLUMN($B40),Order[],2,0)+1,0)))</f>
        <v>0</v>
      </c>
      <c r="AE40" s="44">
        <f ca="1">IF($A40="Previous",IF(OR(AE$9=0,AE$9="Lt",AE$9="Rt"),"",INDIRECT(Previous&amp;"!R"&amp;ROW(Totals)&amp;"C"&amp;COLUMN(AE40),0)),IFERROR(ROUND(VLOOKUP($A40,Culverts[],VLOOKUP(COLUMN(AE40)-COLUMN($B40),Order[],2,0)+1,0),AE$1),VLOOKUP($A40,Culverts[],VLOOKUP(COLUMN(AE40)-COLUMN($B40),Order[],2,0)+1,0)))</f>
        <v>0</v>
      </c>
      <c r="AF40" s="44">
        <f ca="1">IF($A40="Previous",IF(OR(AF$9=0,AF$9="Lt",AF$9="Rt"),"",INDIRECT(Previous&amp;"!R"&amp;ROW(Totals)&amp;"C"&amp;COLUMN(AF40),0)),IFERROR(ROUND(VLOOKUP($A40,Culverts[],VLOOKUP(COLUMN(AF40)-COLUMN($B40),Order[],2,0)+1,0),AF$1),VLOOKUP($A40,Culverts[],VLOOKUP(COLUMN(AF40)-COLUMN($B40),Order[],2,0)+1,0)))</f>
        <v>0</v>
      </c>
      <c r="AG40" s="44">
        <f ca="1">IF($A40="Previous",IF(OR(AG$9=0,AG$9="Lt",AG$9="Rt"),"",INDIRECT(Previous&amp;"!R"&amp;ROW(Totals)&amp;"C"&amp;COLUMN(AG40),0)),IFERROR(ROUND(VLOOKUP($A40,Culverts[],VLOOKUP(COLUMN(AG40)-COLUMN($B40),Order[],2,0)+1,0),AG$1),VLOOKUP($A40,Culverts[],VLOOKUP(COLUMN(AG40)-COLUMN($B40),Order[],2,0)+1,0)))</f>
        <v>0</v>
      </c>
      <c r="AH40" s="44">
        <f ca="1">IF($A40="Previous",IF(OR(AH$9=0,AH$9="Lt",AH$9="Rt"),"",INDIRECT(Previous&amp;"!R"&amp;ROW(Totals)&amp;"C"&amp;COLUMN(AH40),0)),IFERROR(ROUND(VLOOKUP($A40,Culverts[],VLOOKUP(COLUMN(AH40)-COLUMN($B40),Order[],2,0)+1,0),AH$1),VLOOKUP($A40,Culverts[],VLOOKUP(COLUMN(AH40)-COLUMN($B40),Order[],2,0)+1,0)))</f>
        <v>0</v>
      </c>
      <c r="AI40" s="44">
        <f ca="1">IF($A40="Previous",IF(OR(AI$9=0,AI$9="Lt",AI$9="Rt"),"",INDIRECT(Previous&amp;"!R"&amp;ROW(Totals)&amp;"C"&amp;COLUMN(AI40),0)),IFERROR(ROUND(VLOOKUP($A40,Culverts[],VLOOKUP(COLUMN(AI40)-COLUMN($B40),Order[],2,0)+1,0),AI$1),VLOOKUP($A40,Culverts[],VLOOKUP(COLUMN(AI40)-COLUMN($B40),Order[],2,0)+1,0)))</f>
        <v>0</v>
      </c>
      <c r="AJ40" s="44">
        <f ca="1">IF($A40="Previous",IF(OR(AJ$9=0,AJ$9="Lt",AJ$9="Rt"),"",INDIRECT(Previous&amp;"!R"&amp;ROW(Totals)&amp;"C"&amp;COLUMN(AJ40),0)),IFERROR(ROUND(VLOOKUP($A40,Culverts[],VLOOKUP(COLUMN(AJ40)-COLUMN($B40),Order[],2,0)+1,0),AJ$1),VLOOKUP($A40,Culverts[],VLOOKUP(COLUMN(AJ40)-COLUMN($B40),Order[],2,0)+1,0)))</f>
        <v>0</v>
      </c>
      <c r="AK40" s="84">
        <f ca="1">IF($A40="Previous",IF(OR(AK$9=0,AK$9="Lt",AK$9="Rt"),"",INDIRECT(Previous&amp;"!R"&amp;ROW(Totals)&amp;"C"&amp;COLUMN(AK40),0)),IFERROR(ROUND(VLOOKUP($A40,Culverts[],VLOOKUP(COLUMN(AK40)-COLUMN($B40),Order[],2,0)+1,0),AK$1),VLOOKUP($A40,Culverts[],VLOOKUP(COLUMN(AK40)-COLUMN($B40),Order[],2,0)+1,0)))</f>
        <v>0</v>
      </c>
      <c r="AL40" s="44">
        <f ca="1">IF($A40="Previous",IF(OR(AL$9=0,AL$9="Lt",AL$9="Rt"),"",INDIRECT(Previous&amp;"!R"&amp;ROW(Totals)&amp;"C"&amp;COLUMN(AL40),0)),IFERROR(ROUND(VLOOKUP($A40,Culverts[],VLOOKUP(COLUMN(AL40)-COLUMN($B40),Order[],2,0)+1,0),AL$1),VLOOKUP($A40,Culverts[],VLOOKUP(COLUMN(AL40)-COLUMN($B40),Order[],2,0)+1,0)))</f>
        <v>0</v>
      </c>
    </row>
    <row r="41" spans="1:38" ht="12" customHeight="1" x14ac:dyDescent="0.15">
      <c r="A41" s="39">
        <f ca="1">IFERROR(IF(AND(Previous&lt;&gt;"None",OFFSET(A41,-1,0)=0),"Previous",OFFSET(A41,-1,0)+1),IF(OFFSET(A41,-1,0)="Row Number",-2,INDEX(SheetNames[Begins],MATCH(Sheet.Number,SheetNames[Sheet],0))))</f>
        <v>32</v>
      </c>
      <c r="C41" s="90">
        <f ca="1">IF($A41="Previous","PREVIOUS",IFERROR(VLOOKUP($A41,Culverts[],VLOOKUP(COLUMN(C41)-COLUMN($B41),Order[],2,0)+1,0),""))</f>
        <v>0</v>
      </c>
      <c r="D41" s="44">
        <f ca="1">IF($A41="Previous","SHEET:",IFERROR(ROUND(VLOOKUP($A41,Culverts[],VLOOKUP(COLUMN(D41)-COLUMN($B41),Order[],2,0)+1,0),D$1),VLOOKUP($A41,Culverts[],VLOOKUP(COLUMN(D41)-COLUMN($B41),Order[],2,0)+1,0)))</f>
        <v>0</v>
      </c>
      <c r="E41" s="44">
        <f ca="1">IF($A41="Previous",IF(OR(E$9=0,E$9="Lt",E$9="Rt"),"",INDIRECT(Previous&amp;"!R"&amp;ROW(Totals)&amp;"C"&amp;COLUMN(E41),0)),IFERROR(ROUND(VLOOKUP($A41,Culverts[],VLOOKUP(COLUMN(E41)-COLUMN($B41),Order[],2,0)+1,0),E$1),VLOOKUP($A41,Culverts[],VLOOKUP(COLUMN(E41)-COLUMN($B41),Order[],2,0)+1,0)))</f>
        <v>0</v>
      </c>
      <c r="F41" s="44">
        <f ca="1">IF($A41="Previous",IF(OR(F$9=0,F$9="Lt",F$9="Rt"),"",INDIRECT(Previous&amp;"!R"&amp;ROW(Totals)&amp;"C"&amp;COLUMN(F41),0)),IFERROR(ROUND(VLOOKUP($A41,Culverts[],VLOOKUP(COLUMN(F41)-COLUMN($B41),Order[],2,0)+1,0),F$1),VLOOKUP($A41,Culverts[],VLOOKUP(COLUMN(F41)-COLUMN($B41),Order[],2,0)+1,0)))</f>
        <v>0</v>
      </c>
      <c r="G41" s="44">
        <f ca="1">IF($A41="Previous",IF(OR(G$9=0,G$9="Lt",G$9="Rt"),"",INDIRECT(Previous&amp;"!R"&amp;ROW(Totals)&amp;"C"&amp;COLUMN(G41),0)),IFERROR(ROUND(VLOOKUP($A41,Culverts[],VLOOKUP(COLUMN(G41)-COLUMN($B41),Order[],2,0)+1,0),G$1),VLOOKUP($A41,Culverts[],VLOOKUP(COLUMN(G41)-COLUMN($B41),Order[],2,0)+1,0)))</f>
        <v>0</v>
      </c>
      <c r="H41" s="44">
        <f ca="1">IF($A41="Previous",IF(OR(H$9=0,H$9="Lt",H$9="Rt"),"",INDIRECT(Previous&amp;"!R"&amp;ROW(Totals)&amp;"C"&amp;COLUMN(H41),0)),IFERROR(ROUND(VLOOKUP($A41,Culverts[],VLOOKUP(COLUMN(H41)-COLUMN($B41),Order[],2,0)+1,0),H$1),VLOOKUP($A41,Culverts[],VLOOKUP(COLUMN(H41)-COLUMN($B41),Order[],2,0)+1,0)))</f>
        <v>0</v>
      </c>
      <c r="I41" s="44">
        <f ca="1">IF($A41="Previous",IF(OR(I$9=0,I$9="Lt",I$9="Rt"),"",INDIRECT(Previous&amp;"!R"&amp;ROW(Totals)&amp;"C"&amp;COLUMN(I41),0)),IFERROR(ROUND(VLOOKUP($A41,Culverts[],VLOOKUP(COLUMN(I41)-COLUMN($B41),Order[],2,0)+1,0),I$1),VLOOKUP($A41,Culverts[],VLOOKUP(COLUMN(I41)-COLUMN($B41),Order[],2,0)+1,0)))</f>
        <v>0</v>
      </c>
      <c r="J41" s="44">
        <f ca="1">IF($A41="Previous",IF(OR(J$9=0,J$9="Lt",J$9="Rt"),"",INDIRECT(Previous&amp;"!R"&amp;ROW(Totals)&amp;"C"&amp;COLUMN(J41),0)),IFERROR(ROUND(VLOOKUP($A41,Culverts[],VLOOKUP(COLUMN(J41)-COLUMN($B41),Order[],2,0)+1,0),J$1),VLOOKUP($A41,Culverts[],VLOOKUP(COLUMN(J41)-COLUMN($B41),Order[],2,0)+1,0)))</f>
        <v>0</v>
      </c>
      <c r="K41" s="44">
        <f ca="1">IF($A41="Previous",IF(OR(K$9=0,K$9="Lt",K$9="Rt"),"",INDIRECT(Previous&amp;"!R"&amp;ROW(Totals)&amp;"C"&amp;COLUMN(K41),0)),IFERROR(ROUND(VLOOKUP($A41,Culverts[],VLOOKUP(COLUMN(K41)-COLUMN($B41),Order[],2,0)+1,0),K$1),VLOOKUP($A41,Culverts[],VLOOKUP(COLUMN(K41)-COLUMN($B41),Order[],2,0)+1,0)))</f>
        <v>0</v>
      </c>
      <c r="L41" s="44">
        <f ca="1">IF($A41="Previous",IF(OR(L$9=0,L$9="Lt",L$9="Rt"),"",INDIRECT(Previous&amp;"!R"&amp;ROW(Totals)&amp;"C"&amp;COLUMN(L41),0)),IFERROR(ROUND(VLOOKUP($A41,Culverts[],VLOOKUP(COLUMN(L41)-COLUMN($B41),Order[],2,0)+1,0),L$1),VLOOKUP($A41,Culverts[],VLOOKUP(COLUMN(L41)-COLUMN($B41),Order[],2,0)+1,0)))</f>
        <v>0</v>
      </c>
      <c r="M41" s="44">
        <f ca="1">IF($A41="Previous",IF(OR(M$9=0,M$9="Lt",M$9="Rt"),"",INDIRECT(Previous&amp;"!R"&amp;ROW(Totals)&amp;"C"&amp;COLUMN(M41),0)),IFERROR(ROUND(VLOOKUP($A41,Culverts[],VLOOKUP(COLUMN(M41)-COLUMN($B41),Order[],2,0)+1,0),M$1),VLOOKUP($A41,Culverts[],VLOOKUP(COLUMN(M41)-COLUMN($B41),Order[],2,0)+1,0)))</f>
        <v>0</v>
      </c>
      <c r="N41" s="44">
        <f ca="1">IF($A41="Previous",IF(OR(N$9=0,N$9="Lt",N$9="Rt"),"",INDIRECT(Previous&amp;"!R"&amp;ROW(Totals)&amp;"C"&amp;COLUMN(N41),0)),IFERROR(ROUND(VLOOKUP($A41,Culverts[],VLOOKUP(COLUMN(N41)-COLUMN($B41),Order[],2,0)+1,0),N$1),VLOOKUP($A41,Culverts[],VLOOKUP(COLUMN(N41)-COLUMN($B41),Order[],2,0)+1,0)))</f>
        <v>0</v>
      </c>
      <c r="O41" s="44">
        <f ca="1">IF($A41="Previous",IF(OR(O$9=0,O$9="Lt",O$9="Rt"),"",INDIRECT(Previous&amp;"!R"&amp;ROW(Totals)&amp;"C"&amp;COLUMN(O41),0)),IFERROR(ROUND(VLOOKUP($A41,Culverts[],VLOOKUP(COLUMN(O41)-COLUMN($B41),Order[],2,0)+1,0),O$1),VLOOKUP($A41,Culverts[],VLOOKUP(COLUMN(O41)-COLUMN($B41),Order[],2,0)+1,0)))</f>
        <v>0</v>
      </c>
      <c r="P41" s="44">
        <f ca="1">IF($A41="Previous",IF(OR(P$9=0,P$9="Lt",P$9="Rt"),"",INDIRECT(Previous&amp;"!R"&amp;ROW(Totals)&amp;"C"&amp;COLUMN(P41),0)),IFERROR(ROUND(VLOOKUP($A41,Culverts[],VLOOKUP(COLUMN(P41)-COLUMN($B41),Order[],2,0)+1,0),P$1),VLOOKUP($A41,Culverts[],VLOOKUP(COLUMN(P41)-COLUMN($B41),Order[],2,0)+1,0)))</f>
        <v>0</v>
      </c>
      <c r="Q41" s="44">
        <f ca="1">IF($A41="Previous",IF(OR(Q$9=0,Q$9="Lt",Q$9="Rt"),"",INDIRECT(Previous&amp;"!R"&amp;ROW(Totals)&amp;"C"&amp;COLUMN(Q41),0)),IFERROR(ROUND(VLOOKUP($A41,Culverts[],VLOOKUP(COLUMN(Q41)-COLUMN($B41),Order[],2,0)+1,0),Q$1),VLOOKUP($A41,Culverts[],VLOOKUP(COLUMN(Q41)-COLUMN($B41),Order[],2,0)+1,0)))</f>
        <v>0</v>
      </c>
      <c r="R41" s="44">
        <f ca="1">IF($A41="Previous",IF(OR(R$9=0,R$9="Lt",R$9="Rt"),"",INDIRECT(Previous&amp;"!R"&amp;ROW(Totals)&amp;"C"&amp;COLUMN(R41),0)),IFERROR(ROUND(VLOOKUP($A41,Culverts[],VLOOKUP(COLUMN(R41)-COLUMN($B41),Order[],2,0)+1,0),R$1),VLOOKUP($A41,Culverts[],VLOOKUP(COLUMN(R41)-COLUMN($B41),Order[],2,0)+1,0)))</f>
        <v>0</v>
      </c>
      <c r="S41" s="44">
        <f ca="1">IF($A41="Previous",IF(OR(S$9=0,S$9="Lt",S$9="Rt"),"",INDIRECT(Previous&amp;"!R"&amp;ROW(Totals)&amp;"C"&amp;COLUMN(S41),0)),IFERROR(ROUND(VLOOKUP($A41,Culverts[],VLOOKUP(COLUMN(S41)-COLUMN($B41),Order[],2,0)+1,0),S$1),VLOOKUP($A41,Culverts[],VLOOKUP(COLUMN(S41)-COLUMN($B41),Order[],2,0)+1,0)))</f>
        <v>0</v>
      </c>
      <c r="T41" s="44">
        <f ca="1">IF($A41="Previous",IF(OR(T$9=0,T$9="Lt",T$9="Rt"),"",INDIRECT(Previous&amp;"!R"&amp;ROW(Totals)&amp;"C"&amp;COLUMN(T41),0)),IFERROR(ROUND(VLOOKUP($A41,Culverts[],VLOOKUP(COLUMN(T41)-COLUMN($B41),Order[],2,0)+1,0),T$1),VLOOKUP($A41,Culverts[],VLOOKUP(COLUMN(T41)-COLUMN($B41),Order[],2,0)+1,0)))</f>
        <v>0</v>
      </c>
      <c r="U41" s="44">
        <f ca="1">IF($A41="Previous",IF(OR(U$9=0,U$9="Lt",U$9="Rt"),"",INDIRECT(Previous&amp;"!R"&amp;ROW(Totals)&amp;"C"&amp;COLUMN(U41),0)),IFERROR(ROUND(VLOOKUP($A41,Culverts[],VLOOKUP(COLUMN(U41)-COLUMN($B41),Order[],2,0)+1,0),U$1),VLOOKUP($A41,Culverts[],VLOOKUP(COLUMN(U41)-COLUMN($B41),Order[],2,0)+1,0)))</f>
        <v>0</v>
      </c>
      <c r="V41" s="44">
        <f ca="1">IF($A41="Previous",IF(OR(V$9=0,V$9="Lt",V$9="Rt"),"",INDIRECT(Previous&amp;"!R"&amp;ROW(Totals)&amp;"C"&amp;COLUMN(V41),0)),IFERROR(ROUND(VLOOKUP($A41,Culverts[],VLOOKUP(COLUMN(V41)-COLUMN($B41),Order[],2,0)+1,0),V$1),VLOOKUP($A41,Culverts[],VLOOKUP(COLUMN(V41)-COLUMN($B41),Order[],2,0)+1,0)))</f>
        <v>0</v>
      </c>
      <c r="W41" s="44">
        <f ca="1">IF($A41="Previous",IF(OR(W$9=0,W$9="Lt",W$9="Rt"),"",INDIRECT(Previous&amp;"!R"&amp;ROW(Totals)&amp;"C"&amp;COLUMN(W41),0)),IFERROR(ROUND(VLOOKUP($A41,Culverts[],VLOOKUP(COLUMN(W41)-COLUMN($B41),Order[],2,0)+1,0),W$1),VLOOKUP($A41,Culverts[],VLOOKUP(COLUMN(W41)-COLUMN($B41),Order[],2,0)+1,0)))</f>
        <v>0</v>
      </c>
      <c r="X41" s="44">
        <f ca="1">IF($A41="Previous",IF(OR(X$9=0,X$9="Lt",X$9="Rt"),"",INDIRECT(Previous&amp;"!R"&amp;ROW(Totals)&amp;"C"&amp;COLUMN(X41),0)),IFERROR(ROUND(VLOOKUP($A41,Culverts[],VLOOKUP(COLUMN(X41)-COLUMN($B41),Order[],2,0)+1,0),X$1),VLOOKUP($A41,Culverts[],VLOOKUP(COLUMN(X41)-COLUMN($B41),Order[],2,0)+1,0)))</f>
        <v>0</v>
      </c>
      <c r="Y41" s="44">
        <f ca="1">IF($A41="Previous",IF(OR(Y$9=0,Y$9="Lt",Y$9="Rt"),"",INDIRECT(Previous&amp;"!R"&amp;ROW(Totals)&amp;"C"&amp;COLUMN(Y41),0)),IFERROR(ROUND(VLOOKUP($A41,Culverts[],VLOOKUP(COLUMN(Y41)-COLUMN($B41),Order[],2,0)+1,0),Y$1),VLOOKUP($A41,Culverts[],VLOOKUP(COLUMN(Y41)-COLUMN($B41),Order[],2,0)+1,0)))</f>
        <v>0</v>
      </c>
      <c r="Z41" s="44">
        <f ca="1">IF($A41="Previous",IF(OR(Z$9=0,Z$9="Lt",Z$9="Rt"),"",INDIRECT(Previous&amp;"!R"&amp;ROW(Totals)&amp;"C"&amp;COLUMN(Z41),0)),IFERROR(ROUND(VLOOKUP($A41,Culverts[],VLOOKUP(COLUMN(Z41)-COLUMN($B41),Order[],2,0)+1,0),Z$1),VLOOKUP($A41,Culverts[],VLOOKUP(COLUMN(Z41)-COLUMN($B41),Order[],2,0)+1,0)))</f>
        <v>0</v>
      </c>
      <c r="AA41" s="44">
        <f ca="1">IF($A41="Previous",IF(OR(AA$9=0,AA$9="Lt",AA$9="Rt"),"",INDIRECT(Previous&amp;"!R"&amp;ROW(Totals)&amp;"C"&amp;COLUMN(AA41),0)),IFERROR(ROUND(VLOOKUP($A41,Culverts[],VLOOKUP(COLUMN(AA41)-COLUMN($B41),Order[],2,0)+1,0),AA$1),VLOOKUP($A41,Culverts[],VLOOKUP(COLUMN(AA41)-COLUMN($B41),Order[],2,0)+1,0)))</f>
        <v>0</v>
      </c>
      <c r="AB41" s="44">
        <f ca="1">IF($A41="Previous",IF(OR(AB$9=0,AB$9="Lt",AB$9="Rt"),"",INDIRECT(Previous&amp;"!R"&amp;ROW(Totals)&amp;"C"&amp;COLUMN(AB41),0)),IFERROR(ROUND(VLOOKUP($A41,Culverts[],VLOOKUP(COLUMN(AB41)-COLUMN($B41),Order[],2,0)+1,0),AB$1),VLOOKUP($A41,Culverts[],VLOOKUP(COLUMN(AB41)-COLUMN($B41),Order[],2,0)+1,0)))</f>
        <v>0</v>
      </c>
      <c r="AC41" s="44">
        <f ca="1">IF($A41="Previous",IF(OR(AC$9=0,AC$9="Lt",AC$9="Rt"),"",INDIRECT(Previous&amp;"!R"&amp;ROW(Totals)&amp;"C"&amp;COLUMN(AC41),0)),IFERROR(ROUND(VLOOKUP($A41,Culverts[],VLOOKUP(COLUMN(AC41)-COLUMN($B41),Order[],2,0)+1,0),AC$1),VLOOKUP($A41,Culverts[],VLOOKUP(COLUMN(AC41)-COLUMN($B41),Order[],2,0)+1,0)))</f>
        <v>0</v>
      </c>
      <c r="AD41" s="44">
        <f ca="1">IF($A41="Previous",IF(OR(AD$9=0,AD$9="Lt",AD$9="Rt"),"",INDIRECT(Previous&amp;"!R"&amp;ROW(Totals)&amp;"C"&amp;COLUMN(AD41),0)),IFERROR(ROUND(VLOOKUP($A41,Culverts[],VLOOKUP(COLUMN(AD41)-COLUMN($B41),Order[],2,0)+1,0),AD$1),VLOOKUP($A41,Culverts[],VLOOKUP(COLUMN(AD41)-COLUMN($B41),Order[],2,0)+1,0)))</f>
        <v>0</v>
      </c>
      <c r="AE41" s="44">
        <f ca="1">IF($A41="Previous",IF(OR(AE$9=0,AE$9="Lt",AE$9="Rt"),"",INDIRECT(Previous&amp;"!R"&amp;ROW(Totals)&amp;"C"&amp;COLUMN(AE41),0)),IFERROR(ROUND(VLOOKUP($A41,Culverts[],VLOOKUP(COLUMN(AE41)-COLUMN($B41),Order[],2,0)+1,0),AE$1),VLOOKUP($A41,Culverts[],VLOOKUP(COLUMN(AE41)-COLUMN($B41),Order[],2,0)+1,0)))</f>
        <v>0</v>
      </c>
      <c r="AF41" s="44">
        <f ca="1">IF($A41="Previous",IF(OR(AF$9=0,AF$9="Lt",AF$9="Rt"),"",INDIRECT(Previous&amp;"!R"&amp;ROW(Totals)&amp;"C"&amp;COLUMN(AF41),0)),IFERROR(ROUND(VLOOKUP($A41,Culverts[],VLOOKUP(COLUMN(AF41)-COLUMN($B41),Order[],2,0)+1,0),AF$1),VLOOKUP($A41,Culverts[],VLOOKUP(COLUMN(AF41)-COLUMN($B41),Order[],2,0)+1,0)))</f>
        <v>0</v>
      </c>
      <c r="AG41" s="44">
        <f ca="1">IF($A41="Previous",IF(OR(AG$9=0,AG$9="Lt",AG$9="Rt"),"",INDIRECT(Previous&amp;"!R"&amp;ROW(Totals)&amp;"C"&amp;COLUMN(AG41),0)),IFERROR(ROUND(VLOOKUP($A41,Culverts[],VLOOKUP(COLUMN(AG41)-COLUMN($B41),Order[],2,0)+1,0),AG$1),VLOOKUP($A41,Culverts[],VLOOKUP(COLUMN(AG41)-COLUMN($B41),Order[],2,0)+1,0)))</f>
        <v>0</v>
      </c>
      <c r="AH41" s="44">
        <f ca="1">IF($A41="Previous",IF(OR(AH$9=0,AH$9="Lt",AH$9="Rt"),"",INDIRECT(Previous&amp;"!R"&amp;ROW(Totals)&amp;"C"&amp;COLUMN(AH41),0)),IFERROR(ROUND(VLOOKUP($A41,Culverts[],VLOOKUP(COLUMN(AH41)-COLUMN($B41),Order[],2,0)+1,0),AH$1),VLOOKUP($A41,Culverts[],VLOOKUP(COLUMN(AH41)-COLUMN($B41),Order[],2,0)+1,0)))</f>
        <v>0</v>
      </c>
      <c r="AI41" s="44">
        <f ca="1">IF($A41="Previous",IF(OR(AI$9=0,AI$9="Lt",AI$9="Rt"),"",INDIRECT(Previous&amp;"!R"&amp;ROW(Totals)&amp;"C"&amp;COLUMN(AI41),0)),IFERROR(ROUND(VLOOKUP($A41,Culverts[],VLOOKUP(COLUMN(AI41)-COLUMN($B41),Order[],2,0)+1,0),AI$1),VLOOKUP($A41,Culverts[],VLOOKUP(COLUMN(AI41)-COLUMN($B41),Order[],2,0)+1,0)))</f>
        <v>0</v>
      </c>
      <c r="AJ41" s="44">
        <f ca="1">IF($A41="Previous",IF(OR(AJ$9=0,AJ$9="Lt",AJ$9="Rt"),"",INDIRECT(Previous&amp;"!R"&amp;ROW(Totals)&amp;"C"&amp;COLUMN(AJ41),0)),IFERROR(ROUND(VLOOKUP($A41,Culverts[],VLOOKUP(COLUMN(AJ41)-COLUMN($B41),Order[],2,0)+1,0),AJ$1),VLOOKUP($A41,Culverts[],VLOOKUP(COLUMN(AJ41)-COLUMN($B41),Order[],2,0)+1,0)))</f>
        <v>0</v>
      </c>
      <c r="AK41" s="84">
        <f ca="1">IF($A41="Previous",IF(OR(AK$9=0,AK$9="Lt",AK$9="Rt"),"",INDIRECT(Previous&amp;"!R"&amp;ROW(Totals)&amp;"C"&amp;COLUMN(AK41),0)),IFERROR(ROUND(VLOOKUP($A41,Culverts[],VLOOKUP(COLUMN(AK41)-COLUMN($B41),Order[],2,0)+1,0),AK$1),VLOOKUP($A41,Culverts[],VLOOKUP(COLUMN(AK41)-COLUMN($B41),Order[],2,0)+1,0)))</f>
        <v>0</v>
      </c>
      <c r="AL41" s="44">
        <f ca="1">IF($A41="Previous",IF(OR(AL$9=0,AL$9="Lt",AL$9="Rt"),"",INDIRECT(Previous&amp;"!R"&amp;ROW(Totals)&amp;"C"&amp;COLUMN(AL41),0)),IFERROR(ROUND(VLOOKUP($A41,Culverts[],VLOOKUP(COLUMN(AL41)-COLUMN($B41),Order[],2,0)+1,0),AL$1),VLOOKUP($A41,Culverts[],VLOOKUP(COLUMN(AL41)-COLUMN($B41),Order[],2,0)+1,0)))</f>
        <v>0</v>
      </c>
    </row>
    <row r="42" spans="1:38" ht="12" customHeight="1" x14ac:dyDescent="0.15">
      <c r="A42" s="39">
        <f ca="1">IFERROR(IF(AND(Previous&lt;&gt;"None",OFFSET(A42,-1,0)=0),"Previous",OFFSET(A42,-1,0)+1),IF(OFFSET(A42,-1,0)="Row Number",-2,INDEX(SheetNames[Begins],MATCH(Sheet.Number,SheetNames[Sheet],0))))</f>
        <v>33</v>
      </c>
      <c r="C42" s="90">
        <f ca="1">IF($A42="Previous","PREVIOUS",IFERROR(VLOOKUP($A42,Culverts[],VLOOKUP(COLUMN(C42)-COLUMN($B42),Order[],2,0)+1,0),""))</f>
        <v>0</v>
      </c>
      <c r="D42" s="44">
        <f ca="1">IF($A42="Previous","SHEET:",IFERROR(ROUND(VLOOKUP($A42,Culverts[],VLOOKUP(COLUMN(D42)-COLUMN($B42),Order[],2,0)+1,0),D$1),VLOOKUP($A42,Culverts[],VLOOKUP(COLUMN(D42)-COLUMN($B42),Order[],2,0)+1,0)))</f>
        <v>0</v>
      </c>
      <c r="E42" s="44">
        <f ca="1">IF($A42="Previous",IF(OR(E$9=0,E$9="Lt",E$9="Rt"),"",INDIRECT(Previous&amp;"!R"&amp;ROW(Totals)&amp;"C"&amp;COLUMN(E42),0)),IFERROR(ROUND(VLOOKUP($A42,Culverts[],VLOOKUP(COLUMN(E42)-COLUMN($B42),Order[],2,0)+1,0),E$1),VLOOKUP($A42,Culverts[],VLOOKUP(COLUMN(E42)-COLUMN($B42),Order[],2,0)+1,0)))</f>
        <v>0</v>
      </c>
      <c r="F42" s="44">
        <f ca="1">IF($A42="Previous",IF(OR(F$9=0,F$9="Lt",F$9="Rt"),"",INDIRECT(Previous&amp;"!R"&amp;ROW(Totals)&amp;"C"&amp;COLUMN(F42),0)),IFERROR(ROUND(VLOOKUP($A42,Culverts[],VLOOKUP(COLUMN(F42)-COLUMN($B42),Order[],2,0)+1,0),F$1),VLOOKUP($A42,Culverts[],VLOOKUP(COLUMN(F42)-COLUMN($B42),Order[],2,0)+1,0)))</f>
        <v>0</v>
      </c>
      <c r="G42" s="44">
        <f ca="1">IF($A42="Previous",IF(OR(G$9=0,G$9="Lt",G$9="Rt"),"",INDIRECT(Previous&amp;"!R"&amp;ROW(Totals)&amp;"C"&amp;COLUMN(G42),0)),IFERROR(ROUND(VLOOKUP($A42,Culverts[],VLOOKUP(COLUMN(G42)-COLUMN($B42),Order[],2,0)+1,0),G$1),VLOOKUP($A42,Culverts[],VLOOKUP(COLUMN(G42)-COLUMN($B42),Order[],2,0)+1,0)))</f>
        <v>0</v>
      </c>
      <c r="H42" s="44">
        <f ca="1">IF($A42="Previous",IF(OR(H$9=0,H$9="Lt",H$9="Rt"),"",INDIRECT(Previous&amp;"!R"&amp;ROW(Totals)&amp;"C"&amp;COLUMN(H42),0)),IFERROR(ROUND(VLOOKUP($A42,Culverts[],VLOOKUP(COLUMN(H42)-COLUMN($B42),Order[],2,0)+1,0),H$1),VLOOKUP($A42,Culverts[],VLOOKUP(COLUMN(H42)-COLUMN($B42),Order[],2,0)+1,0)))</f>
        <v>0</v>
      </c>
      <c r="I42" s="44">
        <f ca="1">IF($A42="Previous",IF(OR(I$9=0,I$9="Lt",I$9="Rt"),"",INDIRECT(Previous&amp;"!R"&amp;ROW(Totals)&amp;"C"&amp;COLUMN(I42),0)),IFERROR(ROUND(VLOOKUP($A42,Culverts[],VLOOKUP(COLUMN(I42)-COLUMN($B42),Order[],2,0)+1,0),I$1),VLOOKUP($A42,Culverts[],VLOOKUP(COLUMN(I42)-COLUMN($B42),Order[],2,0)+1,0)))</f>
        <v>0</v>
      </c>
      <c r="J42" s="44">
        <f ca="1">IF($A42="Previous",IF(OR(J$9=0,J$9="Lt",J$9="Rt"),"",INDIRECT(Previous&amp;"!R"&amp;ROW(Totals)&amp;"C"&amp;COLUMN(J42),0)),IFERROR(ROUND(VLOOKUP($A42,Culverts[],VLOOKUP(COLUMN(J42)-COLUMN($B42),Order[],2,0)+1,0),J$1),VLOOKUP($A42,Culverts[],VLOOKUP(COLUMN(J42)-COLUMN($B42),Order[],2,0)+1,0)))</f>
        <v>0</v>
      </c>
      <c r="K42" s="44">
        <f ca="1">IF($A42="Previous",IF(OR(K$9=0,K$9="Lt",K$9="Rt"),"",INDIRECT(Previous&amp;"!R"&amp;ROW(Totals)&amp;"C"&amp;COLUMN(K42),0)),IFERROR(ROUND(VLOOKUP($A42,Culverts[],VLOOKUP(COLUMN(K42)-COLUMN($B42),Order[],2,0)+1,0),K$1),VLOOKUP($A42,Culverts[],VLOOKUP(COLUMN(K42)-COLUMN($B42),Order[],2,0)+1,0)))</f>
        <v>0</v>
      </c>
      <c r="L42" s="44">
        <f ca="1">IF($A42="Previous",IF(OR(L$9=0,L$9="Lt",L$9="Rt"),"",INDIRECT(Previous&amp;"!R"&amp;ROW(Totals)&amp;"C"&amp;COLUMN(L42),0)),IFERROR(ROUND(VLOOKUP($A42,Culverts[],VLOOKUP(COLUMN(L42)-COLUMN($B42),Order[],2,0)+1,0),L$1),VLOOKUP($A42,Culverts[],VLOOKUP(COLUMN(L42)-COLUMN($B42),Order[],2,0)+1,0)))</f>
        <v>0</v>
      </c>
      <c r="M42" s="44">
        <f ca="1">IF($A42="Previous",IF(OR(M$9=0,M$9="Lt",M$9="Rt"),"",INDIRECT(Previous&amp;"!R"&amp;ROW(Totals)&amp;"C"&amp;COLUMN(M42),0)),IFERROR(ROUND(VLOOKUP($A42,Culverts[],VLOOKUP(COLUMN(M42)-COLUMN($B42),Order[],2,0)+1,0),M$1),VLOOKUP($A42,Culverts[],VLOOKUP(COLUMN(M42)-COLUMN($B42),Order[],2,0)+1,0)))</f>
        <v>0</v>
      </c>
      <c r="N42" s="44">
        <f ca="1">IF($A42="Previous",IF(OR(N$9=0,N$9="Lt",N$9="Rt"),"",INDIRECT(Previous&amp;"!R"&amp;ROW(Totals)&amp;"C"&amp;COLUMN(N42),0)),IFERROR(ROUND(VLOOKUP($A42,Culverts[],VLOOKUP(COLUMN(N42)-COLUMN($B42),Order[],2,0)+1,0),N$1),VLOOKUP($A42,Culverts[],VLOOKUP(COLUMN(N42)-COLUMN($B42),Order[],2,0)+1,0)))</f>
        <v>0</v>
      </c>
      <c r="O42" s="44">
        <f ca="1">IF($A42="Previous",IF(OR(O$9=0,O$9="Lt",O$9="Rt"),"",INDIRECT(Previous&amp;"!R"&amp;ROW(Totals)&amp;"C"&amp;COLUMN(O42),0)),IFERROR(ROUND(VLOOKUP($A42,Culverts[],VLOOKUP(COLUMN(O42)-COLUMN($B42),Order[],2,0)+1,0),O$1),VLOOKUP($A42,Culverts[],VLOOKUP(COLUMN(O42)-COLUMN($B42),Order[],2,0)+1,0)))</f>
        <v>0</v>
      </c>
      <c r="P42" s="44">
        <f ca="1">IF($A42="Previous",IF(OR(P$9=0,P$9="Lt",P$9="Rt"),"",INDIRECT(Previous&amp;"!R"&amp;ROW(Totals)&amp;"C"&amp;COLUMN(P42),0)),IFERROR(ROUND(VLOOKUP($A42,Culverts[],VLOOKUP(COLUMN(P42)-COLUMN($B42),Order[],2,0)+1,0),P$1),VLOOKUP($A42,Culverts[],VLOOKUP(COLUMN(P42)-COLUMN($B42),Order[],2,0)+1,0)))</f>
        <v>0</v>
      </c>
      <c r="Q42" s="44">
        <f ca="1">IF($A42="Previous",IF(OR(Q$9=0,Q$9="Lt",Q$9="Rt"),"",INDIRECT(Previous&amp;"!R"&amp;ROW(Totals)&amp;"C"&amp;COLUMN(Q42),0)),IFERROR(ROUND(VLOOKUP($A42,Culverts[],VLOOKUP(COLUMN(Q42)-COLUMN($B42),Order[],2,0)+1,0),Q$1),VLOOKUP($A42,Culverts[],VLOOKUP(COLUMN(Q42)-COLUMN($B42),Order[],2,0)+1,0)))</f>
        <v>0</v>
      </c>
      <c r="R42" s="44">
        <f ca="1">IF($A42="Previous",IF(OR(R$9=0,R$9="Lt",R$9="Rt"),"",INDIRECT(Previous&amp;"!R"&amp;ROW(Totals)&amp;"C"&amp;COLUMN(R42),0)),IFERROR(ROUND(VLOOKUP($A42,Culverts[],VLOOKUP(COLUMN(R42)-COLUMN($B42),Order[],2,0)+1,0),R$1),VLOOKUP($A42,Culverts[],VLOOKUP(COLUMN(R42)-COLUMN($B42),Order[],2,0)+1,0)))</f>
        <v>0</v>
      </c>
      <c r="S42" s="44">
        <f ca="1">IF($A42="Previous",IF(OR(S$9=0,S$9="Lt",S$9="Rt"),"",INDIRECT(Previous&amp;"!R"&amp;ROW(Totals)&amp;"C"&amp;COLUMN(S42),0)),IFERROR(ROUND(VLOOKUP($A42,Culverts[],VLOOKUP(COLUMN(S42)-COLUMN($B42),Order[],2,0)+1,0),S$1),VLOOKUP($A42,Culverts[],VLOOKUP(COLUMN(S42)-COLUMN($B42),Order[],2,0)+1,0)))</f>
        <v>0</v>
      </c>
      <c r="T42" s="44">
        <f ca="1">IF($A42="Previous",IF(OR(T$9=0,T$9="Lt",T$9="Rt"),"",INDIRECT(Previous&amp;"!R"&amp;ROW(Totals)&amp;"C"&amp;COLUMN(T42),0)),IFERROR(ROUND(VLOOKUP($A42,Culverts[],VLOOKUP(COLUMN(T42)-COLUMN($B42),Order[],2,0)+1,0),T$1),VLOOKUP($A42,Culverts[],VLOOKUP(COLUMN(T42)-COLUMN($B42),Order[],2,0)+1,0)))</f>
        <v>0</v>
      </c>
      <c r="U42" s="44">
        <f ca="1">IF($A42="Previous",IF(OR(U$9=0,U$9="Lt",U$9="Rt"),"",INDIRECT(Previous&amp;"!R"&amp;ROW(Totals)&amp;"C"&amp;COLUMN(U42),0)),IFERROR(ROUND(VLOOKUP($A42,Culverts[],VLOOKUP(COLUMN(U42)-COLUMN($B42),Order[],2,0)+1,0),U$1),VLOOKUP($A42,Culverts[],VLOOKUP(COLUMN(U42)-COLUMN($B42),Order[],2,0)+1,0)))</f>
        <v>0</v>
      </c>
      <c r="V42" s="44">
        <f ca="1">IF($A42="Previous",IF(OR(V$9=0,V$9="Lt",V$9="Rt"),"",INDIRECT(Previous&amp;"!R"&amp;ROW(Totals)&amp;"C"&amp;COLUMN(V42),0)),IFERROR(ROUND(VLOOKUP($A42,Culverts[],VLOOKUP(COLUMN(V42)-COLUMN($B42),Order[],2,0)+1,0),V$1),VLOOKUP($A42,Culverts[],VLOOKUP(COLUMN(V42)-COLUMN($B42),Order[],2,0)+1,0)))</f>
        <v>0</v>
      </c>
      <c r="W42" s="44">
        <f ca="1">IF($A42="Previous",IF(OR(W$9=0,W$9="Lt",W$9="Rt"),"",INDIRECT(Previous&amp;"!R"&amp;ROW(Totals)&amp;"C"&amp;COLUMN(W42),0)),IFERROR(ROUND(VLOOKUP($A42,Culverts[],VLOOKUP(COLUMN(W42)-COLUMN($B42),Order[],2,0)+1,0),W$1),VLOOKUP($A42,Culverts[],VLOOKUP(COLUMN(W42)-COLUMN($B42),Order[],2,0)+1,0)))</f>
        <v>0</v>
      </c>
      <c r="X42" s="44">
        <f ca="1">IF($A42="Previous",IF(OR(X$9=0,X$9="Lt",X$9="Rt"),"",INDIRECT(Previous&amp;"!R"&amp;ROW(Totals)&amp;"C"&amp;COLUMN(X42),0)),IFERROR(ROUND(VLOOKUP($A42,Culverts[],VLOOKUP(COLUMN(X42)-COLUMN($B42),Order[],2,0)+1,0),X$1),VLOOKUP($A42,Culverts[],VLOOKUP(COLUMN(X42)-COLUMN($B42),Order[],2,0)+1,0)))</f>
        <v>0</v>
      </c>
      <c r="Y42" s="44">
        <f ca="1">IF($A42="Previous",IF(OR(Y$9=0,Y$9="Lt",Y$9="Rt"),"",INDIRECT(Previous&amp;"!R"&amp;ROW(Totals)&amp;"C"&amp;COLUMN(Y42),0)),IFERROR(ROUND(VLOOKUP($A42,Culverts[],VLOOKUP(COLUMN(Y42)-COLUMN($B42),Order[],2,0)+1,0),Y$1),VLOOKUP($A42,Culverts[],VLOOKUP(COLUMN(Y42)-COLUMN($B42),Order[],2,0)+1,0)))</f>
        <v>0</v>
      </c>
      <c r="Z42" s="44">
        <f ca="1">IF($A42="Previous",IF(OR(Z$9=0,Z$9="Lt",Z$9="Rt"),"",INDIRECT(Previous&amp;"!R"&amp;ROW(Totals)&amp;"C"&amp;COLUMN(Z42),0)),IFERROR(ROUND(VLOOKUP($A42,Culverts[],VLOOKUP(COLUMN(Z42)-COLUMN($B42),Order[],2,0)+1,0),Z$1),VLOOKUP($A42,Culverts[],VLOOKUP(COLUMN(Z42)-COLUMN($B42),Order[],2,0)+1,0)))</f>
        <v>0</v>
      </c>
      <c r="AA42" s="44">
        <f ca="1">IF($A42="Previous",IF(OR(AA$9=0,AA$9="Lt",AA$9="Rt"),"",INDIRECT(Previous&amp;"!R"&amp;ROW(Totals)&amp;"C"&amp;COLUMN(AA42),0)),IFERROR(ROUND(VLOOKUP($A42,Culverts[],VLOOKUP(COLUMN(AA42)-COLUMN($B42),Order[],2,0)+1,0),AA$1),VLOOKUP($A42,Culverts[],VLOOKUP(COLUMN(AA42)-COLUMN($B42),Order[],2,0)+1,0)))</f>
        <v>0</v>
      </c>
      <c r="AB42" s="44">
        <f ca="1">IF($A42="Previous",IF(OR(AB$9=0,AB$9="Lt",AB$9="Rt"),"",INDIRECT(Previous&amp;"!R"&amp;ROW(Totals)&amp;"C"&amp;COLUMN(AB42),0)),IFERROR(ROUND(VLOOKUP($A42,Culverts[],VLOOKUP(COLUMN(AB42)-COLUMN($B42),Order[],2,0)+1,0),AB$1),VLOOKUP($A42,Culverts[],VLOOKUP(COLUMN(AB42)-COLUMN($B42),Order[],2,0)+1,0)))</f>
        <v>0</v>
      </c>
      <c r="AC42" s="44">
        <f ca="1">IF($A42="Previous",IF(OR(AC$9=0,AC$9="Lt",AC$9="Rt"),"",INDIRECT(Previous&amp;"!R"&amp;ROW(Totals)&amp;"C"&amp;COLUMN(AC42),0)),IFERROR(ROUND(VLOOKUP($A42,Culverts[],VLOOKUP(COLUMN(AC42)-COLUMN($B42),Order[],2,0)+1,0),AC$1),VLOOKUP($A42,Culverts[],VLOOKUP(COLUMN(AC42)-COLUMN($B42),Order[],2,0)+1,0)))</f>
        <v>0</v>
      </c>
      <c r="AD42" s="44">
        <f ca="1">IF($A42="Previous",IF(OR(AD$9=0,AD$9="Lt",AD$9="Rt"),"",INDIRECT(Previous&amp;"!R"&amp;ROW(Totals)&amp;"C"&amp;COLUMN(AD42),0)),IFERROR(ROUND(VLOOKUP($A42,Culverts[],VLOOKUP(COLUMN(AD42)-COLUMN($B42),Order[],2,0)+1,0),AD$1),VLOOKUP($A42,Culverts[],VLOOKUP(COLUMN(AD42)-COLUMN($B42),Order[],2,0)+1,0)))</f>
        <v>0</v>
      </c>
      <c r="AE42" s="44">
        <f ca="1">IF($A42="Previous",IF(OR(AE$9=0,AE$9="Lt",AE$9="Rt"),"",INDIRECT(Previous&amp;"!R"&amp;ROW(Totals)&amp;"C"&amp;COLUMN(AE42),0)),IFERROR(ROUND(VLOOKUP($A42,Culverts[],VLOOKUP(COLUMN(AE42)-COLUMN($B42),Order[],2,0)+1,0),AE$1),VLOOKUP($A42,Culverts[],VLOOKUP(COLUMN(AE42)-COLUMN($B42),Order[],2,0)+1,0)))</f>
        <v>0</v>
      </c>
      <c r="AF42" s="44">
        <f ca="1">IF($A42="Previous",IF(OR(AF$9=0,AF$9="Lt",AF$9="Rt"),"",INDIRECT(Previous&amp;"!R"&amp;ROW(Totals)&amp;"C"&amp;COLUMN(AF42),0)),IFERROR(ROUND(VLOOKUP($A42,Culverts[],VLOOKUP(COLUMN(AF42)-COLUMN($B42),Order[],2,0)+1,0),AF$1),VLOOKUP($A42,Culverts[],VLOOKUP(COLUMN(AF42)-COLUMN($B42),Order[],2,0)+1,0)))</f>
        <v>0</v>
      </c>
      <c r="AG42" s="44">
        <f ca="1">IF($A42="Previous",IF(OR(AG$9=0,AG$9="Lt",AG$9="Rt"),"",INDIRECT(Previous&amp;"!R"&amp;ROW(Totals)&amp;"C"&amp;COLUMN(AG42),0)),IFERROR(ROUND(VLOOKUP($A42,Culverts[],VLOOKUP(COLUMN(AG42)-COLUMN($B42),Order[],2,0)+1,0),AG$1),VLOOKUP($A42,Culverts[],VLOOKUP(COLUMN(AG42)-COLUMN($B42),Order[],2,0)+1,0)))</f>
        <v>0</v>
      </c>
      <c r="AH42" s="44">
        <f ca="1">IF($A42="Previous",IF(OR(AH$9=0,AH$9="Lt",AH$9="Rt"),"",INDIRECT(Previous&amp;"!R"&amp;ROW(Totals)&amp;"C"&amp;COLUMN(AH42),0)),IFERROR(ROUND(VLOOKUP($A42,Culverts[],VLOOKUP(COLUMN(AH42)-COLUMN($B42),Order[],2,0)+1,0),AH$1),VLOOKUP($A42,Culverts[],VLOOKUP(COLUMN(AH42)-COLUMN($B42),Order[],2,0)+1,0)))</f>
        <v>0</v>
      </c>
      <c r="AI42" s="44">
        <f ca="1">IF($A42="Previous",IF(OR(AI$9=0,AI$9="Lt",AI$9="Rt"),"",INDIRECT(Previous&amp;"!R"&amp;ROW(Totals)&amp;"C"&amp;COLUMN(AI42),0)),IFERROR(ROUND(VLOOKUP($A42,Culverts[],VLOOKUP(COLUMN(AI42)-COLUMN($B42),Order[],2,0)+1,0),AI$1),VLOOKUP($A42,Culverts[],VLOOKUP(COLUMN(AI42)-COLUMN($B42),Order[],2,0)+1,0)))</f>
        <v>0</v>
      </c>
      <c r="AJ42" s="44">
        <f ca="1">IF($A42="Previous",IF(OR(AJ$9=0,AJ$9="Lt",AJ$9="Rt"),"",INDIRECT(Previous&amp;"!R"&amp;ROW(Totals)&amp;"C"&amp;COLUMN(AJ42),0)),IFERROR(ROUND(VLOOKUP($A42,Culverts[],VLOOKUP(COLUMN(AJ42)-COLUMN($B42),Order[],2,0)+1,0),AJ$1),VLOOKUP($A42,Culverts[],VLOOKUP(COLUMN(AJ42)-COLUMN($B42),Order[],2,0)+1,0)))</f>
        <v>0</v>
      </c>
      <c r="AK42" s="84">
        <f ca="1">IF($A42="Previous",IF(OR(AK$9=0,AK$9="Lt",AK$9="Rt"),"",INDIRECT(Previous&amp;"!R"&amp;ROW(Totals)&amp;"C"&amp;COLUMN(AK42),0)),IFERROR(ROUND(VLOOKUP($A42,Culverts[],VLOOKUP(COLUMN(AK42)-COLUMN($B42),Order[],2,0)+1,0),AK$1),VLOOKUP($A42,Culverts[],VLOOKUP(COLUMN(AK42)-COLUMN($B42),Order[],2,0)+1,0)))</f>
        <v>0</v>
      </c>
      <c r="AL42" s="44">
        <f ca="1">IF($A42="Previous",IF(OR(AL$9=0,AL$9="Lt",AL$9="Rt"),"",INDIRECT(Previous&amp;"!R"&amp;ROW(Totals)&amp;"C"&amp;COLUMN(AL42),0)),IFERROR(ROUND(VLOOKUP($A42,Culverts[],VLOOKUP(COLUMN(AL42)-COLUMN($B42),Order[],2,0)+1,0),AL$1),VLOOKUP($A42,Culverts[],VLOOKUP(COLUMN(AL42)-COLUMN($B42),Order[],2,0)+1,0)))</f>
        <v>0</v>
      </c>
    </row>
    <row r="43" spans="1:38" ht="12" customHeight="1" x14ac:dyDescent="0.15">
      <c r="A43" s="39">
        <f ca="1">IFERROR(IF(AND(Previous&lt;&gt;"None",OFFSET(A43,-1,0)=0),"Previous",OFFSET(A43,-1,0)+1),IF(OFFSET(A43,-1,0)="Row Number",-2,INDEX(SheetNames[Begins],MATCH(Sheet.Number,SheetNames[Sheet],0))))</f>
        <v>34</v>
      </c>
      <c r="C43" s="90">
        <f ca="1">IF($A43="Previous","PREVIOUS",IFERROR(VLOOKUP($A43,Culverts[],VLOOKUP(COLUMN(C43)-COLUMN($B43),Order[],2,0)+1,0),""))</f>
        <v>0</v>
      </c>
      <c r="D43" s="44">
        <f ca="1">IF($A43="Previous","SHEET:",IFERROR(ROUND(VLOOKUP($A43,Culverts[],VLOOKUP(COLUMN(D43)-COLUMN($B43),Order[],2,0)+1,0),D$1),VLOOKUP($A43,Culverts[],VLOOKUP(COLUMN(D43)-COLUMN($B43),Order[],2,0)+1,0)))</f>
        <v>0</v>
      </c>
      <c r="E43" s="44">
        <f ca="1">IF($A43="Previous",IF(OR(E$9=0,E$9="Lt",E$9="Rt"),"",INDIRECT(Previous&amp;"!R"&amp;ROW(Totals)&amp;"C"&amp;COLUMN(E43),0)),IFERROR(ROUND(VLOOKUP($A43,Culverts[],VLOOKUP(COLUMN(E43)-COLUMN($B43),Order[],2,0)+1,0),E$1),VLOOKUP($A43,Culverts[],VLOOKUP(COLUMN(E43)-COLUMN($B43),Order[],2,0)+1,0)))</f>
        <v>0</v>
      </c>
      <c r="F43" s="44">
        <f ca="1">IF($A43="Previous",IF(OR(F$9=0,F$9="Lt",F$9="Rt"),"",INDIRECT(Previous&amp;"!R"&amp;ROW(Totals)&amp;"C"&amp;COLUMN(F43),0)),IFERROR(ROUND(VLOOKUP($A43,Culverts[],VLOOKUP(COLUMN(F43)-COLUMN($B43),Order[],2,0)+1,0),F$1),VLOOKUP($A43,Culverts[],VLOOKUP(COLUMN(F43)-COLUMN($B43),Order[],2,0)+1,0)))</f>
        <v>0</v>
      </c>
      <c r="G43" s="44">
        <f ca="1">IF($A43="Previous",IF(OR(G$9=0,G$9="Lt",G$9="Rt"),"",INDIRECT(Previous&amp;"!R"&amp;ROW(Totals)&amp;"C"&amp;COLUMN(G43),0)),IFERROR(ROUND(VLOOKUP($A43,Culverts[],VLOOKUP(COLUMN(G43)-COLUMN($B43),Order[],2,0)+1,0),G$1),VLOOKUP($A43,Culverts[],VLOOKUP(COLUMN(G43)-COLUMN($B43),Order[],2,0)+1,0)))</f>
        <v>0</v>
      </c>
      <c r="H43" s="44">
        <f ca="1">IF($A43="Previous",IF(OR(H$9=0,H$9="Lt",H$9="Rt"),"",INDIRECT(Previous&amp;"!R"&amp;ROW(Totals)&amp;"C"&amp;COLUMN(H43),0)),IFERROR(ROUND(VLOOKUP($A43,Culverts[],VLOOKUP(COLUMN(H43)-COLUMN($B43),Order[],2,0)+1,0),H$1),VLOOKUP($A43,Culverts[],VLOOKUP(COLUMN(H43)-COLUMN($B43),Order[],2,0)+1,0)))</f>
        <v>0</v>
      </c>
      <c r="I43" s="44">
        <f ca="1">IF($A43="Previous",IF(OR(I$9=0,I$9="Lt",I$9="Rt"),"",INDIRECT(Previous&amp;"!R"&amp;ROW(Totals)&amp;"C"&amp;COLUMN(I43),0)),IFERROR(ROUND(VLOOKUP($A43,Culverts[],VLOOKUP(COLUMN(I43)-COLUMN($B43),Order[],2,0)+1,0),I$1),VLOOKUP($A43,Culverts[],VLOOKUP(COLUMN(I43)-COLUMN($B43),Order[],2,0)+1,0)))</f>
        <v>0</v>
      </c>
      <c r="J43" s="44">
        <f ca="1">IF($A43="Previous",IF(OR(J$9=0,J$9="Lt",J$9="Rt"),"",INDIRECT(Previous&amp;"!R"&amp;ROW(Totals)&amp;"C"&amp;COLUMN(J43),0)),IFERROR(ROUND(VLOOKUP($A43,Culverts[],VLOOKUP(COLUMN(J43)-COLUMN($B43),Order[],2,0)+1,0),J$1),VLOOKUP($A43,Culverts[],VLOOKUP(COLUMN(J43)-COLUMN($B43),Order[],2,0)+1,0)))</f>
        <v>0</v>
      </c>
      <c r="K43" s="44">
        <f ca="1">IF($A43="Previous",IF(OR(K$9=0,K$9="Lt",K$9="Rt"),"",INDIRECT(Previous&amp;"!R"&amp;ROW(Totals)&amp;"C"&amp;COLUMN(K43),0)),IFERROR(ROUND(VLOOKUP($A43,Culverts[],VLOOKUP(COLUMN(K43)-COLUMN($B43),Order[],2,0)+1,0),K$1),VLOOKUP($A43,Culverts[],VLOOKUP(COLUMN(K43)-COLUMN($B43),Order[],2,0)+1,0)))</f>
        <v>0</v>
      </c>
      <c r="L43" s="44">
        <f ca="1">IF($A43="Previous",IF(OR(L$9=0,L$9="Lt",L$9="Rt"),"",INDIRECT(Previous&amp;"!R"&amp;ROW(Totals)&amp;"C"&amp;COLUMN(L43),0)),IFERROR(ROUND(VLOOKUP($A43,Culverts[],VLOOKUP(COLUMN(L43)-COLUMN($B43),Order[],2,0)+1,0),L$1),VLOOKUP($A43,Culverts[],VLOOKUP(COLUMN(L43)-COLUMN($B43),Order[],2,0)+1,0)))</f>
        <v>0</v>
      </c>
      <c r="M43" s="44">
        <f ca="1">IF($A43="Previous",IF(OR(M$9=0,M$9="Lt",M$9="Rt"),"",INDIRECT(Previous&amp;"!R"&amp;ROW(Totals)&amp;"C"&amp;COLUMN(M43),0)),IFERROR(ROUND(VLOOKUP($A43,Culverts[],VLOOKUP(COLUMN(M43)-COLUMN($B43),Order[],2,0)+1,0),M$1),VLOOKUP($A43,Culverts[],VLOOKUP(COLUMN(M43)-COLUMN($B43),Order[],2,0)+1,0)))</f>
        <v>0</v>
      </c>
      <c r="N43" s="44">
        <f ca="1">IF($A43="Previous",IF(OR(N$9=0,N$9="Lt",N$9="Rt"),"",INDIRECT(Previous&amp;"!R"&amp;ROW(Totals)&amp;"C"&amp;COLUMN(N43),0)),IFERROR(ROUND(VLOOKUP($A43,Culverts[],VLOOKUP(COLUMN(N43)-COLUMN($B43),Order[],2,0)+1,0),N$1),VLOOKUP($A43,Culverts[],VLOOKUP(COLUMN(N43)-COLUMN($B43),Order[],2,0)+1,0)))</f>
        <v>0</v>
      </c>
      <c r="O43" s="44">
        <f ca="1">IF($A43="Previous",IF(OR(O$9=0,O$9="Lt",O$9="Rt"),"",INDIRECT(Previous&amp;"!R"&amp;ROW(Totals)&amp;"C"&amp;COLUMN(O43),0)),IFERROR(ROUND(VLOOKUP($A43,Culverts[],VLOOKUP(COLUMN(O43)-COLUMN($B43),Order[],2,0)+1,0),O$1),VLOOKUP($A43,Culverts[],VLOOKUP(COLUMN(O43)-COLUMN($B43),Order[],2,0)+1,0)))</f>
        <v>0</v>
      </c>
      <c r="P43" s="44">
        <f ca="1">IF($A43="Previous",IF(OR(P$9=0,P$9="Lt",P$9="Rt"),"",INDIRECT(Previous&amp;"!R"&amp;ROW(Totals)&amp;"C"&amp;COLUMN(P43),0)),IFERROR(ROUND(VLOOKUP($A43,Culverts[],VLOOKUP(COLUMN(P43)-COLUMN($B43),Order[],2,0)+1,0),P$1),VLOOKUP($A43,Culverts[],VLOOKUP(COLUMN(P43)-COLUMN($B43),Order[],2,0)+1,0)))</f>
        <v>0</v>
      </c>
      <c r="Q43" s="44">
        <f ca="1">IF($A43="Previous",IF(OR(Q$9=0,Q$9="Lt",Q$9="Rt"),"",INDIRECT(Previous&amp;"!R"&amp;ROW(Totals)&amp;"C"&amp;COLUMN(Q43),0)),IFERROR(ROUND(VLOOKUP($A43,Culverts[],VLOOKUP(COLUMN(Q43)-COLUMN($B43),Order[],2,0)+1,0),Q$1),VLOOKUP($A43,Culverts[],VLOOKUP(COLUMN(Q43)-COLUMN($B43),Order[],2,0)+1,0)))</f>
        <v>0</v>
      </c>
      <c r="R43" s="44">
        <f ca="1">IF($A43="Previous",IF(OR(R$9=0,R$9="Lt",R$9="Rt"),"",INDIRECT(Previous&amp;"!R"&amp;ROW(Totals)&amp;"C"&amp;COLUMN(R43),0)),IFERROR(ROUND(VLOOKUP($A43,Culverts[],VLOOKUP(COLUMN(R43)-COLUMN($B43),Order[],2,0)+1,0),R$1),VLOOKUP($A43,Culverts[],VLOOKUP(COLUMN(R43)-COLUMN($B43),Order[],2,0)+1,0)))</f>
        <v>0</v>
      </c>
      <c r="S43" s="44">
        <f ca="1">IF($A43="Previous",IF(OR(S$9=0,S$9="Lt",S$9="Rt"),"",INDIRECT(Previous&amp;"!R"&amp;ROW(Totals)&amp;"C"&amp;COLUMN(S43),0)),IFERROR(ROUND(VLOOKUP($A43,Culverts[],VLOOKUP(COLUMN(S43)-COLUMN($B43),Order[],2,0)+1,0),S$1),VLOOKUP($A43,Culverts[],VLOOKUP(COLUMN(S43)-COLUMN($B43),Order[],2,0)+1,0)))</f>
        <v>0</v>
      </c>
      <c r="T43" s="44">
        <f ca="1">IF($A43="Previous",IF(OR(T$9=0,T$9="Lt",T$9="Rt"),"",INDIRECT(Previous&amp;"!R"&amp;ROW(Totals)&amp;"C"&amp;COLUMN(T43),0)),IFERROR(ROUND(VLOOKUP($A43,Culverts[],VLOOKUP(COLUMN(T43)-COLUMN($B43),Order[],2,0)+1,0),T$1),VLOOKUP($A43,Culverts[],VLOOKUP(COLUMN(T43)-COLUMN($B43),Order[],2,0)+1,0)))</f>
        <v>0</v>
      </c>
      <c r="U43" s="44">
        <f ca="1">IF($A43="Previous",IF(OR(U$9=0,U$9="Lt",U$9="Rt"),"",INDIRECT(Previous&amp;"!R"&amp;ROW(Totals)&amp;"C"&amp;COLUMN(U43),0)),IFERROR(ROUND(VLOOKUP($A43,Culverts[],VLOOKUP(COLUMN(U43)-COLUMN($B43),Order[],2,0)+1,0),U$1),VLOOKUP($A43,Culverts[],VLOOKUP(COLUMN(U43)-COLUMN($B43),Order[],2,0)+1,0)))</f>
        <v>0</v>
      </c>
      <c r="V43" s="44">
        <f ca="1">IF($A43="Previous",IF(OR(V$9=0,V$9="Lt",V$9="Rt"),"",INDIRECT(Previous&amp;"!R"&amp;ROW(Totals)&amp;"C"&amp;COLUMN(V43),0)),IFERROR(ROUND(VLOOKUP($A43,Culverts[],VLOOKUP(COLUMN(V43)-COLUMN($B43),Order[],2,0)+1,0),V$1),VLOOKUP($A43,Culverts[],VLOOKUP(COLUMN(V43)-COLUMN($B43),Order[],2,0)+1,0)))</f>
        <v>0</v>
      </c>
      <c r="W43" s="44">
        <f ca="1">IF($A43="Previous",IF(OR(W$9=0,W$9="Lt",W$9="Rt"),"",INDIRECT(Previous&amp;"!R"&amp;ROW(Totals)&amp;"C"&amp;COLUMN(W43),0)),IFERROR(ROUND(VLOOKUP($A43,Culverts[],VLOOKUP(COLUMN(W43)-COLUMN($B43),Order[],2,0)+1,0),W$1),VLOOKUP($A43,Culverts[],VLOOKUP(COLUMN(W43)-COLUMN($B43),Order[],2,0)+1,0)))</f>
        <v>0</v>
      </c>
      <c r="X43" s="44">
        <f ca="1">IF($A43="Previous",IF(OR(X$9=0,X$9="Lt",X$9="Rt"),"",INDIRECT(Previous&amp;"!R"&amp;ROW(Totals)&amp;"C"&amp;COLUMN(X43),0)),IFERROR(ROUND(VLOOKUP($A43,Culverts[],VLOOKUP(COLUMN(X43)-COLUMN($B43),Order[],2,0)+1,0),X$1),VLOOKUP($A43,Culverts[],VLOOKUP(COLUMN(X43)-COLUMN($B43),Order[],2,0)+1,0)))</f>
        <v>0</v>
      </c>
      <c r="Y43" s="44">
        <f ca="1">IF($A43="Previous",IF(OR(Y$9=0,Y$9="Lt",Y$9="Rt"),"",INDIRECT(Previous&amp;"!R"&amp;ROW(Totals)&amp;"C"&amp;COLUMN(Y43),0)),IFERROR(ROUND(VLOOKUP($A43,Culverts[],VLOOKUP(COLUMN(Y43)-COLUMN($B43),Order[],2,0)+1,0),Y$1),VLOOKUP($A43,Culverts[],VLOOKUP(COLUMN(Y43)-COLUMN($B43),Order[],2,0)+1,0)))</f>
        <v>0</v>
      </c>
      <c r="Z43" s="44">
        <f ca="1">IF($A43="Previous",IF(OR(Z$9=0,Z$9="Lt",Z$9="Rt"),"",INDIRECT(Previous&amp;"!R"&amp;ROW(Totals)&amp;"C"&amp;COLUMN(Z43),0)),IFERROR(ROUND(VLOOKUP($A43,Culverts[],VLOOKUP(COLUMN(Z43)-COLUMN($B43),Order[],2,0)+1,0),Z$1),VLOOKUP($A43,Culverts[],VLOOKUP(COLUMN(Z43)-COLUMN($B43),Order[],2,0)+1,0)))</f>
        <v>0</v>
      </c>
      <c r="AA43" s="44">
        <f ca="1">IF($A43="Previous",IF(OR(AA$9=0,AA$9="Lt",AA$9="Rt"),"",INDIRECT(Previous&amp;"!R"&amp;ROW(Totals)&amp;"C"&amp;COLUMN(AA43),0)),IFERROR(ROUND(VLOOKUP($A43,Culverts[],VLOOKUP(COLUMN(AA43)-COLUMN($B43),Order[],2,0)+1,0),AA$1),VLOOKUP($A43,Culverts[],VLOOKUP(COLUMN(AA43)-COLUMN($B43),Order[],2,0)+1,0)))</f>
        <v>0</v>
      </c>
      <c r="AB43" s="44">
        <f ca="1">IF($A43="Previous",IF(OR(AB$9=0,AB$9="Lt",AB$9="Rt"),"",INDIRECT(Previous&amp;"!R"&amp;ROW(Totals)&amp;"C"&amp;COLUMN(AB43),0)),IFERROR(ROUND(VLOOKUP($A43,Culverts[],VLOOKUP(COLUMN(AB43)-COLUMN($B43),Order[],2,0)+1,0),AB$1),VLOOKUP($A43,Culverts[],VLOOKUP(COLUMN(AB43)-COLUMN($B43),Order[],2,0)+1,0)))</f>
        <v>0</v>
      </c>
      <c r="AC43" s="44">
        <f ca="1">IF($A43="Previous",IF(OR(AC$9=0,AC$9="Lt",AC$9="Rt"),"",INDIRECT(Previous&amp;"!R"&amp;ROW(Totals)&amp;"C"&amp;COLUMN(AC43),0)),IFERROR(ROUND(VLOOKUP($A43,Culverts[],VLOOKUP(COLUMN(AC43)-COLUMN($B43),Order[],2,0)+1,0),AC$1),VLOOKUP($A43,Culverts[],VLOOKUP(COLUMN(AC43)-COLUMN($B43),Order[],2,0)+1,0)))</f>
        <v>0</v>
      </c>
      <c r="AD43" s="44">
        <f ca="1">IF($A43="Previous",IF(OR(AD$9=0,AD$9="Lt",AD$9="Rt"),"",INDIRECT(Previous&amp;"!R"&amp;ROW(Totals)&amp;"C"&amp;COLUMN(AD43),0)),IFERROR(ROUND(VLOOKUP($A43,Culverts[],VLOOKUP(COLUMN(AD43)-COLUMN($B43),Order[],2,0)+1,0),AD$1),VLOOKUP($A43,Culverts[],VLOOKUP(COLUMN(AD43)-COLUMN($B43),Order[],2,0)+1,0)))</f>
        <v>0</v>
      </c>
      <c r="AE43" s="44">
        <f ca="1">IF($A43="Previous",IF(OR(AE$9=0,AE$9="Lt",AE$9="Rt"),"",INDIRECT(Previous&amp;"!R"&amp;ROW(Totals)&amp;"C"&amp;COLUMN(AE43),0)),IFERROR(ROUND(VLOOKUP($A43,Culverts[],VLOOKUP(COLUMN(AE43)-COLUMN($B43),Order[],2,0)+1,0),AE$1),VLOOKUP($A43,Culverts[],VLOOKUP(COLUMN(AE43)-COLUMN($B43),Order[],2,0)+1,0)))</f>
        <v>0</v>
      </c>
      <c r="AF43" s="44">
        <f ca="1">IF($A43="Previous",IF(OR(AF$9=0,AF$9="Lt",AF$9="Rt"),"",INDIRECT(Previous&amp;"!R"&amp;ROW(Totals)&amp;"C"&amp;COLUMN(AF43),0)),IFERROR(ROUND(VLOOKUP($A43,Culverts[],VLOOKUP(COLUMN(AF43)-COLUMN($B43),Order[],2,0)+1,0),AF$1),VLOOKUP($A43,Culverts[],VLOOKUP(COLUMN(AF43)-COLUMN($B43),Order[],2,0)+1,0)))</f>
        <v>0</v>
      </c>
      <c r="AG43" s="44">
        <f ca="1">IF($A43="Previous",IF(OR(AG$9=0,AG$9="Lt",AG$9="Rt"),"",INDIRECT(Previous&amp;"!R"&amp;ROW(Totals)&amp;"C"&amp;COLUMN(AG43),0)),IFERROR(ROUND(VLOOKUP($A43,Culverts[],VLOOKUP(COLUMN(AG43)-COLUMN($B43),Order[],2,0)+1,0),AG$1),VLOOKUP($A43,Culverts[],VLOOKUP(COLUMN(AG43)-COLUMN($B43),Order[],2,0)+1,0)))</f>
        <v>0</v>
      </c>
      <c r="AH43" s="44">
        <f ca="1">IF($A43="Previous",IF(OR(AH$9=0,AH$9="Lt",AH$9="Rt"),"",INDIRECT(Previous&amp;"!R"&amp;ROW(Totals)&amp;"C"&amp;COLUMN(AH43),0)),IFERROR(ROUND(VLOOKUP($A43,Culverts[],VLOOKUP(COLUMN(AH43)-COLUMN($B43),Order[],2,0)+1,0),AH$1),VLOOKUP($A43,Culverts[],VLOOKUP(COLUMN(AH43)-COLUMN($B43),Order[],2,0)+1,0)))</f>
        <v>0</v>
      </c>
      <c r="AI43" s="44">
        <f ca="1">IF($A43="Previous",IF(OR(AI$9=0,AI$9="Lt",AI$9="Rt"),"",INDIRECT(Previous&amp;"!R"&amp;ROW(Totals)&amp;"C"&amp;COLUMN(AI43),0)),IFERROR(ROUND(VLOOKUP($A43,Culverts[],VLOOKUP(COLUMN(AI43)-COLUMN($B43),Order[],2,0)+1,0),AI$1),VLOOKUP($A43,Culverts[],VLOOKUP(COLUMN(AI43)-COLUMN($B43),Order[],2,0)+1,0)))</f>
        <v>0</v>
      </c>
      <c r="AJ43" s="44">
        <f ca="1">IF($A43="Previous",IF(OR(AJ$9=0,AJ$9="Lt",AJ$9="Rt"),"",INDIRECT(Previous&amp;"!R"&amp;ROW(Totals)&amp;"C"&amp;COLUMN(AJ43),0)),IFERROR(ROUND(VLOOKUP($A43,Culverts[],VLOOKUP(COLUMN(AJ43)-COLUMN($B43),Order[],2,0)+1,0),AJ$1),VLOOKUP($A43,Culverts[],VLOOKUP(COLUMN(AJ43)-COLUMN($B43),Order[],2,0)+1,0)))</f>
        <v>0</v>
      </c>
      <c r="AK43" s="84">
        <f ca="1">IF($A43="Previous",IF(OR(AK$9=0,AK$9="Lt",AK$9="Rt"),"",INDIRECT(Previous&amp;"!R"&amp;ROW(Totals)&amp;"C"&amp;COLUMN(AK43),0)),IFERROR(ROUND(VLOOKUP($A43,Culverts[],VLOOKUP(COLUMN(AK43)-COLUMN($B43),Order[],2,0)+1,0),AK$1),VLOOKUP($A43,Culverts[],VLOOKUP(COLUMN(AK43)-COLUMN($B43),Order[],2,0)+1,0)))</f>
        <v>0</v>
      </c>
      <c r="AL43" s="44">
        <f ca="1">IF($A43="Previous",IF(OR(AL$9=0,AL$9="Lt",AL$9="Rt"),"",INDIRECT(Previous&amp;"!R"&amp;ROW(Totals)&amp;"C"&amp;COLUMN(AL43),0)),IFERROR(ROUND(VLOOKUP($A43,Culverts[],VLOOKUP(COLUMN(AL43)-COLUMN($B43),Order[],2,0)+1,0),AL$1),VLOOKUP($A43,Culverts[],VLOOKUP(COLUMN(AL43)-COLUMN($B43),Order[],2,0)+1,0)))</f>
        <v>0</v>
      </c>
    </row>
    <row r="44" spans="1:38" ht="12" customHeight="1" x14ac:dyDescent="0.15">
      <c r="A44" s="39">
        <f ca="1">IFERROR(IF(AND(Previous&lt;&gt;"None",OFFSET(A44,-1,0)=0),"Previous",OFFSET(A44,-1,0)+1),IF(OFFSET(A44,-1,0)="Row Number",-2,INDEX(SheetNames[Begins],MATCH(Sheet.Number,SheetNames[Sheet],0))))</f>
        <v>35</v>
      </c>
      <c r="C44" s="90">
        <f ca="1">IF($A44="Previous","PREVIOUS",IFERROR(VLOOKUP($A44,Culverts[],VLOOKUP(COLUMN(C44)-COLUMN($B44),Order[],2,0)+1,0),""))</f>
        <v>0</v>
      </c>
      <c r="D44" s="44">
        <f ca="1">IF($A44="Previous","SHEET:",IFERROR(ROUND(VLOOKUP($A44,Culverts[],VLOOKUP(COLUMN(D44)-COLUMN($B44),Order[],2,0)+1,0),D$1),VLOOKUP($A44,Culverts[],VLOOKUP(COLUMN(D44)-COLUMN($B44),Order[],2,0)+1,0)))</f>
        <v>0</v>
      </c>
      <c r="E44" s="44">
        <f ca="1">IF($A44="Previous",IF(OR(E$9=0,E$9="Lt",E$9="Rt"),"",INDIRECT(Previous&amp;"!R"&amp;ROW(Totals)&amp;"C"&amp;COLUMN(E44),0)),IFERROR(ROUND(VLOOKUP($A44,Culverts[],VLOOKUP(COLUMN(E44)-COLUMN($B44),Order[],2,0)+1,0),E$1),VLOOKUP($A44,Culverts[],VLOOKUP(COLUMN(E44)-COLUMN($B44),Order[],2,0)+1,0)))</f>
        <v>0</v>
      </c>
      <c r="F44" s="44">
        <f ca="1">IF($A44="Previous",IF(OR(F$9=0,F$9="Lt",F$9="Rt"),"",INDIRECT(Previous&amp;"!R"&amp;ROW(Totals)&amp;"C"&amp;COLUMN(F44),0)),IFERROR(ROUND(VLOOKUP($A44,Culverts[],VLOOKUP(COLUMN(F44)-COLUMN($B44),Order[],2,0)+1,0),F$1),VLOOKUP($A44,Culverts[],VLOOKUP(COLUMN(F44)-COLUMN($B44),Order[],2,0)+1,0)))</f>
        <v>0</v>
      </c>
      <c r="G44" s="44">
        <f ca="1">IF($A44="Previous",IF(OR(G$9=0,G$9="Lt",G$9="Rt"),"",INDIRECT(Previous&amp;"!R"&amp;ROW(Totals)&amp;"C"&amp;COLUMN(G44),0)),IFERROR(ROUND(VLOOKUP($A44,Culverts[],VLOOKUP(COLUMN(G44)-COLUMN($B44),Order[],2,0)+1,0),G$1),VLOOKUP($A44,Culverts[],VLOOKUP(COLUMN(G44)-COLUMN($B44),Order[],2,0)+1,0)))</f>
        <v>0</v>
      </c>
      <c r="H44" s="44">
        <f ca="1">IF($A44="Previous",IF(OR(H$9=0,H$9="Lt",H$9="Rt"),"",INDIRECT(Previous&amp;"!R"&amp;ROW(Totals)&amp;"C"&amp;COLUMN(H44),0)),IFERROR(ROUND(VLOOKUP($A44,Culverts[],VLOOKUP(COLUMN(H44)-COLUMN($B44),Order[],2,0)+1,0),H$1),VLOOKUP($A44,Culverts[],VLOOKUP(COLUMN(H44)-COLUMN($B44),Order[],2,0)+1,0)))</f>
        <v>0</v>
      </c>
      <c r="I44" s="44">
        <f ca="1">IF($A44="Previous",IF(OR(I$9=0,I$9="Lt",I$9="Rt"),"",INDIRECT(Previous&amp;"!R"&amp;ROW(Totals)&amp;"C"&amp;COLUMN(I44),0)),IFERROR(ROUND(VLOOKUP($A44,Culverts[],VLOOKUP(COLUMN(I44)-COLUMN($B44),Order[],2,0)+1,0),I$1),VLOOKUP($A44,Culverts[],VLOOKUP(COLUMN(I44)-COLUMN($B44),Order[],2,0)+1,0)))</f>
        <v>0</v>
      </c>
      <c r="J44" s="44">
        <f ca="1">IF($A44="Previous",IF(OR(J$9=0,J$9="Lt",J$9="Rt"),"",INDIRECT(Previous&amp;"!R"&amp;ROW(Totals)&amp;"C"&amp;COLUMN(J44),0)),IFERROR(ROUND(VLOOKUP($A44,Culverts[],VLOOKUP(COLUMN(J44)-COLUMN($B44),Order[],2,0)+1,0),J$1),VLOOKUP($A44,Culverts[],VLOOKUP(COLUMN(J44)-COLUMN($B44),Order[],2,0)+1,0)))</f>
        <v>0</v>
      </c>
      <c r="K44" s="44">
        <f ca="1">IF($A44="Previous",IF(OR(K$9=0,K$9="Lt",K$9="Rt"),"",INDIRECT(Previous&amp;"!R"&amp;ROW(Totals)&amp;"C"&amp;COLUMN(K44),0)),IFERROR(ROUND(VLOOKUP($A44,Culverts[],VLOOKUP(COLUMN(K44)-COLUMN($B44),Order[],2,0)+1,0),K$1),VLOOKUP($A44,Culverts[],VLOOKUP(COLUMN(K44)-COLUMN($B44),Order[],2,0)+1,0)))</f>
        <v>0</v>
      </c>
      <c r="L44" s="44">
        <f ca="1">IF($A44="Previous",IF(OR(L$9=0,L$9="Lt",L$9="Rt"),"",INDIRECT(Previous&amp;"!R"&amp;ROW(Totals)&amp;"C"&amp;COLUMN(L44),0)),IFERROR(ROUND(VLOOKUP($A44,Culverts[],VLOOKUP(COLUMN(L44)-COLUMN($B44),Order[],2,0)+1,0),L$1),VLOOKUP($A44,Culverts[],VLOOKUP(COLUMN(L44)-COLUMN($B44),Order[],2,0)+1,0)))</f>
        <v>0</v>
      </c>
      <c r="M44" s="44">
        <f ca="1">IF($A44="Previous",IF(OR(M$9=0,M$9="Lt",M$9="Rt"),"",INDIRECT(Previous&amp;"!R"&amp;ROW(Totals)&amp;"C"&amp;COLUMN(M44),0)),IFERROR(ROUND(VLOOKUP($A44,Culverts[],VLOOKUP(COLUMN(M44)-COLUMN($B44),Order[],2,0)+1,0),M$1),VLOOKUP($A44,Culverts[],VLOOKUP(COLUMN(M44)-COLUMN($B44),Order[],2,0)+1,0)))</f>
        <v>0</v>
      </c>
      <c r="N44" s="44">
        <f ca="1">IF($A44="Previous",IF(OR(N$9=0,N$9="Lt",N$9="Rt"),"",INDIRECT(Previous&amp;"!R"&amp;ROW(Totals)&amp;"C"&amp;COLUMN(N44),0)),IFERROR(ROUND(VLOOKUP($A44,Culverts[],VLOOKUP(COLUMN(N44)-COLUMN($B44),Order[],2,0)+1,0),N$1),VLOOKUP($A44,Culverts[],VLOOKUP(COLUMN(N44)-COLUMN($B44),Order[],2,0)+1,0)))</f>
        <v>0</v>
      </c>
      <c r="O44" s="44">
        <f ca="1">IF($A44="Previous",IF(OR(O$9=0,O$9="Lt",O$9="Rt"),"",INDIRECT(Previous&amp;"!R"&amp;ROW(Totals)&amp;"C"&amp;COLUMN(O44),0)),IFERROR(ROUND(VLOOKUP($A44,Culverts[],VLOOKUP(COLUMN(O44)-COLUMN($B44),Order[],2,0)+1,0),O$1),VLOOKUP($A44,Culverts[],VLOOKUP(COLUMN(O44)-COLUMN($B44),Order[],2,0)+1,0)))</f>
        <v>0</v>
      </c>
      <c r="P44" s="44">
        <f ca="1">IF($A44="Previous",IF(OR(P$9=0,P$9="Lt",P$9="Rt"),"",INDIRECT(Previous&amp;"!R"&amp;ROW(Totals)&amp;"C"&amp;COLUMN(P44),0)),IFERROR(ROUND(VLOOKUP($A44,Culverts[],VLOOKUP(COLUMN(P44)-COLUMN($B44),Order[],2,0)+1,0),P$1),VLOOKUP($A44,Culverts[],VLOOKUP(COLUMN(P44)-COLUMN($B44),Order[],2,0)+1,0)))</f>
        <v>0</v>
      </c>
      <c r="Q44" s="44">
        <f ca="1">IF($A44="Previous",IF(OR(Q$9=0,Q$9="Lt",Q$9="Rt"),"",INDIRECT(Previous&amp;"!R"&amp;ROW(Totals)&amp;"C"&amp;COLUMN(Q44),0)),IFERROR(ROUND(VLOOKUP($A44,Culverts[],VLOOKUP(COLUMN(Q44)-COLUMN($B44),Order[],2,0)+1,0),Q$1),VLOOKUP($A44,Culverts[],VLOOKUP(COLUMN(Q44)-COLUMN($B44),Order[],2,0)+1,0)))</f>
        <v>0</v>
      </c>
      <c r="R44" s="44">
        <f ca="1">IF($A44="Previous",IF(OR(R$9=0,R$9="Lt",R$9="Rt"),"",INDIRECT(Previous&amp;"!R"&amp;ROW(Totals)&amp;"C"&amp;COLUMN(R44),0)),IFERROR(ROUND(VLOOKUP($A44,Culverts[],VLOOKUP(COLUMN(R44)-COLUMN($B44),Order[],2,0)+1,0),R$1),VLOOKUP($A44,Culverts[],VLOOKUP(COLUMN(R44)-COLUMN($B44),Order[],2,0)+1,0)))</f>
        <v>0</v>
      </c>
      <c r="S44" s="44">
        <f ca="1">IF($A44="Previous",IF(OR(S$9=0,S$9="Lt",S$9="Rt"),"",INDIRECT(Previous&amp;"!R"&amp;ROW(Totals)&amp;"C"&amp;COLUMN(S44),0)),IFERROR(ROUND(VLOOKUP($A44,Culverts[],VLOOKUP(COLUMN(S44)-COLUMN($B44),Order[],2,0)+1,0),S$1),VLOOKUP($A44,Culverts[],VLOOKUP(COLUMN(S44)-COLUMN($B44),Order[],2,0)+1,0)))</f>
        <v>0</v>
      </c>
      <c r="T44" s="44">
        <f ca="1">IF($A44="Previous",IF(OR(T$9=0,T$9="Lt",T$9="Rt"),"",INDIRECT(Previous&amp;"!R"&amp;ROW(Totals)&amp;"C"&amp;COLUMN(T44),0)),IFERROR(ROUND(VLOOKUP($A44,Culverts[],VLOOKUP(COLUMN(T44)-COLUMN($B44),Order[],2,0)+1,0),T$1),VLOOKUP($A44,Culverts[],VLOOKUP(COLUMN(T44)-COLUMN($B44),Order[],2,0)+1,0)))</f>
        <v>0</v>
      </c>
      <c r="U44" s="44">
        <f ca="1">IF($A44="Previous",IF(OR(U$9=0,U$9="Lt",U$9="Rt"),"",INDIRECT(Previous&amp;"!R"&amp;ROW(Totals)&amp;"C"&amp;COLUMN(U44),0)),IFERROR(ROUND(VLOOKUP($A44,Culverts[],VLOOKUP(COLUMN(U44)-COLUMN($B44),Order[],2,0)+1,0),U$1),VLOOKUP($A44,Culverts[],VLOOKUP(COLUMN(U44)-COLUMN($B44),Order[],2,0)+1,0)))</f>
        <v>0</v>
      </c>
      <c r="V44" s="44">
        <f ca="1">IF($A44="Previous",IF(OR(V$9=0,V$9="Lt",V$9="Rt"),"",INDIRECT(Previous&amp;"!R"&amp;ROW(Totals)&amp;"C"&amp;COLUMN(V44),0)),IFERROR(ROUND(VLOOKUP($A44,Culverts[],VLOOKUP(COLUMN(V44)-COLUMN($B44),Order[],2,0)+1,0),V$1),VLOOKUP($A44,Culverts[],VLOOKUP(COLUMN(V44)-COLUMN($B44),Order[],2,0)+1,0)))</f>
        <v>0</v>
      </c>
      <c r="W44" s="44">
        <f ca="1">IF($A44="Previous",IF(OR(W$9=0,W$9="Lt",W$9="Rt"),"",INDIRECT(Previous&amp;"!R"&amp;ROW(Totals)&amp;"C"&amp;COLUMN(W44),0)),IFERROR(ROUND(VLOOKUP($A44,Culverts[],VLOOKUP(COLUMN(W44)-COLUMN($B44),Order[],2,0)+1,0),W$1),VLOOKUP($A44,Culverts[],VLOOKUP(COLUMN(W44)-COLUMN($B44),Order[],2,0)+1,0)))</f>
        <v>0</v>
      </c>
      <c r="X44" s="44">
        <f ca="1">IF($A44="Previous",IF(OR(X$9=0,X$9="Lt",X$9="Rt"),"",INDIRECT(Previous&amp;"!R"&amp;ROW(Totals)&amp;"C"&amp;COLUMN(X44),0)),IFERROR(ROUND(VLOOKUP($A44,Culverts[],VLOOKUP(COLUMN(X44)-COLUMN($B44),Order[],2,0)+1,0),X$1),VLOOKUP($A44,Culverts[],VLOOKUP(COLUMN(X44)-COLUMN($B44),Order[],2,0)+1,0)))</f>
        <v>0</v>
      </c>
      <c r="Y44" s="44">
        <f ca="1">IF($A44="Previous",IF(OR(Y$9=0,Y$9="Lt",Y$9="Rt"),"",INDIRECT(Previous&amp;"!R"&amp;ROW(Totals)&amp;"C"&amp;COLUMN(Y44),0)),IFERROR(ROUND(VLOOKUP($A44,Culverts[],VLOOKUP(COLUMN(Y44)-COLUMN($B44),Order[],2,0)+1,0),Y$1),VLOOKUP($A44,Culverts[],VLOOKUP(COLUMN(Y44)-COLUMN($B44),Order[],2,0)+1,0)))</f>
        <v>0</v>
      </c>
      <c r="Z44" s="44">
        <f ca="1">IF($A44="Previous",IF(OR(Z$9=0,Z$9="Lt",Z$9="Rt"),"",INDIRECT(Previous&amp;"!R"&amp;ROW(Totals)&amp;"C"&amp;COLUMN(Z44),0)),IFERROR(ROUND(VLOOKUP($A44,Culverts[],VLOOKUP(COLUMN(Z44)-COLUMN($B44),Order[],2,0)+1,0),Z$1),VLOOKUP($A44,Culverts[],VLOOKUP(COLUMN(Z44)-COLUMN($B44),Order[],2,0)+1,0)))</f>
        <v>0</v>
      </c>
      <c r="AA44" s="44">
        <f ca="1">IF($A44="Previous",IF(OR(AA$9=0,AA$9="Lt",AA$9="Rt"),"",INDIRECT(Previous&amp;"!R"&amp;ROW(Totals)&amp;"C"&amp;COLUMN(AA44),0)),IFERROR(ROUND(VLOOKUP($A44,Culverts[],VLOOKUP(COLUMN(AA44)-COLUMN($B44),Order[],2,0)+1,0),AA$1),VLOOKUP($A44,Culverts[],VLOOKUP(COLUMN(AA44)-COLUMN($B44),Order[],2,0)+1,0)))</f>
        <v>0</v>
      </c>
      <c r="AB44" s="44">
        <f ca="1">IF($A44="Previous",IF(OR(AB$9=0,AB$9="Lt",AB$9="Rt"),"",INDIRECT(Previous&amp;"!R"&amp;ROW(Totals)&amp;"C"&amp;COLUMN(AB44),0)),IFERROR(ROUND(VLOOKUP($A44,Culverts[],VLOOKUP(COLUMN(AB44)-COLUMN($B44),Order[],2,0)+1,0),AB$1),VLOOKUP($A44,Culverts[],VLOOKUP(COLUMN(AB44)-COLUMN($B44),Order[],2,0)+1,0)))</f>
        <v>0</v>
      </c>
      <c r="AC44" s="44">
        <f ca="1">IF($A44="Previous",IF(OR(AC$9=0,AC$9="Lt",AC$9="Rt"),"",INDIRECT(Previous&amp;"!R"&amp;ROW(Totals)&amp;"C"&amp;COLUMN(AC44),0)),IFERROR(ROUND(VLOOKUP($A44,Culverts[],VLOOKUP(COLUMN(AC44)-COLUMN($B44),Order[],2,0)+1,0),AC$1),VLOOKUP($A44,Culverts[],VLOOKUP(COLUMN(AC44)-COLUMN($B44),Order[],2,0)+1,0)))</f>
        <v>0</v>
      </c>
      <c r="AD44" s="44">
        <f ca="1">IF($A44="Previous",IF(OR(AD$9=0,AD$9="Lt",AD$9="Rt"),"",INDIRECT(Previous&amp;"!R"&amp;ROW(Totals)&amp;"C"&amp;COLUMN(AD44),0)),IFERROR(ROUND(VLOOKUP($A44,Culverts[],VLOOKUP(COLUMN(AD44)-COLUMN($B44),Order[],2,0)+1,0),AD$1),VLOOKUP($A44,Culverts[],VLOOKUP(COLUMN(AD44)-COLUMN($B44),Order[],2,0)+1,0)))</f>
        <v>0</v>
      </c>
      <c r="AE44" s="44">
        <f ca="1">IF($A44="Previous",IF(OR(AE$9=0,AE$9="Lt",AE$9="Rt"),"",INDIRECT(Previous&amp;"!R"&amp;ROW(Totals)&amp;"C"&amp;COLUMN(AE44),0)),IFERROR(ROUND(VLOOKUP($A44,Culverts[],VLOOKUP(COLUMN(AE44)-COLUMN($B44),Order[],2,0)+1,0),AE$1),VLOOKUP($A44,Culverts[],VLOOKUP(COLUMN(AE44)-COLUMN($B44),Order[],2,0)+1,0)))</f>
        <v>0</v>
      </c>
      <c r="AF44" s="44">
        <f ca="1">IF($A44="Previous",IF(OR(AF$9=0,AF$9="Lt",AF$9="Rt"),"",INDIRECT(Previous&amp;"!R"&amp;ROW(Totals)&amp;"C"&amp;COLUMN(AF44),0)),IFERROR(ROUND(VLOOKUP($A44,Culverts[],VLOOKUP(COLUMN(AF44)-COLUMN($B44),Order[],2,0)+1,0),AF$1),VLOOKUP($A44,Culverts[],VLOOKUP(COLUMN(AF44)-COLUMN($B44),Order[],2,0)+1,0)))</f>
        <v>0</v>
      </c>
      <c r="AG44" s="44">
        <f ca="1">IF($A44="Previous",IF(OR(AG$9=0,AG$9="Lt",AG$9="Rt"),"",INDIRECT(Previous&amp;"!R"&amp;ROW(Totals)&amp;"C"&amp;COLUMN(AG44),0)),IFERROR(ROUND(VLOOKUP($A44,Culverts[],VLOOKUP(COLUMN(AG44)-COLUMN($B44),Order[],2,0)+1,0),AG$1),VLOOKUP($A44,Culverts[],VLOOKUP(COLUMN(AG44)-COLUMN($B44),Order[],2,0)+1,0)))</f>
        <v>0</v>
      </c>
      <c r="AH44" s="44">
        <f ca="1">IF($A44="Previous",IF(OR(AH$9=0,AH$9="Lt",AH$9="Rt"),"",INDIRECT(Previous&amp;"!R"&amp;ROW(Totals)&amp;"C"&amp;COLUMN(AH44),0)),IFERROR(ROUND(VLOOKUP($A44,Culverts[],VLOOKUP(COLUMN(AH44)-COLUMN($B44),Order[],2,0)+1,0),AH$1),VLOOKUP($A44,Culverts[],VLOOKUP(COLUMN(AH44)-COLUMN($B44),Order[],2,0)+1,0)))</f>
        <v>0</v>
      </c>
      <c r="AI44" s="44">
        <f ca="1">IF($A44="Previous",IF(OR(AI$9=0,AI$9="Lt",AI$9="Rt"),"",INDIRECT(Previous&amp;"!R"&amp;ROW(Totals)&amp;"C"&amp;COLUMN(AI44),0)),IFERROR(ROUND(VLOOKUP($A44,Culverts[],VLOOKUP(COLUMN(AI44)-COLUMN($B44),Order[],2,0)+1,0),AI$1),VLOOKUP($A44,Culverts[],VLOOKUP(COLUMN(AI44)-COLUMN($B44),Order[],2,0)+1,0)))</f>
        <v>0</v>
      </c>
      <c r="AJ44" s="44">
        <f ca="1">IF($A44="Previous",IF(OR(AJ$9=0,AJ$9="Lt",AJ$9="Rt"),"",INDIRECT(Previous&amp;"!R"&amp;ROW(Totals)&amp;"C"&amp;COLUMN(AJ44),0)),IFERROR(ROUND(VLOOKUP($A44,Culverts[],VLOOKUP(COLUMN(AJ44)-COLUMN($B44),Order[],2,0)+1,0),AJ$1),VLOOKUP($A44,Culverts[],VLOOKUP(COLUMN(AJ44)-COLUMN($B44),Order[],2,0)+1,0)))</f>
        <v>0</v>
      </c>
      <c r="AK44" s="84">
        <f ca="1">IF($A44="Previous",IF(OR(AK$9=0,AK$9="Lt",AK$9="Rt"),"",INDIRECT(Previous&amp;"!R"&amp;ROW(Totals)&amp;"C"&amp;COLUMN(AK44),0)),IFERROR(ROUND(VLOOKUP($A44,Culverts[],VLOOKUP(COLUMN(AK44)-COLUMN($B44),Order[],2,0)+1,0),AK$1),VLOOKUP($A44,Culverts[],VLOOKUP(COLUMN(AK44)-COLUMN($B44),Order[],2,0)+1,0)))</f>
        <v>0</v>
      </c>
      <c r="AL44" s="44">
        <f ca="1">IF($A44="Previous",IF(OR(AL$9=0,AL$9="Lt",AL$9="Rt"),"",INDIRECT(Previous&amp;"!R"&amp;ROW(Totals)&amp;"C"&amp;COLUMN(AL44),0)),IFERROR(ROUND(VLOOKUP($A44,Culverts[],VLOOKUP(COLUMN(AL44)-COLUMN($B44),Order[],2,0)+1,0),AL$1),VLOOKUP($A44,Culverts[],VLOOKUP(COLUMN(AL44)-COLUMN($B44),Order[],2,0)+1,0)))</f>
        <v>0</v>
      </c>
    </row>
    <row r="45" spans="1:38" ht="12" customHeight="1" x14ac:dyDescent="0.15">
      <c r="A45" s="40" t="s">
        <v>11640</v>
      </c>
      <c r="C45" s="17" t="str">
        <f ca="1">IF(Next="None","PROJECT TOTAL","CUMULATIVE TOTAL")</f>
        <v>PROJECT TOTAL</v>
      </c>
      <c r="D45" s="17"/>
      <c r="E45" s="14">
        <f ca="1">IF(OR(E$9="",E$9="Lt",E$9="Rt"),"",SUM(OFFSET(E$9,1,0,ROW(E45)-ROW(E$9)-1,1)))</f>
        <v>0</v>
      </c>
      <c r="F45" s="14" t="str">
        <f t="shared" ref="F45:AL45" ca="1" si="0">IF(OR(F$9="",F$9="Lt",F$9="Rt"),"",SUM(OFFSET(F$9,1,0,ROW(F45)-ROW(F$9)-1,1)))</f>
        <v/>
      </c>
      <c r="G45" s="14" t="str">
        <f t="shared" ca="1" si="0"/>
        <v/>
      </c>
      <c r="H45" s="14" t="str">
        <f t="shared" ca="1" si="0"/>
        <v/>
      </c>
      <c r="I45" s="14" t="str">
        <f t="shared" ca="1" si="0"/>
        <v/>
      </c>
      <c r="J45" s="14" t="str">
        <f t="shared" ca="1" si="0"/>
        <v/>
      </c>
      <c r="K45" s="14" t="str">
        <f t="shared" ca="1" si="0"/>
        <v/>
      </c>
      <c r="L45" s="14" t="str">
        <f t="shared" ca="1" si="0"/>
        <v/>
      </c>
      <c r="M45" s="14" t="str">
        <f t="shared" ca="1" si="0"/>
        <v/>
      </c>
      <c r="N45" s="14" t="str">
        <f t="shared" ca="1" si="0"/>
        <v/>
      </c>
      <c r="O45" s="14" t="str">
        <f t="shared" ca="1" si="0"/>
        <v/>
      </c>
      <c r="P45" s="14" t="str">
        <f t="shared" ca="1" si="0"/>
        <v/>
      </c>
      <c r="Q45" s="14" t="str">
        <f t="shared" ca="1" si="0"/>
        <v/>
      </c>
      <c r="R45" s="14" t="str">
        <f t="shared" ca="1" si="0"/>
        <v/>
      </c>
      <c r="S45" s="14" t="str">
        <f t="shared" ca="1" si="0"/>
        <v/>
      </c>
      <c r="T45" s="14" t="str">
        <f t="shared" ca="1" si="0"/>
        <v/>
      </c>
      <c r="U45" s="14" t="str">
        <f t="shared" ca="1" si="0"/>
        <v/>
      </c>
      <c r="V45" s="14" t="str">
        <f t="shared" ca="1" si="0"/>
        <v/>
      </c>
      <c r="W45" s="14" t="str">
        <f t="shared" ca="1" si="0"/>
        <v/>
      </c>
      <c r="X45" s="14" t="str">
        <f t="shared" ca="1" si="0"/>
        <v/>
      </c>
      <c r="Y45" s="14" t="str">
        <f t="shared" ca="1" si="0"/>
        <v/>
      </c>
      <c r="Z45" s="14" t="str">
        <f t="shared" ca="1" si="0"/>
        <v/>
      </c>
      <c r="AA45" s="14" t="str">
        <f t="shared" ca="1" si="0"/>
        <v/>
      </c>
      <c r="AB45" s="14" t="str">
        <f t="shared" ca="1" si="0"/>
        <v/>
      </c>
      <c r="AC45" s="14" t="str">
        <f t="shared" ca="1" si="0"/>
        <v/>
      </c>
      <c r="AD45" s="14" t="str">
        <f t="shared" ca="1" si="0"/>
        <v/>
      </c>
      <c r="AE45" s="14" t="str">
        <f t="shared" ca="1" si="0"/>
        <v/>
      </c>
      <c r="AF45" s="14" t="str">
        <f t="shared" ca="1" si="0"/>
        <v/>
      </c>
      <c r="AG45" s="14" t="str">
        <f t="shared" ca="1" si="0"/>
        <v/>
      </c>
      <c r="AH45" s="14" t="str">
        <f t="shared" ca="1" si="0"/>
        <v/>
      </c>
      <c r="AI45" s="14" t="str">
        <f t="shared" ca="1" si="0"/>
        <v/>
      </c>
      <c r="AJ45" s="14" t="str">
        <f t="shared" ca="1" si="0"/>
        <v/>
      </c>
      <c r="AK45" s="14" t="str">
        <f t="shared" ca="1" si="0"/>
        <v/>
      </c>
      <c r="AL45" s="14" t="str">
        <f t="shared" ca="1" si="0"/>
        <v/>
      </c>
    </row>
    <row r="46" spans="1:38" ht="12" customHeight="1" x14ac:dyDescent="0.15">
      <c r="C46" s="49"/>
      <c r="D46" s="49"/>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9"/>
      <c r="AH46" s="58"/>
      <c r="AI46" s="59" t="s">
        <v>11656</v>
      </c>
      <c r="AJ46" s="46"/>
      <c r="AK46" s="46"/>
      <c r="AL46" s="46"/>
    </row>
    <row r="47" spans="1:38" ht="12" customHeight="1" x14ac:dyDescent="0.2">
      <c r="C47" s="49"/>
      <c r="D47" s="50" t="s">
        <v>38</v>
      </c>
      <c r="E47" s="49"/>
      <c r="F47" s="49"/>
      <c r="G47" s="49"/>
      <c r="H47" s="49"/>
      <c r="I47" s="49"/>
      <c r="J47" s="49"/>
      <c r="K47" s="49"/>
      <c r="L47" s="49"/>
      <c r="M47" s="49"/>
      <c r="N47" s="49"/>
      <c r="O47" s="49"/>
      <c r="P47" s="46"/>
      <c r="Q47" s="46"/>
      <c r="R47" s="46"/>
      <c r="S47" s="46"/>
      <c r="T47" s="46"/>
      <c r="U47" s="46"/>
      <c r="V47" s="46"/>
      <c r="W47" s="46"/>
      <c r="X47" s="46"/>
      <c r="Y47" s="46"/>
      <c r="Z47" s="46"/>
      <c r="AA47" s="46"/>
      <c r="AB47" s="46"/>
      <c r="AC47" s="46"/>
      <c r="AD47" s="46"/>
      <c r="AE47" s="46"/>
      <c r="AF47" s="46"/>
      <c r="AG47" s="46"/>
      <c r="AH47" s="57" t="s">
        <v>11662</v>
      </c>
      <c r="AI47" s="57"/>
      <c r="AJ47" s="57" t="s">
        <v>11657</v>
      </c>
      <c r="AK47" s="57"/>
      <c r="AL47" s="46"/>
    </row>
    <row r="48" spans="1:38" ht="12" customHeight="1" x14ac:dyDescent="0.15">
      <c r="C48" s="49"/>
      <c r="D48" s="49" t="s">
        <v>30</v>
      </c>
      <c r="E48" s="49"/>
      <c r="F48" s="49"/>
      <c r="G48" s="49"/>
      <c r="H48" s="49"/>
      <c r="I48" s="49"/>
      <c r="J48" s="49"/>
      <c r="K48" s="49"/>
      <c r="L48" s="49"/>
      <c r="M48" s="49"/>
      <c r="N48" s="49"/>
      <c r="O48" s="49" t="s">
        <v>19</v>
      </c>
      <c r="P48" s="46"/>
      <c r="Q48" s="46"/>
      <c r="R48" s="46"/>
      <c r="S48" s="46"/>
      <c r="T48" s="46"/>
      <c r="U48" s="46"/>
      <c r="V48" s="46"/>
      <c r="W48" s="46"/>
      <c r="X48" s="46"/>
      <c r="Y48" s="46"/>
      <c r="Z48" s="46"/>
      <c r="AA48" s="46"/>
      <c r="AB48" s="46"/>
      <c r="AC48" s="46"/>
      <c r="AD48" s="46"/>
      <c r="AE48" s="46"/>
      <c r="AF48" s="46"/>
      <c r="AG48" s="46"/>
      <c r="AH48" s="57" t="s">
        <v>11663</v>
      </c>
      <c r="AI48" s="57"/>
      <c r="AJ48" s="57" t="s">
        <v>11658</v>
      </c>
      <c r="AK48" s="57"/>
      <c r="AL48" s="46"/>
    </row>
    <row r="49" spans="3:38" ht="12" customHeight="1" x14ac:dyDescent="0.15">
      <c r="C49" s="49"/>
      <c r="D49" s="49" t="s">
        <v>31</v>
      </c>
      <c r="E49" s="49"/>
      <c r="F49" s="49"/>
      <c r="G49" s="49"/>
      <c r="H49" s="49"/>
      <c r="I49" s="49"/>
      <c r="J49" s="49"/>
      <c r="K49" s="49"/>
      <c r="L49" s="49"/>
      <c r="M49" s="49"/>
      <c r="N49" s="49"/>
      <c r="O49" s="49" t="s">
        <v>36</v>
      </c>
      <c r="P49" s="49"/>
      <c r="Q49" s="49"/>
      <c r="R49" s="49"/>
      <c r="S49" s="49"/>
      <c r="T49" s="49"/>
      <c r="U49" s="49"/>
      <c r="V49" s="49"/>
      <c r="W49" s="49"/>
      <c r="X49" s="49"/>
      <c r="Y49" s="49"/>
      <c r="Z49" s="49"/>
      <c r="AA49" s="49"/>
      <c r="AB49" s="49"/>
      <c r="AC49" s="49"/>
      <c r="AD49" s="49"/>
      <c r="AE49" s="49"/>
      <c r="AF49" s="49"/>
      <c r="AG49" s="49"/>
      <c r="AH49" s="57" t="s">
        <v>11664</v>
      </c>
      <c r="AI49" s="57"/>
      <c r="AJ49" s="57" t="s">
        <v>24</v>
      </c>
      <c r="AK49" s="57"/>
      <c r="AL49" s="49"/>
    </row>
    <row r="50" spans="3:38" ht="12" customHeight="1" x14ac:dyDescent="0.15">
      <c r="C50" s="49"/>
      <c r="D50" s="49" t="s">
        <v>32</v>
      </c>
      <c r="E50" s="49"/>
      <c r="F50" s="49"/>
      <c r="G50" s="49"/>
      <c r="H50" s="49"/>
      <c r="I50" s="49"/>
      <c r="J50" s="49"/>
      <c r="K50" s="49"/>
      <c r="L50" s="49"/>
      <c r="M50" s="49"/>
      <c r="N50" s="49"/>
      <c r="O50" s="49" t="s">
        <v>37</v>
      </c>
      <c r="P50" s="49"/>
      <c r="Q50" s="49"/>
      <c r="R50" s="49"/>
      <c r="S50" s="49"/>
      <c r="T50" s="49"/>
      <c r="U50" s="49"/>
      <c r="V50" s="49"/>
      <c r="W50" s="49"/>
      <c r="X50" s="49"/>
      <c r="Y50" s="49"/>
      <c r="Z50" s="49"/>
      <c r="AA50" s="49"/>
      <c r="AB50" s="49"/>
      <c r="AC50" s="49"/>
      <c r="AD50" s="49"/>
      <c r="AE50" s="49"/>
      <c r="AF50" s="49"/>
      <c r="AG50" s="49"/>
      <c r="AH50" s="57" t="s">
        <v>11665</v>
      </c>
      <c r="AI50" s="57"/>
      <c r="AJ50" s="57" t="s">
        <v>11659</v>
      </c>
      <c r="AK50" s="57"/>
      <c r="AL50" s="49"/>
    </row>
    <row r="51" spans="3:38" ht="12" customHeight="1" x14ac:dyDescent="0.15">
      <c r="C51" s="49"/>
      <c r="D51" s="49" t="s">
        <v>33</v>
      </c>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7" t="s">
        <v>11666</v>
      </c>
      <c r="AI51" s="57"/>
      <c r="AJ51" s="57" t="s">
        <v>11660</v>
      </c>
      <c r="AK51" s="57"/>
      <c r="AL51" s="49"/>
    </row>
    <row r="52" spans="3:38" ht="12" customHeight="1" x14ac:dyDescent="0.15">
      <c r="C52" s="49"/>
      <c r="D52" s="49" t="s">
        <v>34</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57" t="s">
        <v>11667</v>
      </c>
      <c r="AI52" s="57"/>
      <c r="AJ52" s="57" t="s">
        <v>11661</v>
      </c>
      <c r="AK52" s="57"/>
      <c r="AL52" s="49"/>
    </row>
    <row r="53" spans="3:38" ht="12" customHeight="1" x14ac:dyDescent="0.15">
      <c r="C53" s="49"/>
      <c r="D53" s="49" t="s">
        <v>35</v>
      </c>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57" t="s">
        <v>11668</v>
      </c>
      <c r="AI53" s="57"/>
      <c r="AJ53" s="57" t="s">
        <v>11661</v>
      </c>
      <c r="AK53" s="57"/>
      <c r="AL53" s="49"/>
    </row>
    <row r="54" spans="3:38" ht="12" customHeight="1" x14ac:dyDescent="0.15">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57"/>
      <c r="AI54" s="57"/>
      <c r="AJ54" s="57" t="s">
        <v>11669</v>
      </c>
      <c r="AK54" s="57"/>
      <c r="AL54" s="49"/>
    </row>
    <row r="55" spans="3:38" ht="13.5" customHeight="1" x14ac:dyDescent="0.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sheetData>
  <sheetProtection sheet="1" objects="1" scenarios="1" formatCells="0" formatColumns="0"/>
  <mergeCells count="2">
    <mergeCell ref="C7:E7"/>
    <mergeCell ref="A1:C1"/>
  </mergeCells>
  <conditionalFormatting sqref="B3 B5">
    <cfRule type="expression" dxfId="56" priority="22" stopIfTrue="1">
      <formula>B3="None"</formula>
    </cfRule>
  </conditionalFormatting>
  <conditionalFormatting sqref="C10:AL44">
    <cfRule type="expression" dxfId="55" priority="23" stopIfTrue="1">
      <formula>MOD(ROW(C10)-ROW(C$10),4)=3</formula>
    </cfRule>
  </conditionalFormatting>
  <conditionalFormatting sqref="C45:AL45">
    <cfRule type="expression" dxfId="54" priority="2">
      <formula>CELL("width",OFFSET(C45,0,-1))=0</formula>
    </cfRule>
    <cfRule type="expression" dxfId="53" priority="24" stopIfTrue="1">
      <formula>$C45="PROJECT TOTAL"</formula>
    </cfRule>
  </conditionalFormatting>
  <conditionalFormatting sqref="C7:AL45">
    <cfRule type="expression" dxfId="52" priority="21">
      <formula>AND(LEFT(C$7,5)=LEFT(OFFSET(C$7,0,1),5),LEN(C$7)&gt;0)</formula>
    </cfRule>
  </conditionalFormatting>
  <conditionalFormatting sqref="F7:AL7">
    <cfRule type="expression" dxfId="51" priority="20">
      <formula>NOT(ISNUMBER(VALUE(LEFT(F7,5))))</formula>
    </cfRule>
  </conditionalFormatting>
  <conditionalFormatting sqref="C10:C44">
    <cfRule type="expression" dxfId="50" priority="1">
      <formula>$A10="Previous"</formula>
    </cfRule>
    <cfRule type="expression" dxfId="49" priority="11">
      <formula>$A10="Previous"</formula>
    </cfRule>
    <cfRule type="expression" dxfId="48" priority="17">
      <formula>USC</formula>
    </cfRule>
  </conditionalFormatting>
  <conditionalFormatting sqref="A7:A45">
    <cfRule type="expression" dxfId="47" priority="13">
      <formula>ISTEXT(A7)</formula>
    </cfRule>
  </conditionalFormatting>
  <conditionalFormatting sqref="E45:AL45">
    <cfRule type="expression" dxfId="46" priority="10">
      <formula>LEN(E45)=0</formula>
    </cfRule>
  </conditionalFormatting>
  <conditionalFormatting sqref="D10:AL44">
    <cfRule type="expression" dxfId="45" priority="7">
      <formula>ISTEXT(D10)</formula>
    </cfRule>
  </conditionalFormatting>
  <conditionalFormatting sqref="C1:AM1">
    <cfRule type="expression" dxfId="44" priority="8">
      <formula>CELL("width",OFFSET(C1,0,-1))=0</formula>
    </cfRule>
    <cfRule type="expression" dxfId="43" priority="9">
      <formula>CELL("width",OFFSET(C1,0,1))=0</formula>
    </cfRule>
  </conditionalFormatting>
  <conditionalFormatting sqref="C9:AL9">
    <cfRule type="expression" dxfId="42" priority="6">
      <formula>LEN(C9)=0</formula>
    </cfRule>
  </conditionalFormatting>
  <conditionalFormatting sqref="D10:AH45">
    <cfRule type="expression" dxfId="41" priority="3">
      <formula>D$1=3</formula>
    </cfRule>
    <cfRule type="expression" dxfId="40" priority="4">
      <formula>D$1=2</formula>
    </cfRule>
    <cfRule type="expression" dxfId="39" priority="5">
      <formula>D$1=1</formula>
    </cfRule>
  </conditionalFormatting>
  <printOptions horizontalCentered="1" verticalCentered="1"/>
  <pageMargins left="0" right="0" top="0" bottom="0" header="0" footer="0"/>
  <pageSetup paperSize="1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65"/>
  <sheetViews>
    <sheetView workbookViewId="0"/>
  </sheetViews>
  <sheetFormatPr defaultRowHeight="10.5" x14ac:dyDescent="0.15"/>
  <cols>
    <col min="1" max="1" width="11.7109375" bestFit="1" customWidth="1"/>
    <col min="2" max="2" width="81.140625" bestFit="1" customWidth="1"/>
    <col min="3" max="3" width="9.85546875" bestFit="1" customWidth="1"/>
    <col min="4" max="4" width="81.140625" bestFit="1" customWidth="1"/>
    <col min="5" max="5" width="11.42578125" bestFit="1" customWidth="1"/>
    <col min="6" max="6" width="23.42578125" bestFit="1" customWidth="1"/>
    <col min="7" max="8" width="11.28515625" bestFit="1" customWidth="1"/>
  </cols>
  <sheetData>
    <row r="1" spans="1:7" x14ac:dyDescent="0.15">
      <c r="A1" t="s">
        <v>46</v>
      </c>
      <c r="B1" t="s">
        <v>47</v>
      </c>
      <c r="C1" t="s">
        <v>48</v>
      </c>
      <c r="D1" t="s">
        <v>49</v>
      </c>
      <c r="E1" t="s">
        <v>50</v>
      </c>
      <c r="F1" t="s">
        <v>11576</v>
      </c>
      <c r="G1" t="s">
        <v>11581</v>
      </c>
    </row>
    <row r="2" spans="1:7" x14ac:dyDescent="0.15">
      <c r="A2" t="s">
        <v>51</v>
      </c>
      <c r="B2" t="s">
        <v>52</v>
      </c>
      <c r="C2" t="s">
        <v>53</v>
      </c>
      <c r="D2" t="s">
        <v>54</v>
      </c>
      <c r="E2" t="s">
        <v>53</v>
      </c>
      <c r="G2" s="34">
        <f t="shared" ref="G2:G65" si="0">IFERROR(VALUE(F2),VALUE(REPLACE(F2,1,FIND(CHAR(1),SUBSTITUTE(F2,",",CHAR(1),LEN(F2)-LEN(SUBSTITUTE(F2,",","")))),"")))</f>
        <v>0</v>
      </c>
    </row>
    <row r="3" spans="1:7" x14ac:dyDescent="0.15">
      <c r="A3" t="s">
        <v>55</v>
      </c>
      <c r="B3" t="s">
        <v>56</v>
      </c>
      <c r="C3" t="s">
        <v>53</v>
      </c>
      <c r="D3" t="s">
        <v>57</v>
      </c>
      <c r="E3" t="s">
        <v>53</v>
      </c>
      <c r="G3" s="34">
        <f t="shared" si="0"/>
        <v>0</v>
      </c>
    </row>
    <row r="4" spans="1:7" x14ac:dyDescent="0.15">
      <c r="A4" t="s">
        <v>58</v>
      </c>
      <c r="B4" t="s">
        <v>59</v>
      </c>
      <c r="C4" t="s">
        <v>53</v>
      </c>
      <c r="D4" t="s">
        <v>60</v>
      </c>
      <c r="E4" t="s">
        <v>53</v>
      </c>
      <c r="G4" s="34">
        <f t="shared" si="0"/>
        <v>0</v>
      </c>
    </row>
    <row r="5" spans="1:7" x14ac:dyDescent="0.15">
      <c r="A5" t="s">
        <v>61</v>
      </c>
      <c r="B5" t="s">
        <v>59</v>
      </c>
      <c r="C5" t="s">
        <v>62</v>
      </c>
      <c r="D5" t="s">
        <v>60</v>
      </c>
      <c r="E5" t="s">
        <v>63</v>
      </c>
      <c r="G5" s="34">
        <f t="shared" si="0"/>
        <v>0</v>
      </c>
    </row>
    <row r="6" spans="1:7" x14ac:dyDescent="0.15">
      <c r="A6" t="s">
        <v>64</v>
      </c>
      <c r="B6" t="s">
        <v>65</v>
      </c>
      <c r="C6" t="s">
        <v>62</v>
      </c>
      <c r="D6" t="s">
        <v>66</v>
      </c>
      <c r="E6" t="s">
        <v>63</v>
      </c>
      <c r="G6" s="34">
        <f t="shared" si="0"/>
        <v>0</v>
      </c>
    </row>
    <row r="7" spans="1:7" x14ac:dyDescent="0.15">
      <c r="A7" t="s">
        <v>67</v>
      </c>
      <c r="B7" t="s">
        <v>68</v>
      </c>
      <c r="C7" t="s">
        <v>62</v>
      </c>
      <c r="D7" t="s">
        <v>69</v>
      </c>
      <c r="E7" t="s">
        <v>63</v>
      </c>
      <c r="G7" s="34">
        <f t="shared" si="0"/>
        <v>0</v>
      </c>
    </row>
    <row r="8" spans="1:7" x14ac:dyDescent="0.15">
      <c r="A8" t="s">
        <v>70</v>
      </c>
      <c r="B8" t="s">
        <v>71</v>
      </c>
      <c r="C8" t="s">
        <v>62</v>
      </c>
      <c r="D8" t="s">
        <v>72</v>
      </c>
      <c r="E8" t="s">
        <v>63</v>
      </c>
      <c r="G8" s="34">
        <f t="shared" si="0"/>
        <v>0</v>
      </c>
    </row>
    <row r="9" spans="1:7" x14ac:dyDescent="0.15">
      <c r="A9" t="s">
        <v>73</v>
      </c>
      <c r="B9" t="s">
        <v>74</v>
      </c>
      <c r="C9" t="s">
        <v>62</v>
      </c>
      <c r="D9" t="s">
        <v>75</v>
      </c>
      <c r="E9" t="s">
        <v>63</v>
      </c>
      <c r="G9" s="34">
        <f t="shared" si="0"/>
        <v>0</v>
      </c>
    </row>
    <row r="10" spans="1:7" x14ac:dyDescent="0.15">
      <c r="A10" t="s">
        <v>76</v>
      </c>
      <c r="B10" t="s">
        <v>77</v>
      </c>
      <c r="C10" t="s">
        <v>62</v>
      </c>
      <c r="D10" t="s">
        <v>78</v>
      </c>
      <c r="E10" t="s">
        <v>63</v>
      </c>
      <c r="G10" s="34">
        <f t="shared" si="0"/>
        <v>0</v>
      </c>
    </row>
    <row r="11" spans="1:7" x14ac:dyDescent="0.15">
      <c r="A11" t="s">
        <v>79</v>
      </c>
      <c r="B11" t="s">
        <v>80</v>
      </c>
      <c r="C11" t="s">
        <v>53</v>
      </c>
      <c r="D11" t="s">
        <v>81</v>
      </c>
      <c r="E11" t="s">
        <v>53</v>
      </c>
      <c r="G11" s="34">
        <f t="shared" si="0"/>
        <v>0</v>
      </c>
    </row>
    <row r="12" spans="1:7" x14ac:dyDescent="0.15">
      <c r="A12" t="s">
        <v>82</v>
      </c>
      <c r="B12" t="s">
        <v>83</v>
      </c>
      <c r="C12" t="s">
        <v>53</v>
      </c>
      <c r="D12" t="s">
        <v>84</v>
      </c>
      <c r="E12" t="s">
        <v>53</v>
      </c>
      <c r="G12" s="34">
        <f t="shared" si="0"/>
        <v>0</v>
      </c>
    </row>
    <row r="13" spans="1:7" x14ac:dyDescent="0.15">
      <c r="A13" t="s">
        <v>85</v>
      </c>
      <c r="B13" t="s">
        <v>86</v>
      </c>
      <c r="C13" t="s">
        <v>53</v>
      </c>
      <c r="D13" t="s">
        <v>87</v>
      </c>
      <c r="E13" t="s">
        <v>53</v>
      </c>
      <c r="G13" s="34">
        <f t="shared" si="0"/>
        <v>0</v>
      </c>
    </row>
    <row r="14" spans="1:7" x14ac:dyDescent="0.15">
      <c r="A14" t="s">
        <v>88</v>
      </c>
      <c r="B14" t="s">
        <v>89</v>
      </c>
      <c r="C14" t="s">
        <v>53</v>
      </c>
      <c r="D14" t="s">
        <v>90</v>
      </c>
      <c r="E14" t="s">
        <v>53</v>
      </c>
      <c r="G14" s="34">
        <f t="shared" si="0"/>
        <v>0</v>
      </c>
    </row>
    <row r="15" spans="1:7" x14ac:dyDescent="0.15">
      <c r="A15" t="s">
        <v>91</v>
      </c>
      <c r="B15" t="s">
        <v>92</v>
      </c>
      <c r="C15" t="s">
        <v>93</v>
      </c>
      <c r="D15" t="s">
        <v>94</v>
      </c>
      <c r="E15" t="s">
        <v>95</v>
      </c>
      <c r="G15" s="34">
        <f t="shared" si="0"/>
        <v>0</v>
      </c>
    </row>
    <row r="16" spans="1:7" x14ac:dyDescent="0.15">
      <c r="A16" t="s">
        <v>96</v>
      </c>
      <c r="B16" t="s">
        <v>83</v>
      </c>
      <c r="C16" t="s">
        <v>93</v>
      </c>
      <c r="D16" t="s">
        <v>84</v>
      </c>
      <c r="E16" t="s">
        <v>95</v>
      </c>
      <c r="G16" s="34">
        <f t="shared" si="0"/>
        <v>0</v>
      </c>
    </row>
    <row r="17" spans="1:7" x14ac:dyDescent="0.15">
      <c r="A17" t="s">
        <v>97</v>
      </c>
      <c r="B17" t="s">
        <v>98</v>
      </c>
      <c r="C17" t="s">
        <v>93</v>
      </c>
      <c r="D17" t="s">
        <v>99</v>
      </c>
      <c r="E17" t="s">
        <v>95</v>
      </c>
      <c r="G17" s="34">
        <f t="shared" si="0"/>
        <v>0</v>
      </c>
    </row>
    <row r="18" spans="1:7" x14ac:dyDescent="0.15">
      <c r="A18" t="s">
        <v>100</v>
      </c>
      <c r="B18" t="s">
        <v>101</v>
      </c>
      <c r="C18" t="s">
        <v>93</v>
      </c>
      <c r="D18" t="s">
        <v>102</v>
      </c>
      <c r="E18" t="s">
        <v>95</v>
      </c>
      <c r="G18" s="34">
        <f t="shared" si="0"/>
        <v>0</v>
      </c>
    </row>
    <row r="19" spans="1:7" x14ac:dyDescent="0.15">
      <c r="A19" t="s">
        <v>103</v>
      </c>
      <c r="B19" t="s">
        <v>104</v>
      </c>
      <c r="C19" t="s">
        <v>93</v>
      </c>
      <c r="D19" t="s">
        <v>105</v>
      </c>
      <c r="E19" t="s">
        <v>95</v>
      </c>
      <c r="F19" t="s">
        <v>11850</v>
      </c>
      <c r="G19" s="34">
        <f t="shared" si="0"/>
        <v>39937</v>
      </c>
    </row>
    <row r="20" spans="1:7" x14ac:dyDescent="0.15">
      <c r="A20" t="s">
        <v>106</v>
      </c>
      <c r="B20" t="s">
        <v>107</v>
      </c>
      <c r="C20" t="s">
        <v>93</v>
      </c>
      <c r="D20" t="s">
        <v>108</v>
      </c>
      <c r="E20" t="s">
        <v>95</v>
      </c>
      <c r="F20" t="s">
        <v>11851</v>
      </c>
      <c r="G20" s="34">
        <f t="shared" si="0"/>
        <v>39098</v>
      </c>
    </row>
    <row r="21" spans="1:7" x14ac:dyDescent="0.15">
      <c r="A21" t="s">
        <v>109</v>
      </c>
      <c r="B21" t="s">
        <v>110</v>
      </c>
      <c r="C21" t="s">
        <v>93</v>
      </c>
      <c r="D21" t="s">
        <v>111</v>
      </c>
      <c r="E21" t="s">
        <v>95</v>
      </c>
      <c r="F21" t="s">
        <v>11852</v>
      </c>
      <c r="G21" s="34">
        <f t="shared" si="0"/>
        <v>39472</v>
      </c>
    </row>
    <row r="22" spans="1:7" x14ac:dyDescent="0.15">
      <c r="A22" t="s">
        <v>112</v>
      </c>
      <c r="B22" t="s">
        <v>89</v>
      </c>
      <c r="C22" t="s">
        <v>93</v>
      </c>
      <c r="D22" t="s">
        <v>90</v>
      </c>
      <c r="E22" t="s">
        <v>95</v>
      </c>
      <c r="F22" t="s">
        <v>11853</v>
      </c>
      <c r="G22" s="34">
        <f t="shared" si="0"/>
        <v>39783</v>
      </c>
    </row>
    <row r="23" spans="1:7" x14ac:dyDescent="0.15">
      <c r="A23" t="s">
        <v>113</v>
      </c>
      <c r="B23" t="s">
        <v>110</v>
      </c>
      <c r="C23" t="s">
        <v>62</v>
      </c>
      <c r="D23" t="s">
        <v>111</v>
      </c>
      <c r="E23" t="s">
        <v>63</v>
      </c>
      <c r="G23" s="34">
        <f t="shared" si="0"/>
        <v>0</v>
      </c>
    </row>
    <row r="24" spans="1:7" x14ac:dyDescent="0.15">
      <c r="A24" t="s">
        <v>114</v>
      </c>
      <c r="B24" t="s">
        <v>115</v>
      </c>
      <c r="C24" t="s">
        <v>62</v>
      </c>
      <c r="D24" t="s">
        <v>116</v>
      </c>
      <c r="E24" t="s">
        <v>63</v>
      </c>
      <c r="G24" s="34">
        <f t="shared" si="0"/>
        <v>0</v>
      </c>
    </row>
    <row r="25" spans="1:7" x14ac:dyDescent="0.15">
      <c r="A25" t="s">
        <v>117</v>
      </c>
      <c r="B25" t="s">
        <v>118</v>
      </c>
      <c r="C25" t="s">
        <v>62</v>
      </c>
      <c r="D25" t="s">
        <v>119</v>
      </c>
      <c r="E25" t="s">
        <v>63</v>
      </c>
      <c r="G25" s="34">
        <f t="shared" si="0"/>
        <v>0</v>
      </c>
    </row>
    <row r="26" spans="1:7" x14ac:dyDescent="0.15">
      <c r="A26" t="s">
        <v>120</v>
      </c>
      <c r="B26" t="s">
        <v>80</v>
      </c>
      <c r="C26" t="s">
        <v>121</v>
      </c>
      <c r="D26" t="s">
        <v>81</v>
      </c>
      <c r="E26" t="s">
        <v>122</v>
      </c>
      <c r="G26" s="34">
        <f t="shared" si="0"/>
        <v>0</v>
      </c>
    </row>
    <row r="27" spans="1:7" x14ac:dyDescent="0.15">
      <c r="A27" t="s">
        <v>123</v>
      </c>
      <c r="B27" t="s">
        <v>124</v>
      </c>
      <c r="C27" t="s">
        <v>62</v>
      </c>
      <c r="D27" t="s">
        <v>125</v>
      </c>
      <c r="E27" t="s">
        <v>63</v>
      </c>
      <c r="F27" t="s">
        <v>11854</v>
      </c>
      <c r="G27" s="34">
        <f t="shared" si="0"/>
        <v>39699</v>
      </c>
    </row>
    <row r="28" spans="1:7" x14ac:dyDescent="0.15">
      <c r="A28" t="s">
        <v>126</v>
      </c>
      <c r="B28" t="s">
        <v>127</v>
      </c>
      <c r="C28" t="s">
        <v>62</v>
      </c>
      <c r="D28" t="s">
        <v>128</v>
      </c>
      <c r="E28" t="s">
        <v>63</v>
      </c>
      <c r="F28" t="s">
        <v>11854</v>
      </c>
      <c r="G28" s="34">
        <f t="shared" si="0"/>
        <v>39699</v>
      </c>
    </row>
    <row r="29" spans="1:7" x14ac:dyDescent="0.15">
      <c r="A29" t="s">
        <v>129</v>
      </c>
      <c r="B29" t="s">
        <v>130</v>
      </c>
      <c r="C29" t="s">
        <v>53</v>
      </c>
      <c r="D29" t="s">
        <v>131</v>
      </c>
      <c r="E29" t="s">
        <v>53</v>
      </c>
      <c r="G29" s="34">
        <f t="shared" si="0"/>
        <v>0</v>
      </c>
    </row>
    <row r="30" spans="1:7" x14ac:dyDescent="0.15">
      <c r="A30" t="s">
        <v>132</v>
      </c>
      <c r="B30" t="s">
        <v>133</v>
      </c>
      <c r="C30" t="s">
        <v>53</v>
      </c>
      <c r="D30" t="s">
        <v>134</v>
      </c>
      <c r="E30" t="s">
        <v>53</v>
      </c>
      <c r="F30" t="s">
        <v>11855</v>
      </c>
      <c r="G30" s="34">
        <f t="shared" si="0"/>
        <v>38103</v>
      </c>
    </row>
    <row r="31" spans="1:7" x14ac:dyDescent="0.15">
      <c r="A31" t="s">
        <v>135</v>
      </c>
      <c r="B31" t="s">
        <v>136</v>
      </c>
      <c r="C31" t="s">
        <v>137</v>
      </c>
      <c r="D31" t="s">
        <v>138</v>
      </c>
      <c r="E31" t="s">
        <v>139</v>
      </c>
      <c r="F31" t="s">
        <v>11850</v>
      </c>
      <c r="G31" s="34">
        <f t="shared" si="0"/>
        <v>39937</v>
      </c>
    </row>
    <row r="32" spans="1:7" x14ac:dyDescent="0.15">
      <c r="A32" t="s">
        <v>140</v>
      </c>
      <c r="B32" t="s">
        <v>136</v>
      </c>
      <c r="C32" t="s">
        <v>141</v>
      </c>
      <c r="D32" t="s">
        <v>138</v>
      </c>
      <c r="E32" t="s">
        <v>142</v>
      </c>
      <c r="F32" t="s">
        <v>11850</v>
      </c>
      <c r="G32" s="34">
        <f t="shared" si="0"/>
        <v>39937</v>
      </c>
    </row>
    <row r="33" spans="1:7" x14ac:dyDescent="0.15">
      <c r="A33" t="s">
        <v>143</v>
      </c>
      <c r="B33" t="s">
        <v>144</v>
      </c>
      <c r="C33" t="s">
        <v>53</v>
      </c>
      <c r="D33" t="s">
        <v>145</v>
      </c>
      <c r="E33" t="s">
        <v>53</v>
      </c>
      <c r="F33" t="s">
        <v>11856</v>
      </c>
      <c r="G33" s="34">
        <f t="shared" si="0"/>
        <v>40955</v>
      </c>
    </row>
    <row r="34" spans="1:7" x14ac:dyDescent="0.15">
      <c r="A34" t="s">
        <v>146</v>
      </c>
      <c r="B34" t="s">
        <v>147</v>
      </c>
      <c r="C34" t="s">
        <v>53</v>
      </c>
      <c r="D34" t="s">
        <v>148</v>
      </c>
      <c r="E34" t="s">
        <v>53</v>
      </c>
      <c r="G34" s="34">
        <f t="shared" si="0"/>
        <v>0</v>
      </c>
    </row>
    <row r="35" spans="1:7" x14ac:dyDescent="0.15">
      <c r="A35" t="s">
        <v>149</v>
      </c>
      <c r="B35" t="s">
        <v>150</v>
      </c>
      <c r="C35" t="s">
        <v>93</v>
      </c>
      <c r="D35" t="s">
        <v>151</v>
      </c>
      <c r="E35" t="s">
        <v>95</v>
      </c>
      <c r="F35" t="s">
        <v>11857</v>
      </c>
      <c r="G35" s="34">
        <f t="shared" si="0"/>
        <v>38294</v>
      </c>
    </row>
    <row r="36" spans="1:7" x14ac:dyDescent="0.15">
      <c r="A36" t="s">
        <v>152</v>
      </c>
      <c r="B36" t="s">
        <v>153</v>
      </c>
      <c r="C36" t="s">
        <v>53</v>
      </c>
      <c r="D36" t="s">
        <v>154</v>
      </c>
      <c r="E36" t="s">
        <v>53</v>
      </c>
      <c r="G36" s="34">
        <f t="shared" si="0"/>
        <v>0</v>
      </c>
    </row>
    <row r="37" spans="1:7" x14ac:dyDescent="0.15">
      <c r="A37" t="s">
        <v>155</v>
      </c>
      <c r="B37" t="s">
        <v>156</v>
      </c>
      <c r="C37" t="s">
        <v>53</v>
      </c>
      <c r="D37" t="s">
        <v>157</v>
      </c>
      <c r="E37" t="s">
        <v>53</v>
      </c>
      <c r="G37" s="34">
        <f t="shared" si="0"/>
        <v>0</v>
      </c>
    </row>
    <row r="38" spans="1:7" x14ac:dyDescent="0.15">
      <c r="A38" t="s">
        <v>158</v>
      </c>
      <c r="B38" t="s">
        <v>159</v>
      </c>
      <c r="C38" t="s">
        <v>53</v>
      </c>
      <c r="D38" t="s">
        <v>160</v>
      </c>
      <c r="E38" t="s">
        <v>53</v>
      </c>
      <c r="G38" s="34">
        <f t="shared" si="0"/>
        <v>0</v>
      </c>
    </row>
    <row r="39" spans="1:7" x14ac:dyDescent="0.15">
      <c r="A39" t="s">
        <v>161</v>
      </c>
      <c r="B39" t="s">
        <v>162</v>
      </c>
      <c r="C39" t="s">
        <v>53</v>
      </c>
      <c r="D39" t="s">
        <v>163</v>
      </c>
      <c r="E39" t="s">
        <v>53</v>
      </c>
      <c r="G39" s="34">
        <f t="shared" si="0"/>
        <v>0</v>
      </c>
    </row>
    <row r="40" spans="1:7" x14ac:dyDescent="0.15">
      <c r="A40" t="s">
        <v>164</v>
      </c>
      <c r="B40" t="s">
        <v>165</v>
      </c>
      <c r="C40" t="s">
        <v>166</v>
      </c>
      <c r="D40" t="s">
        <v>167</v>
      </c>
      <c r="E40" t="s">
        <v>168</v>
      </c>
      <c r="G40" s="34">
        <f t="shared" si="0"/>
        <v>0</v>
      </c>
    </row>
    <row r="41" spans="1:7" x14ac:dyDescent="0.15">
      <c r="A41" t="s">
        <v>169</v>
      </c>
      <c r="B41" t="s">
        <v>170</v>
      </c>
      <c r="C41" t="s">
        <v>166</v>
      </c>
      <c r="D41" t="s">
        <v>171</v>
      </c>
      <c r="E41" t="s">
        <v>168</v>
      </c>
      <c r="G41" s="34">
        <f t="shared" si="0"/>
        <v>0</v>
      </c>
    </row>
    <row r="42" spans="1:7" x14ac:dyDescent="0.15">
      <c r="A42" t="s">
        <v>172</v>
      </c>
      <c r="B42" t="s">
        <v>173</v>
      </c>
      <c r="C42" t="s">
        <v>166</v>
      </c>
      <c r="D42" t="s">
        <v>174</v>
      </c>
      <c r="E42" t="s">
        <v>168</v>
      </c>
      <c r="F42" t="s">
        <v>11858</v>
      </c>
      <c r="G42" s="34">
        <f t="shared" si="0"/>
        <v>38614</v>
      </c>
    </row>
    <row r="43" spans="1:7" x14ac:dyDescent="0.15">
      <c r="A43" t="s">
        <v>175</v>
      </c>
      <c r="B43" t="s">
        <v>176</v>
      </c>
      <c r="C43" t="s">
        <v>166</v>
      </c>
      <c r="D43" t="s">
        <v>177</v>
      </c>
      <c r="E43" t="s">
        <v>168</v>
      </c>
      <c r="F43" t="s">
        <v>11859</v>
      </c>
      <c r="G43" s="34">
        <f t="shared" si="0"/>
        <v>38448</v>
      </c>
    </row>
    <row r="44" spans="1:7" x14ac:dyDescent="0.15">
      <c r="A44" t="s">
        <v>11785</v>
      </c>
      <c r="B44" t="s">
        <v>11786</v>
      </c>
      <c r="C44" t="s">
        <v>166</v>
      </c>
      <c r="D44" t="s">
        <v>11787</v>
      </c>
      <c r="E44" t="s">
        <v>168</v>
      </c>
      <c r="F44" t="s">
        <v>11860</v>
      </c>
      <c r="G44" s="34">
        <f t="shared" si="0"/>
        <v>41701</v>
      </c>
    </row>
    <row r="45" spans="1:7" x14ac:dyDescent="0.15">
      <c r="A45" t="s">
        <v>178</v>
      </c>
      <c r="B45" t="s">
        <v>179</v>
      </c>
      <c r="C45" t="s">
        <v>180</v>
      </c>
      <c r="D45" t="s">
        <v>181</v>
      </c>
      <c r="E45" t="s">
        <v>182</v>
      </c>
      <c r="G45" s="34">
        <f t="shared" si="0"/>
        <v>0</v>
      </c>
    </row>
    <row r="46" spans="1:7" x14ac:dyDescent="0.15">
      <c r="A46" t="s">
        <v>183</v>
      </c>
      <c r="B46" t="s">
        <v>184</v>
      </c>
      <c r="C46" t="s">
        <v>180</v>
      </c>
      <c r="D46" t="s">
        <v>185</v>
      </c>
      <c r="E46" t="s">
        <v>182</v>
      </c>
      <c r="F46" t="s">
        <v>11861</v>
      </c>
      <c r="G46" s="34">
        <f t="shared" si="0"/>
        <v>39615</v>
      </c>
    </row>
    <row r="47" spans="1:7" x14ac:dyDescent="0.15">
      <c r="A47" t="s">
        <v>186</v>
      </c>
      <c r="B47" t="s">
        <v>187</v>
      </c>
      <c r="C47" t="s">
        <v>188</v>
      </c>
      <c r="D47" t="s">
        <v>189</v>
      </c>
      <c r="E47" t="s">
        <v>42</v>
      </c>
      <c r="G47" s="34">
        <f t="shared" si="0"/>
        <v>0</v>
      </c>
    </row>
    <row r="48" spans="1:7" x14ac:dyDescent="0.15">
      <c r="A48" t="s">
        <v>190</v>
      </c>
      <c r="B48" t="s">
        <v>191</v>
      </c>
      <c r="C48" t="s">
        <v>188</v>
      </c>
      <c r="D48" t="s">
        <v>192</v>
      </c>
      <c r="E48" t="s">
        <v>42</v>
      </c>
      <c r="G48" s="34">
        <f t="shared" si="0"/>
        <v>0</v>
      </c>
    </row>
    <row r="49" spans="1:7" x14ac:dyDescent="0.15">
      <c r="A49" t="s">
        <v>193</v>
      </c>
      <c r="B49" t="s">
        <v>194</v>
      </c>
      <c r="C49" t="s">
        <v>188</v>
      </c>
      <c r="D49" t="s">
        <v>195</v>
      </c>
      <c r="E49" t="s">
        <v>42</v>
      </c>
      <c r="G49" s="34">
        <f t="shared" si="0"/>
        <v>0</v>
      </c>
    </row>
    <row r="50" spans="1:7" x14ac:dyDescent="0.15">
      <c r="A50" t="s">
        <v>196</v>
      </c>
      <c r="B50" t="s">
        <v>197</v>
      </c>
      <c r="C50" t="s">
        <v>188</v>
      </c>
      <c r="D50" t="s">
        <v>198</v>
      </c>
      <c r="E50" t="s">
        <v>42</v>
      </c>
      <c r="G50" s="34">
        <f t="shared" si="0"/>
        <v>0</v>
      </c>
    </row>
    <row r="51" spans="1:7" x14ac:dyDescent="0.15">
      <c r="A51" t="s">
        <v>199</v>
      </c>
      <c r="B51" t="s">
        <v>200</v>
      </c>
      <c r="C51" t="s">
        <v>188</v>
      </c>
      <c r="D51" t="s">
        <v>201</v>
      </c>
      <c r="E51" t="s">
        <v>42</v>
      </c>
      <c r="G51" s="34">
        <f t="shared" si="0"/>
        <v>0</v>
      </c>
    </row>
    <row r="52" spans="1:7" x14ac:dyDescent="0.15">
      <c r="A52" t="s">
        <v>202</v>
      </c>
      <c r="B52" t="s">
        <v>203</v>
      </c>
      <c r="C52" t="s">
        <v>188</v>
      </c>
      <c r="D52" t="s">
        <v>204</v>
      </c>
      <c r="E52" t="s">
        <v>42</v>
      </c>
      <c r="G52" s="34">
        <f t="shared" si="0"/>
        <v>0</v>
      </c>
    </row>
    <row r="53" spans="1:7" x14ac:dyDescent="0.15">
      <c r="A53" t="s">
        <v>205</v>
      </c>
      <c r="B53" t="s">
        <v>206</v>
      </c>
      <c r="C53" t="s">
        <v>188</v>
      </c>
      <c r="D53" t="s">
        <v>207</v>
      </c>
      <c r="E53" t="s">
        <v>42</v>
      </c>
      <c r="G53" s="34">
        <f t="shared" si="0"/>
        <v>0</v>
      </c>
    </row>
    <row r="54" spans="1:7" x14ac:dyDescent="0.15">
      <c r="A54" t="s">
        <v>208</v>
      </c>
      <c r="B54" t="s">
        <v>209</v>
      </c>
      <c r="C54" t="s">
        <v>188</v>
      </c>
      <c r="D54" t="s">
        <v>210</v>
      </c>
      <c r="E54" t="s">
        <v>42</v>
      </c>
      <c r="G54" s="34">
        <f t="shared" si="0"/>
        <v>0</v>
      </c>
    </row>
    <row r="55" spans="1:7" x14ac:dyDescent="0.15">
      <c r="A55" t="s">
        <v>211</v>
      </c>
      <c r="B55" t="s">
        <v>212</v>
      </c>
      <c r="C55" t="s">
        <v>188</v>
      </c>
      <c r="D55" t="s">
        <v>213</v>
      </c>
      <c r="E55" t="s">
        <v>42</v>
      </c>
      <c r="G55" s="34">
        <f t="shared" si="0"/>
        <v>0</v>
      </c>
    </row>
    <row r="56" spans="1:7" x14ac:dyDescent="0.15">
      <c r="A56" t="s">
        <v>214</v>
      </c>
      <c r="B56" t="s">
        <v>215</v>
      </c>
      <c r="C56" t="s">
        <v>188</v>
      </c>
      <c r="D56" t="s">
        <v>216</v>
      </c>
      <c r="E56" t="s">
        <v>42</v>
      </c>
      <c r="G56" s="34">
        <f t="shared" si="0"/>
        <v>0</v>
      </c>
    </row>
    <row r="57" spans="1:7" x14ac:dyDescent="0.15">
      <c r="A57" t="s">
        <v>217</v>
      </c>
      <c r="B57" t="s">
        <v>218</v>
      </c>
      <c r="C57" t="s">
        <v>188</v>
      </c>
      <c r="D57" t="s">
        <v>219</v>
      </c>
      <c r="E57" t="s">
        <v>42</v>
      </c>
      <c r="G57" s="34">
        <f t="shared" si="0"/>
        <v>0</v>
      </c>
    </row>
    <row r="58" spans="1:7" x14ac:dyDescent="0.15">
      <c r="A58" t="s">
        <v>220</v>
      </c>
      <c r="B58" t="s">
        <v>221</v>
      </c>
      <c r="C58" t="s">
        <v>188</v>
      </c>
      <c r="D58" t="s">
        <v>222</v>
      </c>
      <c r="E58" t="s">
        <v>42</v>
      </c>
      <c r="G58" s="34">
        <f t="shared" si="0"/>
        <v>0</v>
      </c>
    </row>
    <row r="59" spans="1:7" x14ac:dyDescent="0.15">
      <c r="A59" t="s">
        <v>223</v>
      </c>
      <c r="B59" t="s">
        <v>159</v>
      </c>
      <c r="C59" t="s">
        <v>188</v>
      </c>
      <c r="D59" t="s">
        <v>160</v>
      </c>
      <c r="E59" t="s">
        <v>42</v>
      </c>
      <c r="G59" s="34">
        <f t="shared" si="0"/>
        <v>0</v>
      </c>
    </row>
    <row r="60" spans="1:7" x14ac:dyDescent="0.15">
      <c r="A60" t="s">
        <v>224</v>
      </c>
      <c r="B60" t="s">
        <v>225</v>
      </c>
      <c r="C60" t="s">
        <v>188</v>
      </c>
      <c r="D60" t="s">
        <v>226</v>
      </c>
      <c r="E60" t="s">
        <v>42</v>
      </c>
      <c r="G60" s="34">
        <f t="shared" si="0"/>
        <v>0</v>
      </c>
    </row>
    <row r="61" spans="1:7" x14ac:dyDescent="0.15">
      <c r="A61" t="s">
        <v>227</v>
      </c>
      <c r="B61" t="s">
        <v>228</v>
      </c>
      <c r="C61" t="s">
        <v>188</v>
      </c>
      <c r="D61" t="s">
        <v>229</v>
      </c>
      <c r="E61" t="s">
        <v>42</v>
      </c>
      <c r="G61" s="34">
        <f t="shared" si="0"/>
        <v>0</v>
      </c>
    </row>
    <row r="62" spans="1:7" x14ac:dyDescent="0.15">
      <c r="A62" t="s">
        <v>230</v>
      </c>
      <c r="B62" t="s">
        <v>231</v>
      </c>
      <c r="C62" t="s">
        <v>188</v>
      </c>
      <c r="D62" t="s">
        <v>232</v>
      </c>
      <c r="E62" t="s">
        <v>42</v>
      </c>
      <c r="G62" s="34">
        <f t="shared" si="0"/>
        <v>0</v>
      </c>
    </row>
    <row r="63" spans="1:7" x14ac:dyDescent="0.15">
      <c r="A63" t="s">
        <v>233</v>
      </c>
      <c r="B63" t="s">
        <v>234</v>
      </c>
      <c r="C63" t="s">
        <v>188</v>
      </c>
      <c r="D63" t="s">
        <v>235</v>
      </c>
      <c r="E63" t="s">
        <v>42</v>
      </c>
      <c r="F63" t="s">
        <v>11862</v>
      </c>
      <c r="G63" s="34">
        <f t="shared" si="0"/>
        <v>38490</v>
      </c>
    </row>
    <row r="64" spans="1:7" x14ac:dyDescent="0.15">
      <c r="A64" t="s">
        <v>236</v>
      </c>
      <c r="B64" t="s">
        <v>237</v>
      </c>
      <c r="C64" t="s">
        <v>188</v>
      </c>
      <c r="D64" t="s">
        <v>238</v>
      </c>
      <c r="E64" t="s">
        <v>42</v>
      </c>
      <c r="F64" t="s">
        <v>11863</v>
      </c>
      <c r="G64" s="34">
        <f t="shared" si="0"/>
        <v>38530</v>
      </c>
    </row>
    <row r="65" spans="1:7" x14ac:dyDescent="0.15">
      <c r="A65" t="s">
        <v>239</v>
      </c>
      <c r="B65" t="s">
        <v>240</v>
      </c>
      <c r="C65" t="s">
        <v>188</v>
      </c>
      <c r="D65" t="s">
        <v>241</v>
      </c>
      <c r="E65" t="s">
        <v>42</v>
      </c>
      <c r="F65" t="s">
        <v>11864</v>
      </c>
      <c r="G65" s="34">
        <f t="shared" si="0"/>
        <v>38670</v>
      </c>
    </row>
    <row r="66" spans="1:7" x14ac:dyDescent="0.15">
      <c r="A66" t="s">
        <v>242</v>
      </c>
      <c r="B66" t="s">
        <v>243</v>
      </c>
      <c r="C66" t="s">
        <v>188</v>
      </c>
      <c r="D66" t="s">
        <v>244</v>
      </c>
      <c r="E66" t="s">
        <v>42</v>
      </c>
      <c r="F66" t="s">
        <v>11865</v>
      </c>
      <c r="G66" s="34">
        <f t="shared" ref="G66:G129" si="1">IFERROR(VALUE(F66),VALUE(REPLACE(F66,1,FIND(CHAR(1),SUBSTITUTE(F66,",",CHAR(1),LEN(F66)-LEN(SUBSTITUTE(F66,",","")))),"")))</f>
        <v>39323</v>
      </c>
    </row>
    <row r="67" spans="1:7" x14ac:dyDescent="0.15">
      <c r="A67" t="s">
        <v>245</v>
      </c>
      <c r="B67" t="s">
        <v>246</v>
      </c>
      <c r="C67" t="s">
        <v>188</v>
      </c>
      <c r="D67" t="s">
        <v>247</v>
      </c>
      <c r="E67" t="s">
        <v>42</v>
      </c>
      <c r="F67" t="s">
        <v>11866</v>
      </c>
      <c r="G67" s="34">
        <f t="shared" si="1"/>
        <v>40021</v>
      </c>
    </row>
    <row r="68" spans="1:7" x14ac:dyDescent="0.15">
      <c r="A68" t="s">
        <v>248</v>
      </c>
      <c r="B68" t="s">
        <v>249</v>
      </c>
      <c r="C68" t="s">
        <v>188</v>
      </c>
      <c r="D68" t="s">
        <v>250</v>
      </c>
      <c r="E68" t="s">
        <v>42</v>
      </c>
      <c r="F68" t="s">
        <v>11867</v>
      </c>
      <c r="G68" s="34">
        <f t="shared" si="1"/>
        <v>40525</v>
      </c>
    </row>
    <row r="69" spans="1:7" x14ac:dyDescent="0.15">
      <c r="A69" t="s">
        <v>251</v>
      </c>
      <c r="B69" t="s">
        <v>252</v>
      </c>
      <c r="C69" t="s">
        <v>93</v>
      </c>
      <c r="D69" t="s">
        <v>253</v>
      </c>
      <c r="E69" t="s">
        <v>95</v>
      </c>
      <c r="G69" s="34">
        <f t="shared" si="1"/>
        <v>0</v>
      </c>
    </row>
    <row r="70" spans="1:7" x14ac:dyDescent="0.15">
      <c r="A70" t="s">
        <v>254</v>
      </c>
      <c r="B70" t="s">
        <v>255</v>
      </c>
      <c r="C70" t="s">
        <v>93</v>
      </c>
      <c r="D70" t="s">
        <v>256</v>
      </c>
      <c r="E70" t="s">
        <v>95</v>
      </c>
      <c r="G70" s="34">
        <f t="shared" si="1"/>
        <v>0</v>
      </c>
    </row>
    <row r="71" spans="1:7" x14ac:dyDescent="0.15">
      <c r="A71" t="s">
        <v>257</v>
      </c>
      <c r="B71" t="s">
        <v>258</v>
      </c>
      <c r="C71" t="s">
        <v>93</v>
      </c>
      <c r="D71" t="s">
        <v>259</v>
      </c>
      <c r="E71" t="s">
        <v>95</v>
      </c>
      <c r="G71" s="34">
        <f t="shared" si="1"/>
        <v>0</v>
      </c>
    </row>
    <row r="72" spans="1:7" x14ac:dyDescent="0.15">
      <c r="A72" t="s">
        <v>260</v>
      </c>
      <c r="B72" t="s">
        <v>261</v>
      </c>
      <c r="C72" t="s">
        <v>93</v>
      </c>
      <c r="D72" t="s">
        <v>262</v>
      </c>
      <c r="E72" t="s">
        <v>95</v>
      </c>
      <c r="G72" s="34">
        <f t="shared" si="1"/>
        <v>0</v>
      </c>
    </row>
    <row r="73" spans="1:7" x14ac:dyDescent="0.15">
      <c r="A73" t="s">
        <v>263</v>
      </c>
      <c r="B73" t="s">
        <v>264</v>
      </c>
      <c r="C73" t="s">
        <v>93</v>
      </c>
      <c r="D73" t="s">
        <v>265</v>
      </c>
      <c r="E73" t="s">
        <v>95</v>
      </c>
      <c r="G73" s="34">
        <f t="shared" si="1"/>
        <v>0</v>
      </c>
    </row>
    <row r="74" spans="1:7" x14ac:dyDescent="0.15">
      <c r="A74" t="s">
        <v>266</v>
      </c>
      <c r="B74" t="s">
        <v>267</v>
      </c>
      <c r="C74" t="s">
        <v>93</v>
      </c>
      <c r="D74" t="s">
        <v>268</v>
      </c>
      <c r="E74" t="s">
        <v>95</v>
      </c>
      <c r="G74" s="34">
        <f t="shared" si="1"/>
        <v>0</v>
      </c>
    </row>
    <row r="75" spans="1:7" x14ac:dyDescent="0.15">
      <c r="A75" t="s">
        <v>269</v>
      </c>
      <c r="B75" t="s">
        <v>270</v>
      </c>
      <c r="C75" t="s">
        <v>93</v>
      </c>
      <c r="D75" t="s">
        <v>271</v>
      </c>
      <c r="E75" t="s">
        <v>95</v>
      </c>
      <c r="G75" s="34">
        <f t="shared" si="1"/>
        <v>0</v>
      </c>
    </row>
    <row r="76" spans="1:7" x14ac:dyDescent="0.15">
      <c r="A76" t="s">
        <v>272</v>
      </c>
      <c r="B76" t="s">
        <v>273</v>
      </c>
      <c r="C76" t="s">
        <v>93</v>
      </c>
      <c r="D76" t="s">
        <v>274</v>
      </c>
      <c r="E76" t="s">
        <v>95</v>
      </c>
      <c r="G76" s="34">
        <f t="shared" si="1"/>
        <v>0</v>
      </c>
    </row>
    <row r="77" spans="1:7" x14ac:dyDescent="0.15">
      <c r="A77" t="s">
        <v>275</v>
      </c>
      <c r="B77" t="s">
        <v>276</v>
      </c>
      <c r="C77" t="s">
        <v>93</v>
      </c>
      <c r="D77" t="s">
        <v>277</v>
      </c>
      <c r="E77" t="s">
        <v>95</v>
      </c>
      <c r="G77" s="34">
        <f t="shared" si="1"/>
        <v>0</v>
      </c>
    </row>
    <row r="78" spans="1:7" x14ac:dyDescent="0.15">
      <c r="A78" t="s">
        <v>278</v>
      </c>
      <c r="B78" t="s">
        <v>279</v>
      </c>
      <c r="C78" t="s">
        <v>93</v>
      </c>
      <c r="D78" t="s">
        <v>280</v>
      </c>
      <c r="E78" t="s">
        <v>95</v>
      </c>
      <c r="G78" s="34">
        <f t="shared" si="1"/>
        <v>0</v>
      </c>
    </row>
    <row r="79" spans="1:7" x14ac:dyDescent="0.15">
      <c r="A79" t="s">
        <v>281</v>
      </c>
      <c r="B79" t="s">
        <v>282</v>
      </c>
      <c r="C79" t="s">
        <v>93</v>
      </c>
      <c r="D79" t="s">
        <v>283</v>
      </c>
      <c r="E79" t="s">
        <v>95</v>
      </c>
      <c r="G79" s="34">
        <f t="shared" si="1"/>
        <v>0</v>
      </c>
    </row>
    <row r="80" spans="1:7" x14ac:dyDescent="0.15">
      <c r="A80" t="s">
        <v>284</v>
      </c>
      <c r="B80" t="s">
        <v>285</v>
      </c>
      <c r="C80" t="s">
        <v>93</v>
      </c>
      <c r="D80" t="s">
        <v>286</v>
      </c>
      <c r="E80" t="s">
        <v>95</v>
      </c>
      <c r="G80" s="34">
        <f t="shared" si="1"/>
        <v>0</v>
      </c>
    </row>
    <row r="81" spans="1:7" x14ac:dyDescent="0.15">
      <c r="A81" t="s">
        <v>287</v>
      </c>
      <c r="B81" t="s">
        <v>288</v>
      </c>
      <c r="C81" t="s">
        <v>93</v>
      </c>
      <c r="D81" t="s">
        <v>289</v>
      </c>
      <c r="E81" t="s">
        <v>95</v>
      </c>
      <c r="G81" s="34">
        <f t="shared" si="1"/>
        <v>0</v>
      </c>
    </row>
    <row r="82" spans="1:7" x14ac:dyDescent="0.15">
      <c r="A82" t="s">
        <v>290</v>
      </c>
      <c r="B82" t="s">
        <v>291</v>
      </c>
      <c r="C82" t="s">
        <v>93</v>
      </c>
      <c r="D82" t="s">
        <v>292</v>
      </c>
      <c r="E82" t="s">
        <v>95</v>
      </c>
      <c r="G82" s="34">
        <f t="shared" si="1"/>
        <v>0</v>
      </c>
    </row>
    <row r="83" spans="1:7" x14ac:dyDescent="0.15">
      <c r="A83" t="s">
        <v>293</v>
      </c>
      <c r="B83" t="s">
        <v>294</v>
      </c>
      <c r="C83" t="s">
        <v>93</v>
      </c>
      <c r="D83" t="s">
        <v>295</v>
      </c>
      <c r="E83" t="s">
        <v>95</v>
      </c>
      <c r="G83" s="34">
        <f t="shared" si="1"/>
        <v>0</v>
      </c>
    </row>
    <row r="84" spans="1:7" x14ac:dyDescent="0.15">
      <c r="A84" t="s">
        <v>296</v>
      </c>
      <c r="B84" t="s">
        <v>297</v>
      </c>
      <c r="C84" t="s">
        <v>93</v>
      </c>
      <c r="D84" t="s">
        <v>298</v>
      </c>
      <c r="E84" t="s">
        <v>95</v>
      </c>
      <c r="G84" s="34">
        <f t="shared" si="1"/>
        <v>0</v>
      </c>
    </row>
    <row r="85" spans="1:7" x14ac:dyDescent="0.15">
      <c r="A85" t="s">
        <v>299</v>
      </c>
      <c r="B85" t="s">
        <v>300</v>
      </c>
      <c r="C85" t="s">
        <v>93</v>
      </c>
      <c r="D85" t="s">
        <v>301</v>
      </c>
      <c r="E85" t="s">
        <v>95</v>
      </c>
      <c r="G85" s="34">
        <f t="shared" si="1"/>
        <v>0</v>
      </c>
    </row>
    <row r="86" spans="1:7" x14ac:dyDescent="0.15">
      <c r="A86" t="s">
        <v>302</v>
      </c>
      <c r="B86" t="s">
        <v>303</v>
      </c>
      <c r="C86" t="s">
        <v>93</v>
      </c>
      <c r="D86" t="s">
        <v>304</v>
      </c>
      <c r="E86" t="s">
        <v>95</v>
      </c>
      <c r="G86" s="34">
        <f t="shared" si="1"/>
        <v>0</v>
      </c>
    </row>
    <row r="87" spans="1:7" x14ac:dyDescent="0.15">
      <c r="A87" t="s">
        <v>305</v>
      </c>
      <c r="B87" t="s">
        <v>306</v>
      </c>
      <c r="C87" t="s">
        <v>93</v>
      </c>
      <c r="D87" t="s">
        <v>307</v>
      </c>
      <c r="E87" t="s">
        <v>95</v>
      </c>
      <c r="G87" s="34">
        <f t="shared" si="1"/>
        <v>0</v>
      </c>
    </row>
    <row r="88" spans="1:7" x14ac:dyDescent="0.15">
      <c r="A88" t="s">
        <v>308</v>
      </c>
      <c r="B88" t="s">
        <v>309</v>
      </c>
      <c r="C88" t="s">
        <v>93</v>
      </c>
      <c r="D88" t="s">
        <v>310</v>
      </c>
      <c r="E88" t="s">
        <v>95</v>
      </c>
      <c r="F88" t="s">
        <v>11868</v>
      </c>
      <c r="G88" s="34">
        <f t="shared" si="1"/>
        <v>38475</v>
      </c>
    </row>
    <row r="89" spans="1:7" x14ac:dyDescent="0.15">
      <c r="A89" t="s">
        <v>311</v>
      </c>
      <c r="B89" t="s">
        <v>234</v>
      </c>
      <c r="C89" t="s">
        <v>93</v>
      </c>
      <c r="D89" t="s">
        <v>235</v>
      </c>
      <c r="E89" t="s">
        <v>95</v>
      </c>
      <c r="F89" t="s">
        <v>11862</v>
      </c>
      <c r="G89" s="34">
        <f t="shared" si="1"/>
        <v>38490</v>
      </c>
    </row>
    <row r="90" spans="1:7" x14ac:dyDescent="0.15">
      <c r="A90" t="s">
        <v>312</v>
      </c>
      <c r="B90" t="s">
        <v>313</v>
      </c>
      <c r="C90" t="s">
        <v>93</v>
      </c>
      <c r="D90" t="s">
        <v>314</v>
      </c>
      <c r="E90" t="s">
        <v>95</v>
      </c>
      <c r="F90" t="s">
        <v>11869</v>
      </c>
      <c r="G90" s="34">
        <f t="shared" si="1"/>
        <v>38608</v>
      </c>
    </row>
    <row r="91" spans="1:7" x14ac:dyDescent="0.15">
      <c r="A91" t="s">
        <v>315</v>
      </c>
      <c r="B91" t="s">
        <v>173</v>
      </c>
      <c r="C91" t="s">
        <v>316</v>
      </c>
      <c r="D91" t="s">
        <v>174</v>
      </c>
      <c r="E91" t="s">
        <v>317</v>
      </c>
      <c r="G91" s="34">
        <f t="shared" si="1"/>
        <v>0</v>
      </c>
    </row>
    <row r="92" spans="1:7" x14ac:dyDescent="0.15">
      <c r="A92" t="s">
        <v>318</v>
      </c>
      <c r="B92" t="s">
        <v>319</v>
      </c>
      <c r="C92" t="s">
        <v>137</v>
      </c>
      <c r="D92" t="s">
        <v>320</v>
      </c>
      <c r="E92" t="s">
        <v>139</v>
      </c>
      <c r="F92" t="s">
        <v>11868</v>
      </c>
      <c r="G92" s="34">
        <f t="shared" si="1"/>
        <v>38475</v>
      </c>
    </row>
    <row r="93" spans="1:7" x14ac:dyDescent="0.15">
      <c r="A93" t="s">
        <v>321</v>
      </c>
      <c r="B93" t="s">
        <v>322</v>
      </c>
      <c r="C93" t="s">
        <v>323</v>
      </c>
      <c r="D93" t="s">
        <v>324</v>
      </c>
      <c r="E93" t="s">
        <v>325</v>
      </c>
      <c r="F93" t="s">
        <v>11870</v>
      </c>
      <c r="G93" s="34">
        <f t="shared" si="1"/>
        <v>39470</v>
      </c>
    </row>
    <row r="94" spans="1:7" x14ac:dyDescent="0.15">
      <c r="A94" t="s">
        <v>326</v>
      </c>
      <c r="B94" t="s">
        <v>327</v>
      </c>
      <c r="C94" t="s">
        <v>323</v>
      </c>
      <c r="D94" t="s">
        <v>328</v>
      </c>
      <c r="E94" t="s">
        <v>325</v>
      </c>
      <c r="F94" t="s">
        <v>11870</v>
      </c>
      <c r="G94" s="34">
        <f t="shared" si="1"/>
        <v>39470</v>
      </c>
    </row>
    <row r="95" spans="1:7" x14ac:dyDescent="0.15">
      <c r="A95" t="s">
        <v>329</v>
      </c>
      <c r="B95" t="s">
        <v>330</v>
      </c>
      <c r="C95" t="s">
        <v>53</v>
      </c>
      <c r="D95" t="s">
        <v>331</v>
      </c>
      <c r="E95" t="s">
        <v>53</v>
      </c>
      <c r="F95" t="s">
        <v>11871</v>
      </c>
      <c r="G95" s="34">
        <f t="shared" si="1"/>
        <v>41032</v>
      </c>
    </row>
    <row r="96" spans="1:7" x14ac:dyDescent="0.15">
      <c r="A96" t="s">
        <v>332</v>
      </c>
      <c r="B96" t="s">
        <v>333</v>
      </c>
      <c r="C96" t="s">
        <v>334</v>
      </c>
      <c r="D96" t="s">
        <v>335</v>
      </c>
      <c r="E96" t="s">
        <v>336</v>
      </c>
      <c r="G96" s="34">
        <f t="shared" si="1"/>
        <v>0</v>
      </c>
    </row>
    <row r="97" spans="1:7" x14ac:dyDescent="0.15">
      <c r="A97" t="s">
        <v>337</v>
      </c>
      <c r="B97" t="s">
        <v>333</v>
      </c>
      <c r="C97" t="s">
        <v>53</v>
      </c>
      <c r="D97" t="s">
        <v>335</v>
      </c>
      <c r="E97" t="s">
        <v>53</v>
      </c>
      <c r="G97" s="34">
        <f t="shared" si="1"/>
        <v>0</v>
      </c>
    </row>
    <row r="98" spans="1:7" x14ac:dyDescent="0.15">
      <c r="A98" t="s">
        <v>338</v>
      </c>
      <c r="B98" t="s">
        <v>339</v>
      </c>
      <c r="C98" t="s">
        <v>166</v>
      </c>
      <c r="D98" t="s">
        <v>340</v>
      </c>
      <c r="E98" t="s">
        <v>168</v>
      </c>
      <c r="G98" s="34">
        <f t="shared" si="1"/>
        <v>0</v>
      </c>
    </row>
    <row r="99" spans="1:7" x14ac:dyDescent="0.15">
      <c r="A99" t="s">
        <v>341</v>
      </c>
      <c r="B99" t="s">
        <v>339</v>
      </c>
      <c r="C99" t="s">
        <v>53</v>
      </c>
      <c r="D99" t="s">
        <v>340</v>
      </c>
      <c r="E99" t="s">
        <v>53</v>
      </c>
      <c r="G99" s="34">
        <f t="shared" si="1"/>
        <v>0</v>
      </c>
    </row>
    <row r="100" spans="1:7" x14ac:dyDescent="0.15">
      <c r="A100" t="s">
        <v>342</v>
      </c>
      <c r="B100" t="s">
        <v>339</v>
      </c>
      <c r="C100" t="s">
        <v>180</v>
      </c>
      <c r="D100" t="s">
        <v>340</v>
      </c>
      <c r="E100" t="s">
        <v>182</v>
      </c>
      <c r="G100" s="34">
        <f t="shared" si="1"/>
        <v>0</v>
      </c>
    </row>
    <row r="101" spans="1:7" x14ac:dyDescent="0.15">
      <c r="A101" t="s">
        <v>343</v>
      </c>
      <c r="B101" t="s">
        <v>344</v>
      </c>
      <c r="C101" t="s">
        <v>166</v>
      </c>
      <c r="D101" t="s">
        <v>345</v>
      </c>
      <c r="E101" t="s">
        <v>168</v>
      </c>
      <c r="F101" t="s">
        <v>11872</v>
      </c>
      <c r="G101" s="34">
        <f t="shared" si="1"/>
        <v>38100</v>
      </c>
    </row>
    <row r="102" spans="1:7" x14ac:dyDescent="0.15">
      <c r="A102" t="s">
        <v>346</v>
      </c>
      <c r="B102" t="s">
        <v>347</v>
      </c>
      <c r="C102" t="s">
        <v>166</v>
      </c>
      <c r="D102" t="s">
        <v>348</v>
      </c>
      <c r="E102" t="s">
        <v>168</v>
      </c>
      <c r="G102" s="34">
        <f t="shared" si="1"/>
        <v>0</v>
      </c>
    </row>
    <row r="103" spans="1:7" x14ac:dyDescent="0.15">
      <c r="A103" t="s">
        <v>349</v>
      </c>
      <c r="B103" t="s">
        <v>347</v>
      </c>
      <c r="C103" t="s">
        <v>180</v>
      </c>
      <c r="D103" t="s">
        <v>348</v>
      </c>
      <c r="E103" t="s">
        <v>182</v>
      </c>
      <c r="G103" s="34">
        <f t="shared" si="1"/>
        <v>0</v>
      </c>
    </row>
    <row r="104" spans="1:7" x14ac:dyDescent="0.15">
      <c r="A104" t="s">
        <v>350</v>
      </c>
      <c r="B104" t="s">
        <v>351</v>
      </c>
      <c r="C104" t="s">
        <v>166</v>
      </c>
      <c r="D104" t="s">
        <v>352</v>
      </c>
      <c r="E104" t="s">
        <v>168</v>
      </c>
      <c r="G104" s="34">
        <f t="shared" si="1"/>
        <v>0</v>
      </c>
    </row>
    <row r="105" spans="1:7" x14ac:dyDescent="0.15">
      <c r="A105" t="s">
        <v>353</v>
      </c>
      <c r="B105" t="s">
        <v>351</v>
      </c>
      <c r="C105" t="s">
        <v>180</v>
      </c>
      <c r="D105" t="s">
        <v>352</v>
      </c>
      <c r="E105" t="s">
        <v>182</v>
      </c>
      <c r="G105" s="34">
        <f t="shared" si="1"/>
        <v>0</v>
      </c>
    </row>
    <row r="106" spans="1:7" x14ac:dyDescent="0.15">
      <c r="A106" t="s">
        <v>354</v>
      </c>
      <c r="B106" t="s">
        <v>355</v>
      </c>
      <c r="C106" t="s">
        <v>166</v>
      </c>
      <c r="D106" t="s">
        <v>356</v>
      </c>
      <c r="E106" t="s">
        <v>168</v>
      </c>
      <c r="G106" s="34">
        <f t="shared" si="1"/>
        <v>0</v>
      </c>
    </row>
    <row r="107" spans="1:7" x14ac:dyDescent="0.15">
      <c r="A107" t="s">
        <v>357</v>
      </c>
      <c r="B107" t="s">
        <v>355</v>
      </c>
      <c r="C107" t="s">
        <v>180</v>
      </c>
      <c r="D107" t="s">
        <v>356</v>
      </c>
      <c r="E107" t="s">
        <v>182</v>
      </c>
      <c r="G107" s="34">
        <f t="shared" si="1"/>
        <v>0</v>
      </c>
    </row>
    <row r="108" spans="1:7" x14ac:dyDescent="0.15">
      <c r="A108" t="s">
        <v>358</v>
      </c>
      <c r="B108" t="s">
        <v>359</v>
      </c>
      <c r="C108" t="s">
        <v>180</v>
      </c>
      <c r="D108" t="s">
        <v>360</v>
      </c>
      <c r="E108" t="s">
        <v>182</v>
      </c>
      <c r="F108" t="s">
        <v>11873</v>
      </c>
      <c r="G108" s="34">
        <f t="shared" si="1"/>
        <v>39027</v>
      </c>
    </row>
    <row r="109" spans="1:7" x14ac:dyDescent="0.15">
      <c r="A109" t="s">
        <v>11788</v>
      </c>
      <c r="B109" t="s">
        <v>362</v>
      </c>
      <c r="C109" t="s">
        <v>53</v>
      </c>
      <c r="D109" t="s">
        <v>363</v>
      </c>
      <c r="E109" t="s">
        <v>168</v>
      </c>
      <c r="F109" t="s">
        <v>11874</v>
      </c>
      <c r="G109" s="34">
        <f t="shared" si="1"/>
        <v>41688</v>
      </c>
    </row>
    <row r="110" spans="1:7" x14ac:dyDescent="0.15">
      <c r="A110" t="s">
        <v>361</v>
      </c>
      <c r="B110" t="s">
        <v>362</v>
      </c>
      <c r="C110" t="s">
        <v>166</v>
      </c>
      <c r="D110" t="s">
        <v>363</v>
      </c>
      <c r="E110" t="s">
        <v>168</v>
      </c>
      <c r="G110" s="34">
        <f t="shared" si="1"/>
        <v>0</v>
      </c>
    </row>
    <row r="111" spans="1:7" x14ac:dyDescent="0.15">
      <c r="A111" t="s">
        <v>364</v>
      </c>
      <c r="B111" t="s">
        <v>365</v>
      </c>
      <c r="C111" t="s">
        <v>93</v>
      </c>
      <c r="D111" t="s">
        <v>366</v>
      </c>
      <c r="E111" t="s">
        <v>95</v>
      </c>
      <c r="G111" s="34">
        <f t="shared" si="1"/>
        <v>0</v>
      </c>
    </row>
    <row r="112" spans="1:7" x14ac:dyDescent="0.15">
      <c r="A112" t="s">
        <v>367</v>
      </c>
      <c r="B112" t="s">
        <v>368</v>
      </c>
      <c r="C112" t="s">
        <v>188</v>
      </c>
      <c r="D112" t="s">
        <v>369</v>
      </c>
      <c r="E112" t="s">
        <v>42</v>
      </c>
      <c r="F112" t="s">
        <v>11875</v>
      </c>
      <c r="G112" s="34">
        <f t="shared" si="1"/>
        <v>40338</v>
      </c>
    </row>
    <row r="113" spans="1:7" x14ac:dyDescent="0.15">
      <c r="A113" t="s">
        <v>370</v>
      </c>
      <c r="B113" t="s">
        <v>371</v>
      </c>
      <c r="C113" t="s">
        <v>93</v>
      </c>
      <c r="D113" t="s">
        <v>372</v>
      </c>
      <c r="E113" t="s">
        <v>95</v>
      </c>
      <c r="G113" s="34">
        <f t="shared" si="1"/>
        <v>0</v>
      </c>
    </row>
    <row r="114" spans="1:7" x14ac:dyDescent="0.15">
      <c r="A114" t="s">
        <v>373</v>
      </c>
      <c r="B114" t="s">
        <v>374</v>
      </c>
      <c r="C114" t="s">
        <v>93</v>
      </c>
      <c r="D114" t="s">
        <v>375</v>
      </c>
      <c r="E114" t="s">
        <v>95</v>
      </c>
      <c r="G114" s="34">
        <f t="shared" si="1"/>
        <v>0</v>
      </c>
    </row>
    <row r="115" spans="1:7" x14ac:dyDescent="0.15">
      <c r="A115" t="s">
        <v>376</v>
      </c>
      <c r="B115" t="s">
        <v>377</v>
      </c>
      <c r="C115" t="s">
        <v>180</v>
      </c>
      <c r="D115" t="s">
        <v>378</v>
      </c>
      <c r="E115" t="s">
        <v>379</v>
      </c>
      <c r="G115" s="34">
        <f t="shared" si="1"/>
        <v>0</v>
      </c>
    </row>
    <row r="116" spans="1:7" x14ac:dyDescent="0.15">
      <c r="A116" t="s">
        <v>380</v>
      </c>
      <c r="B116" t="s">
        <v>381</v>
      </c>
      <c r="C116" t="s">
        <v>93</v>
      </c>
      <c r="D116" t="s">
        <v>382</v>
      </c>
      <c r="E116" t="s">
        <v>95</v>
      </c>
      <c r="G116" s="34">
        <f t="shared" si="1"/>
        <v>0</v>
      </c>
    </row>
    <row r="117" spans="1:7" x14ac:dyDescent="0.15">
      <c r="A117" t="s">
        <v>383</v>
      </c>
      <c r="B117" t="s">
        <v>384</v>
      </c>
      <c r="C117" t="s">
        <v>93</v>
      </c>
      <c r="D117" t="s">
        <v>385</v>
      </c>
      <c r="E117" t="s">
        <v>95</v>
      </c>
      <c r="G117" s="34">
        <f t="shared" si="1"/>
        <v>0</v>
      </c>
    </row>
    <row r="118" spans="1:7" x14ac:dyDescent="0.15">
      <c r="A118" t="s">
        <v>386</v>
      </c>
      <c r="B118" t="s">
        <v>387</v>
      </c>
      <c r="C118" t="s">
        <v>93</v>
      </c>
      <c r="D118" t="s">
        <v>388</v>
      </c>
      <c r="E118" t="s">
        <v>95</v>
      </c>
      <c r="G118" s="34">
        <f t="shared" si="1"/>
        <v>0</v>
      </c>
    </row>
    <row r="119" spans="1:7" x14ac:dyDescent="0.15">
      <c r="A119" t="s">
        <v>389</v>
      </c>
      <c r="B119" t="s">
        <v>390</v>
      </c>
      <c r="C119" t="s">
        <v>93</v>
      </c>
      <c r="D119" t="s">
        <v>391</v>
      </c>
      <c r="E119" t="s">
        <v>95</v>
      </c>
      <c r="G119" s="34">
        <f t="shared" si="1"/>
        <v>0</v>
      </c>
    </row>
    <row r="120" spans="1:7" x14ac:dyDescent="0.15">
      <c r="A120" t="s">
        <v>392</v>
      </c>
      <c r="B120" t="s">
        <v>393</v>
      </c>
      <c r="C120" t="s">
        <v>93</v>
      </c>
      <c r="D120" t="s">
        <v>394</v>
      </c>
      <c r="E120" t="s">
        <v>95</v>
      </c>
      <c r="G120" s="34">
        <f t="shared" si="1"/>
        <v>0</v>
      </c>
    </row>
    <row r="121" spans="1:7" x14ac:dyDescent="0.15">
      <c r="A121" t="s">
        <v>395</v>
      </c>
      <c r="B121" t="s">
        <v>396</v>
      </c>
      <c r="C121" t="s">
        <v>93</v>
      </c>
      <c r="D121" t="s">
        <v>397</v>
      </c>
      <c r="E121" t="s">
        <v>95</v>
      </c>
      <c r="G121" s="34">
        <f t="shared" si="1"/>
        <v>0</v>
      </c>
    </row>
    <row r="122" spans="1:7" x14ac:dyDescent="0.15">
      <c r="A122" t="s">
        <v>398</v>
      </c>
      <c r="B122" t="s">
        <v>399</v>
      </c>
      <c r="C122" t="s">
        <v>93</v>
      </c>
      <c r="D122" t="s">
        <v>400</v>
      </c>
      <c r="E122" t="s">
        <v>95</v>
      </c>
      <c r="G122" s="34">
        <f t="shared" si="1"/>
        <v>0</v>
      </c>
    </row>
    <row r="123" spans="1:7" x14ac:dyDescent="0.15">
      <c r="A123" t="s">
        <v>401</v>
      </c>
      <c r="B123" t="s">
        <v>402</v>
      </c>
      <c r="C123" t="s">
        <v>93</v>
      </c>
      <c r="D123" t="s">
        <v>403</v>
      </c>
      <c r="E123" t="s">
        <v>95</v>
      </c>
      <c r="G123" s="34">
        <f t="shared" si="1"/>
        <v>0</v>
      </c>
    </row>
    <row r="124" spans="1:7" x14ac:dyDescent="0.15">
      <c r="A124" t="s">
        <v>404</v>
      </c>
      <c r="B124" t="s">
        <v>405</v>
      </c>
      <c r="C124" t="s">
        <v>93</v>
      </c>
      <c r="D124" t="s">
        <v>406</v>
      </c>
      <c r="E124" t="s">
        <v>95</v>
      </c>
      <c r="G124" s="34">
        <f t="shared" si="1"/>
        <v>0</v>
      </c>
    </row>
    <row r="125" spans="1:7" x14ac:dyDescent="0.15">
      <c r="A125" t="s">
        <v>407</v>
      </c>
      <c r="B125" t="s">
        <v>408</v>
      </c>
      <c r="C125" t="s">
        <v>93</v>
      </c>
      <c r="D125" t="s">
        <v>409</v>
      </c>
      <c r="E125" t="s">
        <v>95</v>
      </c>
      <c r="G125" s="34">
        <f t="shared" si="1"/>
        <v>0</v>
      </c>
    </row>
    <row r="126" spans="1:7" x14ac:dyDescent="0.15">
      <c r="A126" t="s">
        <v>410</v>
      </c>
      <c r="B126" t="s">
        <v>411</v>
      </c>
      <c r="C126" t="s">
        <v>93</v>
      </c>
      <c r="D126" t="s">
        <v>412</v>
      </c>
      <c r="E126" t="s">
        <v>95</v>
      </c>
      <c r="G126" s="34">
        <f t="shared" si="1"/>
        <v>0</v>
      </c>
    </row>
    <row r="127" spans="1:7" x14ac:dyDescent="0.15">
      <c r="A127" t="s">
        <v>413</v>
      </c>
      <c r="B127" t="s">
        <v>414</v>
      </c>
      <c r="C127" t="s">
        <v>93</v>
      </c>
      <c r="D127" t="s">
        <v>415</v>
      </c>
      <c r="E127" t="s">
        <v>95</v>
      </c>
      <c r="G127" s="34">
        <f t="shared" si="1"/>
        <v>0</v>
      </c>
    </row>
    <row r="128" spans="1:7" x14ac:dyDescent="0.15">
      <c r="A128" t="s">
        <v>43</v>
      </c>
      <c r="B128" t="s">
        <v>416</v>
      </c>
      <c r="C128" t="s">
        <v>93</v>
      </c>
      <c r="D128" t="s">
        <v>417</v>
      </c>
      <c r="E128" t="s">
        <v>95</v>
      </c>
      <c r="G128" s="34">
        <f t="shared" si="1"/>
        <v>0</v>
      </c>
    </row>
    <row r="129" spans="1:7" x14ac:dyDescent="0.15">
      <c r="A129" t="s">
        <v>418</v>
      </c>
      <c r="B129" t="s">
        <v>419</v>
      </c>
      <c r="C129" t="s">
        <v>93</v>
      </c>
      <c r="D129" t="s">
        <v>420</v>
      </c>
      <c r="E129" t="s">
        <v>95</v>
      </c>
      <c r="G129" s="34">
        <f t="shared" si="1"/>
        <v>0</v>
      </c>
    </row>
    <row r="130" spans="1:7" x14ac:dyDescent="0.15">
      <c r="A130" t="s">
        <v>421</v>
      </c>
      <c r="B130" t="s">
        <v>422</v>
      </c>
      <c r="C130" t="s">
        <v>93</v>
      </c>
      <c r="D130" t="s">
        <v>423</v>
      </c>
      <c r="E130" t="s">
        <v>95</v>
      </c>
      <c r="G130" s="34">
        <f t="shared" ref="G130:G193" si="2">IFERROR(VALUE(F130),VALUE(REPLACE(F130,1,FIND(CHAR(1),SUBSTITUTE(F130,",",CHAR(1),LEN(F130)-LEN(SUBSTITUTE(F130,",","")))),"")))</f>
        <v>0</v>
      </c>
    </row>
    <row r="131" spans="1:7" x14ac:dyDescent="0.15">
      <c r="A131" t="s">
        <v>424</v>
      </c>
      <c r="B131" t="s">
        <v>425</v>
      </c>
      <c r="C131" t="s">
        <v>93</v>
      </c>
      <c r="D131" t="s">
        <v>426</v>
      </c>
      <c r="E131" t="s">
        <v>95</v>
      </c>
      <c r="G131" s="34">
        <f t="shared" si="2"/>
        <v>0</v>
      </c>
    </row>
    <row r="132" spans="1:7" x14ac:dyDescent="0.15">
      <c r="A132" t="s">
        <v>427</v>
      </c>
      <c r="B132" t="s">
        <v>428</v>
      </c>
      <c r="C132" t="s">
        <v>93</v>
      </c>
      <c r="D132" t="s">
        <v>429</v>
      </c>
      <c r="E132" t="s">
        <v>95</v>
      </c>
      <c r="G132" s="34">
        <f t="shared" si="2"/>
        <v>0</v>
      </c>
    </row>
    <row r="133" spans="1:7" x14ac:dyDescent="0.15">
      <c r="A133" t="s">
        <v>430</v>
      </c>
      <c r="B133" t="s">
        <v>431</v>
      </c>
      <c r="C133" t="s">
        <v>93</v>
      </c>
      <c r="D133" t="s">
        <v>432</v>
      </c>
      <c r="E133" t="s">
        <v>95</v>
      </c>
      <c r="G133" s="34">
        <f t="shared" si="2"/>
        <v>0</v>
      </c>
    </row>
    <row r="134" spans="1:7" x14ac:dyDescent="0.15">
      <c r="A134" t="s">
        <v>433</v>
      </c>
      <c r="B134" t="s">
        <v>434</v>
      </c>
      <c r="C134" t="s">
        <v>93</v>
      </c>
      <c r="D134" t="s">
        <v>435</v>
      </c>
      <c r="E134" t="s">
        <v>95</v>
      </c>
      <c r="G134" s="34">
        <f t="shared" si="2"/>
        <v>0</v>
      </c>
    </row>
    <row r="135" spans="1:7" x14ac:dyDescent="0.15">
      <c r="A135" t="s">
        <v>436</v>
      </c>
      <c r="B135" t="s">
        <v>437</v>
      </c>
      <c r="C135" t="s">
        <v>93</v>
      </c>
      <c r="D135" t="s">
        <v>438</v>
      </c>
      <c r="E135" t="s">
        <v>95</v>
      </c>
      <c r="G135" s="34">
        <f t="shared" si="2"/>
        <v>0</v>
      </c>
    </row>
    <row r="136" spans="1:7" x14ac:dyDescent="0.15">
      <c r="A136" t="s">
        <v>439</v>
      </c>
      <c r="B136" t="s">
        <v>440</v>
      </c>
      <c r="C136" t="s">
        <v>93</v>
      </c>
      <c r="D136" t="s">
        <v>441</v>
      </c>
      <c r="E136" t="s">
        <v>95</v>
      </c>
      <c r="G136" s="34">
        <f t="shared" si="2"/>
        <v>0</v>
      </c>
    </row>
    <row r="137" spans="1:7" x14ac:dyDescent="0.15">
      <c r="A137" t="s">
        <v>442</v>
      </c>
      <c r="B137" t="s">
        <v>443</v>
      </c>
      <c r="C137" t="s">
        <v>93</v>
      </c>
      <c r="D137" t="s">
        <v>444</v>
      </c>
      <c r="E137" t="s">
        <v>95</v>
      </c>
      <c r="G137" s="34">
        <f t="shared" si="2"/>
        <v>0</v>
      </c>
    </row>
    <row r="138" spans="1:7" x14ac:dyDescent="0.15">
      <c r="A138" t="s">
        <v>445</v>
      </c>
      <c r="B138" t="s">
        <v>446</v>
      </c>
      <c r="C138" t="s">
        <v>93</v>
      </c>
      <c r="D138" t="s">
        <v>447</v>
      </c>
      <c r="E138" t="s">
        <v>95</v>
      </c>
      <c r="G138" s="34">
        <f t="shared" si="2"/>
        <v>0</v>
      </c>
    </row>
    <row r="139" spans="1:7" x14ac:dyDescent="0.15">
      <c r="A139" t="s">
        <v>448</v>
      </c>
      <c r="B139" t="s">
        <v>449</v>
      </c>
      <c r="C139" t="s">
        <v>93</v>
      </c>
      <c r="D139" t="s">
        <v>450</v>
      </c>
      <c r="E139" t="s">
        <v>95</v>
      </c>
      <c r="G139" s="34">
        <f t="shared" si="2"/>
        <v>0</v>
      </c>
    </row>
    <row r="140" spans="1:7" x14ac:dyDescent="0.15">
      <c r="A140" t="s">
        <v>451</v>
      </c>
      <c r="B140" t="s">
        <v>452</v>
      </c>
      <c r="C140" t="s">
        <v>93</v>
      </c>
      <c r="D140" t="s">
        <v>453</v>
      </c>
      <c r="E140" t="s">
        <v>95</v>
      </c>
      <c r="G140" s="34">
        <f t="shared" si="2"/>
        <v>0</v>
      </c>
    </row>
    <row r="141" spans="1:7" x14ac:dyDescent="0.15">
      <c r="A141" t="s">
        <v>454</v>
      </c>
      <c r="B141" t="s">
        <v>455</v>
      </c>
      <c r="C141" t="s">
        <v>93</v>
      </c>
      <c r="D141" t="s">
        <v>456</v>
      </c>
      <c r="E141" t="s">
        <v>95</v>
      </c>
      <c r="G141" s="34">
        <f t="shared" si="2"/>
        <v>0</v>
      </c>
    </row>
    <row r="142" spans="1:7" x14ac:dyDescent="0.15">
      <c r="A142" t="s">
        <v>457</v>
      </c>
      <c r="B142" t="s">
        <v>458</v>
      </c>
      <c r="C142" t="s">
        <v>93</v>
      </c>
      <c r="D142" t="s">
        <v>459</v>
      </c>
      <c r="E142" t="s">
        <v>95</v>
      </c>
      <c r="G142" s="34">
        <f t="shared" si="2"/>
        <v>0</v>
      </c>
    </row>
    <row r="143" spans="1:7" x14ac:dyDescent="0.15">
      <c r="A143" t="s">
        <v>460</v>
      </c>
      <c r="B143" t="s">
        <v>461</v>
      </c>
      <c r="C143" t="s">
        <v>93</v>
      </c>
      <c r="D143" t="s">
        <v>462</v>
      </c>
      <c r="E143" t="s">
        <v>95</v>
      </c>
      <c r="G143" s="34">
        <f t="shared" si="2"/>
        <v>0</v>
      </c>
    </row>
    <row r="144" spans="1:7" x14ac:dyDescent="0.15">
      <c r="A144" t="s">
        <v>463</v>
      </c>
      <c r="B144" t="s">
        <v>464</v>
      </c>
      <c r="C144" t="s">
        <v>93</v>
      </c>
      <c r="D144" t="s">
        <v>465</v>
      </c>
      <c r="E144" t="s">
        <v>95</v>
      </c>
      <c r="G144" s="34">
        <f t="shared" si="2"/>
        <v>0</v>
      </c>
    </row>
    <row r="145" spans="1:7" x14ac:dyDescent="0.15">
      <c r="A145" t="s">
        <v>466</v>
      </c>
      <c r="B145" t="s">
        <v>467</v>
      </c>
      <c r="C145" t="s">
        <v>93</v>
      </c>
      <c r="D145" t="s">
        <v>468</v>
      </c>
      <c r="E145" t="s">
        <v>95</v>
      </c>
      <c r="G145" s="34">
        <f t="shared" si="2"/>
        <v>0</v>
      </c>
    </row>
    <row r="146" spans="1:7" x14ac:dyDescent="0.15">
      <c r="A146" t="s">
        <v>469</v>
      </c>
      <c r="B146" t="s">
        <v>470</v>
      </c>
      <c r="C146" t="s">
        <v>93</v>
      </c>
      <c r="D146" t="s">
        <v>471</v>
      </c>
      <c r="E146" t="s">
        <v>95</v>
      </c>
      <c r="G146" s="34">
        <f t="shared" si="2"/>
        <v>0</v>
      </c>
    </row>
    <row r="147" spans="1:7" x14ac:dyDescent="0.15">
      <c r="A147" t="s">
        <v>472</v>
      </c>
      <c r="B147" t="s">
        <v>473</v>
      </c>
      <c r="C147" t="s">
        <v>93</v>
      </c>
      <c r="D147" t="s">
        <v>474</v>
      </c>
      <c r="E147" t="s">
        <v>95</v>
      </c>
      <c r="G147" s="34">
        <f t="shared" si="2"/>
        <v>0</v>
      </c>
    </row>
    <row r="148" spans="1:7" x14ac:dyDescent="0.15">
      <c r="A148" t="s">
        <v>475</v>
      </c>
      <c r="B148" t="s">
        <v>476</v>
      </c>
      <c r="C148" t="s">
        <v>93</v>
      </c>
      <c r="D148" t="s">
        <v>477</v>
      </c>
      <c r="E148" t="s">
        <v>95</v>
      </c>
      <c r="G148" s="34">
        <f t="shared" si="2"/>
        <v>0</v>
      </c>
    </row>
    <row r="149" spans="1:7" x14ac:dyDescent="0.15">
      <c r="A149" t="s">
        <v>478</v>
      </c>
      <c r="B149" t="s">
        <v>479</v>
      </c>
      <c r="C149" t="s">
        <v>93</v>
      </c>
      <c r="D149" t="s">
        <v>480</v>
      </c>
      <c r="E149" t="s">
        <v>95</v>
      </c>
      <c r="G149" s="34">
        <f t="shared" si="2"/>
        <v>0</v>
      </c>
    </row>
    <row r="150" spans="1:7" x14ac:dyDescent="0.15">
      <c r="A150" t="s">
        <v>481</v>
      </c>
      <c r="B150" t="s">
        <v>482</v>
      </c>
      <c r="C150" t="s">
        <v>93</v>
      </c>
      <c r="D150" t="s">
        <v>483</v>
      </c>
      <c r="E150" t="s">
        <v>95</v>
      </c>
      <c r="G150" s="34">
        <f t="shared" si="2"/>
        <v>0</v>
      </c>
    </row>
    <row r="151" spans="1:7" x14ac:dyDescent="0.15">
      <c r="A151" t="s">
        <v>484</v>
      </c>
      <c r="B151" t="s">
        <v>485</v>
      </c>
      <c r="C151" t="s">
        <v>93</v>
      </c>
      <c r="D151" t="s">
        <v>486</v>
      </c>
      <c r="E151" t="s">
        <v>95</v>
      </c>
      <c r="F151" t="s">
        <v>11876</v>
      </c>
      <c r="G151" s="34">
        <f t="shared" si="2"/>
        <v>38735</v>
      </c>
    </row>
    <row r="152" spans="1:7" x14ac:dyDescent="0.15">
      <c r="A152" t="s">
        <v>487</v>
      </c>
      <c r="B152" t="s">
        <v>488</v>
      </c>
      <c r="C152" t="s">
        <v>93</v>
      </c>
      <c r="D152" t="s">
        <v>489</v>
      </c>
      <c r="E152" t="s">
        <v>95</v>
      </c>
      <c r="F152" t="s">
        <v>11877</v>
      </c>
      <c r="G152" s="34">
        <f t="shared" si="2"/>
        <v>39000</v>
      </c>
    </row>
    <row r="153" spans="1:7" x14ac:dyDescent="0.15">
      <c r="A153" t="s">
        <v>490</v>
      </c>
      <c r="B153" t="s">
        <v>491</v>
      </c>
      <c r="C153" t="s">
        <v>93</v>
      </c>
      <c r="D153" t="s">
        <v>492</v>
      </c>
      <c r="E153" t="s">
        <v>95</v>
      </c>
      <c r="F153" t="s">
        <v>11878</v>
      </c>
      <c r="G153" s="34">
        <f t="shared" si="2"/>
        <v>39839</v>
      </c>
    </row>
    <row r="154" spans="1:7" x14ac:dyDescent="0.15">
      <c r="A154" t="s">
        <v>11879</v>
      </c>
      <c r="B154" t="s">
        <v>11880</v>
      </c>
      <c r="C154" t="s">
        <v>93</v>
      </c>
      <c r="D154" t="s">
        <v>11881</v>
      </c>
      <c r="E154" t="s">
        <v>95</v>
      </c>
      <c r="F154" t="s">
        <v>11882</v>
      </c>
      <c r="G154" s="34">
        <f t="shared" si="2"/>
        <v>41800</v>
      </c>
    </row>
    <row r="155" spans="1:7" x14ac:dyDescent="0.15">
      <c r="A155" t="s">
        <v>493</v>
      </c>
      <c r="B155" t="s">
        <v>390</v>
      </c>
      <c r="C155" t="s">
        <v>188</v>
      </c>
      <c r="D155" t="s">
        <v>391</v>
      </c>
      <c r="E155" t="s">
        <v>42</v>
      </c>
      <c r="G155" s="34">
        <f t="shared" si="2"/>
        <v>0</v>
      </c>
    </row>
    <row r="156" spans="1:7" x14ac:dyDescent="0.15">
      <c r="A156" t="s">
        <v>494</v>
      </c>
      <c r="B156" t="s">
        <v>495</v>
      </c>
      <c r="C156" t="s">
        <v>188</v>
      </c>
      <c r="D156" t="s">
        <v>496</v>
      </c>
      <c r="E156" t="s">
        <v>42</v>
      </c>
      <c r="F156" t="s">
        <v>11883</v>
      </c>
      <c r="G156" s="34">
        <f t="shared" si="2"/>
        <v>38201</v>
      </c>
    </row>
    <row r="157" spans="1:7" x14ac:dyDescent="0.15">
      <c r="A157" t="s">
        <v>497</v>
      </c>
      <c r="B157" t="s">
        <v>498</v>
      </c>
      <c r="C157" t="s">
        <v>188</v>
      </c>
      <c r="D157" t="s">
        <v>499</v>
      </c>
      <c r="E157" t="s">
        <v>42</v>
      </c>
      <c r="G157" s="34">
        <f t="shared" si="2"/>
        <v>0</v>
      </c>
    </row>
    <row r="158" spans="1:7" x14ac:dyDescent="0.15">
      <c r="A158" t="s">
        <v>500</v>
      </c>
      <c r="B158" t="s">
        <v>501</v>
      </c>
      <c r="C158" t="s">
        <v>188</v>
      </c>
      <c r="D158" t="s">
        <v>502</v>
      </c>
      <c r="E158" t="s">
        <v>42</v>
      </c>
      <c r="G158" s="34">
        <f t="shared" si="2"/>
        <v>0</v>
      </c>
    </row>
    <row r="159" spans="1:7" x14ac:dyDescent="0.15">
      <c r="A159" t="s">
        <v>503</v>
      </c>
      <c r="B159" t="s">
        <v>504</v>
      </c>
      <c r="C159" t="s">
        <v>188</v>
      </c>
      <c r="D159" t="s">
        <v>505</v>
      </c>
      <c r="E159" t="s">
        <v>42</v>
      </c>
      <c r="G159" s="34">
        <f t="shared" si="2"/>
        <v>0</v>
      </c>
    </row>
    <row r="160" spans="1:7" x14ac:dyDescent="0.15">
      <c r="A160" t="s">
        <v>506</v>
      </c>
      <c r="B160" t="s">
        <v>507</v>
      </c>
      <c r="C160" t="s">
        <v>188</v>
      </c>
      <c r="D160" t="s">
        <v>508</v>
      </c>
      <c r="E160" t="s">
        <v>42</v>
      </c>
      <c r="G160" s="34">
        <f t="shared" si="2"/>
        <v>0</v>
      </c>
    </row>
    <row r="161" spans="1:7" x14ac:dyDescent="0.15">
      <c r="A161" t="s">
        <v>509</v>
      </c>
      <c r="B161" t="s">
        <v>510</v>
      </c>
      <c r="C161" t="s">
        <v>188</v>
      </c>
      <c r="D161" t="s">
        <v>511</v>
      </c>
      <c r="E161" t="s">
        <v>42</v>
      </c>
      <c r="G161" s="34">
        <f t="shared" si="2"/>
        <v>0</v>
      </c>
    </row>
    <row r="162" spans="1:7" x14ac:dyDescent="0.15">
      <c r="A162" t="s">
        <v>512</v>
      </c>
      <c r="B162" t="s">
        <v>513</v>
      </c>
      <c r="C162" t="s">
        <v>188</v>
      </c>
      <c r="D162" t="s">
        <v>514</v>
      </c>
      <c r="E162" t="s">
        <v>42</v>
      </c>
      <c r="F162" t="s">
        <v>11859</v>
      </c>
      <c r="G162" s="34">
        <f t="shared" si="2"/>
        <v>38448</v>
      </c>
    </row>
    <row r="163" spans="1:7" x14ac:dyDescent="0.15">
      <c r="A163" t="s">
        <v>515</v>
      </c>
      <c r="B163" t="s">
        <v>516</v>
      </c>
      <c r="C163" t="s">
        <v>188</v>
      </c>
      <c r="D163" t="s">
        <v>517</v>
      </c>
      <c r="E163" t="s">
        <v>42</v>
      </c>
      <c r="G163" s="34">
        <f t="shared" si="2"/>
        <v>0</v>
      </c>
    </row>
    <row r="164" spans="1:7" x14ac:dyDescent="0.15">
      <c r="A164" t="s">
        <v>518</v>
      </c>
      <c r="B164" t="s">
        <v>519</v>
      </c>
      <c r="C164" t="s">
        <v>188</v>
      </c>
      <c r="D164" t="s">
        <v>520</v>
      </c>
      <c r="E164" t="s">
        <v>42</v>
      </c>
      <c r="G164" s="34">
        <f t="shared" si="2"/>
        <v>0</v>
      </c>
    </row>
    <row r="165" spans="1:7" x14ac:dyDescent="0.15">
      <c r="A165" t="s">
        <v>521</v>
      </c>
      <c r="B165" t="s">
        <v>522</v>
      </c>
      <c r="C165" t="s">
        <v>188</v>
      </c>
      <c r="D165" t="s">
        <v>523</v>
      </c>
      <c r="E165" t="s">
        <v>42</v>
      </c>
      <c r="G165" s="34">
        <f t="shared" si="2"/>
        <v>0</v>
      </c>
    </row>
    <row r="166" spans="1:7" x14ac:dyDescent="0.15">
      <c r="A166" t="s">
        <v>524</v>
      </c>
      <c r="B166" t="s">
        <v>525</v>
      </c>
      <c r="C166" t="s">
        <v>188</v>
      </c>
      <c r="D166" t="s">
        <v>526</v>
      </c>
      <c r="E166" t="s">
        <v>42</v>
      </c>
      <c r="G166" s="34">
        <f t="shared" si="2"/>
        <v>0</v>
      </c>
    </row>
    <row r="167" spans="1:7" x14ac:dyDescent="0.15">
      <c r="A167" t="s">
        <v>527</v>
      </c>
      <c r="B167" t="s">
        <v>528</v>
      </c>
      <c r="C167" t="s">
        <v>188</v>
      </c>
      <c r="D167" t="s">
        <v>529</v>
      </c>
      <c r="E167" t="s">
        <v>42</v>
      </c>
      <c r="G167" s="34">
        <f t="shared" si="2"/>
        <v>0</v>
      </c>
    </row>
    <row r="168" spans="1:7" x14ac:dyDescent="0.15">
      <c r="A168" t="s">
        <v>530</v>
      </c>
      <c r="B168" t="s">
        <v>531</v>
      </c>
      <c r="C168" t="s">
        <v>188</v>
      </c>
      <c r="D168" t="s">
        <v>532</v>
      </c>
      <c r="E168" t="s">
        <v>42</v>
      </c>
      <c r="G168" s="34">
        <f t="shared" si="2"/>
        <v>0</v>
      </c>
    </row>
    <row r="169" spans="1:7" x14ac:dyDescent="0.15">
      <c r="A169" t="s">
        <v>533</v>
      </c>
      <c r="B169" t="s">
        <v>534</v>
      </c>
      <c r="C169" t="s">
        <v>188</v>
      </c>
      <c r="D169" t="s">
        <v>535</v>
      </c>
      <c r="E169" t="s">
        <v>42</v>
      </c>
      <c r="G169" s="34">
        <f t="shared" si="2"/>
        <v>0</v>
      </c>
    </row>
    <row r="170" spans="1:7" x14ac:dyDescent="0.15">
      <c r="A170" t="s">
        <v>536</v>
      </c>
      <c r="B170" t="s">
        <v>537</v>
      </c>
      <c r="C170" t="s">
        <v>188</v>
      </c>
      <c r="D170" t="s">
        <v>538</v>
      </c>
      <c r="E170" t="s">
        <v>42</v>
      </c>
      <c r="G170" s="34">
        <f t="shared" si="2"/>
        <v>0</v>
      </c>
    </row>
    <row r="171" spans="1:7" x14ac:dyDescent="0.15">
      <c r="A171" t="s">
        <v>539</v>
      </c>
      <c r="B171" t="s">
        <v>540</v>
      </c>
      <c r="C171" t="s">
        <v>188</v>
      </c>
      <c r="D171" t="s">
        <v>541</v>
      </c>
      <c r="E171" t="s">
        <v>42</v>
      </c>
      <c r="G171" s="34">
        <f t="shared" si="2"/>
        <v>0</v>
      </c>
    </row>
    <row r="172" spans="1:7" x14ac:dyDescent="0.15">
      <c r="A172" t="s">
        <v>542</v>
      </c>
      <c r="B172" t="s">
        <v>543</v>
      </c>
      <c r="C172" t="s">
        <v>188</v>
      </c>
      <c r="D172" t="s">
        <v>544</v>
      </c>
      <c r="E172" t="s">
        <v>42</v>
      </c>
      <c r="G172" s="34">
        <f t="shared" si="2"/>
        <v>0</v>
      </c>
    </row>
    <row r="173" spans="1:7" x14ac:dyDescent="0.15">
      <c r="A173" t="s">
        <v>545</v>
      </c>
      <c r="B173" t="s">
        <v>546</v>
      </c>
      <c r="C173" t="s">
        <v>188</v>
      </c>
      <c r="D173" t="s">
        <v>547</v>
      </c>
      <c r="E173" t="s">
        <v>42</v>
      </c>
      <c r="G173" s="34">
        <f t="shared" si="2"/>
        <v>0</v>
      </c>
    </row>
    <row r="174" spans="1:7" x14ac:dyDescent="0.15">
      <c r="A174" t="s">
        <v>548</v>
      </c>
      <c r="B174" t="s">
        <v>549</v>
      </c>
      <c r="C174" t="s">
        <v>188</v>
      </c>
      <c r="D174" t="s">
        <v>550</v>
      </c>
      <c r="E174" t="s">
        <v>42</v>
      </c>
      <c r="G174" s="34">
        <f t="shared" si="2"/>
        <v>0</v>
      </c>
    </row>
    <row r="175" spans="1:7" x14ac:dyDescent="0.15">
      <c r="A175" t="s">
        <v>551</v>
      </c>
      <c r="B175" t="s">
        <v>552</v>
      </c>
      <c r="C175" t="s">
        <v>188</v>
      </c>
      <c r="D175" t="s">
        <v>553</v>
      </c>
      <c r="E175" t="s">
        <v>42</v>
      </c>
      <c r="G175" s="34">
        <f t="shared" si="2"/>
        <v>0</v>
      </c>
    </row>
    <row r="176" spans="1:7" x14ac:dyDescent="0.15">
      <c r="A176" t="s">
        <v>554</v>
      </c>
      <c r="B176" t="s">
        <v>555</v>
      </c>
      <c r="C176" t="s">
        <v>188</v>
      </c>
      <c r="D176" t="s">
        <v>556</v>
      </c>
      <c r="E176" t="s">
        <v>42</v>
      </c>
      <c r="G176" s="34">
        <f t="shared" si="2"/>
        <v>0</v>
      </c>
    </row>
    <row r="177" spans="1:7" x14ac:dyDescent="0.15">
      <c r="A177" t="s">
        <v>557</v>
      </c>
      <c r="B177" t="s">
        <v>437</v>
      </c>
      <c r="C177" t="s">
        <v>188</v>
      </c>
      <c r="D177" t="s">
        <v>438</v>
      </c>
      <c r="E177" t="s">
        <v>42</v>
      </c>
      <c r="G177" s="34">
        <f t="shared" si="2"/>
        <v>0</v>
      </c>
    </row>
    <row r="178" spans="1:7" x14ac:dyDescent="0.15">
      <c r="A178" t="s">
        <v>558</v>
      </c>
      <c r="B178" t="s">
        <v>559</v>
      </c>
      <c r="C178" t="s">
        <v>188</v>
      </c>
      <c r="D178" t="s">
        <v>560</v>
      </c>
      <c r="E178" t="s">
        <v>42</v>
      </c>
      <c r="G178" s="34">
        <f t="shared" si="2"/>
        <v>0</v>
      </c>
    </row>
    <row r="179" spans="1:7" x14ac:dyDescent="0.15">
      <c r="A179" t="s">
        <v>561</v>
      </c>
      <c r="B179" t="s">
        <v>562</v>
      </c>
      <c r="C179" t="s">
        <v>188</v>
      </c>
      <c r="D179" t="s">
        <v>563</v>
      </c>
      <c r="E179" t="s">
        <v>42</v>
      </c>
      <c r="F179" t="s">
        <v>11876</v>
      </c>
      <c r="G179" s="34">
        <f t="shared" si="2"/>
        <v>38735</v>
      </c>
    </row>
    <row r="180" spans="1:7" x14ac:dyDescent="0.15">
      <c r="A180" t="s">
        <v>564</v>
      </c>
      <c r="B180" t="s">
        <v>565</v>
      </c>
      <c r="C180" t="s">
        <v>188</v>
      </c>
      <c r="D180" t="s">
        <v>566</v>
      </c>
      <c r="E180" t="s">
        <v>42</v>
      </c>
      <c r="G180" s="34">
        <f t="shared" si="2"/>
        <v>0</v>
      </c>
    </row>
    <row r="181" spans="1:7" x14ac:dyDescent="0.15">
      <c r="A181" t="s">
        <v>567</v>
      </c>
      <c r="B181" t="s">
        <v>568</v>
      </c>
      <c r="C181" t="s">
        <v>188</v>
      </c>
      <c r="D181" t="s">
        <v>569</v>
      </c>
      <c r="E181" t="s">
        <v>42</v>
      </c>
      <c r="F181" t="s">
        <v>11884</v>
      </c>
      <c r="G181" s="34">
        <f t="shared" si="2"/>
        <v>38761</v>
      </c>
    </row>
    <row r="182" spans="1:7" x14ac:dyDescent="0.15">
      <c r="A182" t="s">
        <v>570</v>
      </c>
      <c r="B182" t="s">
        <v>571</v>
      </c>
      <c r="C182" t="s">
        <v>188</v>
      </c>
      <c r="D182" t="s">
        <v>572</v>
      </c>
      <c r="E182" t="s">
        <v>42</v>
      </c>
      <c r="G182" s="34">
        <f t="shared" si="2"/>
        <v>0</v>
      </c>
    </row>
    <row r="183" spans="1:7" x14ac:dyDescent="0.15">
      <c r="A183" t="s">
        <v>573</v>
      </c>
      <c r="B183" t="s">
        <v>574</v>
      </c>
      <c r="C183" t="s">
        <v>188</v>
      </c>
      <c r="D183" t="s">
        <v>575</v>
      </c>
      <c r="E183" t="s">
        <v>42</v>
      </c>
      <c r="F183" t="s">
        <v>11885</v>
      </c>
      <c r="G183" s="34">
        <f t="shared" si="2"/>
        <v>38986</v>
      </c>
    </row>
    <row r="184" spans="1:7" x14ac:dyDescent="0.15">
      <c r="A184" t="s">
        <v>576</v>
      </c>
      <c r="B184" t="s">
        <v>577</v>
      </c>
      <c r="C184" t="s">
        <v>188</v>
      </c>
      <c r="D184" t="s">
        <v>578</v>
      </c>
      <c r="E184" t="s">
        <v>42</v>
      </c>
      <c r="F184" t="s">
        <v>11886</v>
      </c>
      <c r="G184" s="34">
        <f t="shared" si="2"/>
        <v>39028</v>
      </c>
    </row>
    <row r="185" spans="1:7" x14ac:dyDescent="0.15">
      <c r="A185" t="s">
        <v>11789</v>
      </c>
      <c r="B185" t="s">
        <v>464</v>
      </c>
      <c r="C185" t="s">
        <v>180</v>
      </c>
      <c r="D185" t="s">
        <v>465</v>
      </c>
      <c r="E185" t="s">
        <v>182</v>
      </c>
      <c r="F185" t="s">
        <v>11887</v>
      </c>
      <c r="G185" s="34">
        <f t="shared" si="2"/>
        <v>41621</v>
      </c>
    </row>
    <row r="186" spans="1:7" x14ac:dyDescent="0.15">
      <c r="A186" t="s">
        <v>579</v>
      </c>
      <c r="B186" t="s">
        <v>580</v>
      </c>
      <c r="C186" t="s">
        <v>180</v>
      </c>
      <c r="D186" t="s">
        <v>581</v>
      </c>
      <c r="E186" t="s">
        <v>182</v>
      </c>
      <c r="G186" s="34">
        <f t="shared" si="2"/>
        <v>0</v>
      </c>
    </row>
    <row r="187" spans="1:7" x14ac:dyDescent="0.15">
      <c r="A187" t="s">
        <v>582</v>
      </c>
      <c r="B187" t="s">
        <v>583</v>
      </c>
      <c r="C187" t="s">
        <v>180</v>
      </c>
      <c r="D187" t="s">
        <v>584</v>
      </c>
      <c r="E187" t="s">
        <v>182</v>
      </c>
      <c r="G187" s="34">
        <f t="shared" si="2"/>
        <v>0</v>
      </c>
    </row>
    <row r="188" spans="1:7" x14ac:dyDescent="0.15">
      <c r="A188" t="s">
        <v>585</v>
      </c>
      <c r="B188" t="s">
        <v>586</v>
      </c>
      <c r="C188" t="s">
        <v>180</v>
      </c>
      <c r="D188" t="s">
        <v>587</v>
      </c>
      <c r="E188" t="s">
        <v>182</v>
      </c>
      <c r="G188" s="34">
        <f t="shared" si="2"/>
        <v>0</v>
      </c>
    </row>
    <row r="189" spans="1:7" x14ac:dyDescent="0.15">
      <c r="A189" t="s">
        <v>588</v>
      </c>
      <c r="B189" t="s">
        <v>589</v>
      </c>
      <c r="C189" t="s">
        <v>180</v>
      </c>
      <c r="D189" t="s">
        <v>590</v>
      </c>
      <c r="E189" t="s">
        <v>182</v>
      </c>
      <c r="G189" s="34">
        <f t="shared" si="2"/>
        <v>0</v>
      </c>
    </row>
    <row r="190" spans="1:7" x14ac:dyDescent="0.15">
      <c r="A190" t="s">
        <v>591</v>
      </c>
      <c r="B190" t="s">
        <v>592</v>
      </c>
      <c r="C190" t="s">
        <v>180</v>
      </c>
      <c r="D190" t="s">
        <v>593</v>
      </c>
      <c r="E190" t="s">
        <v>182</v>
      </c>
      <c r="G190" s="34">
        <f t="shared" si="2"/>
        <v>0</v>
      </c>
    </row>
    <row r="191" spans="1:7" x14ac:dyDescent="0.15">
      <c r="A191" t="s">
        <v>594</v>
      </c>
      <c r="B191" t="s">
        <v>595</v>
      </c>
      <c r="C191" t="s">
        <v>180</v>
      </c>
      <c r="D191" t="s">
        <v>596</v>
      </c>
      <c r="E191" t="s">
        <v>182</v>
      </c>
      <c r="G191" s="34">
        <f t="shared" si="2"/>
        <v>0</v>
      </c>
    </row>
    <row r="192" spans="1:7" x14ac:dyDescent="0.15">
      <c r="A192" t="s">
        <v>597</v>
      </c>
      <c r="B192" t="s">
        <v>598</v>
      </c>
      <c r="C192" t="s">
        <v>180</v>
      </c>
      <c r="D192" t="s">
        <v>599</v>
      </c>
      <c r="E192" t="s">
        <v>182</v>
      </c>
      <c r="G192" s="34">
        <f t="shared" si="2"/>
        <v>0</v>
      </c>
    </row>
    <row r="193" spans="1:7" x14ac:dyDescent="0.15">
      <c r="A193" t="s">
        <v>600</v>
      </c>
      <c r="B193" t="s">
        <v>601</v>
      </c>
      <c r="C193" t="s">
        <v>180</v>
      </c>
      <c r="D193" t="s">
        <v>602</v>
      </c>
      <c r="E193" t="s">
        <v>182</v>
      </c>
      <c r="G193" s="34">
        <f t="shared" si="2"/>
        <v>0</v>
      </c>
    </row>
    <row r="194" spans="1:7" x14ac:dyDescent="0.15">
      <c r="A194" t="s">
        <v>603</v>
      </c>
      <c r="B194" t="s">
        <v>604</v>
      </c>
      <c r="C194" t="s">
        <v>180</v>
      </c>
      <c r="D194" t="s">
        <v>605</v>
      </c>
      <c r="E194" t="s">
        <v>182</v>
      </c>
      <c r="G194" s="34">
        <f t="shared" ref="G194:G257" si="3">IFERROR(VALUE(F194),VALUE(REPLACE(F194,1,FIND(CHAR(1),SUBSTITUTE(F194,",",CHAR(1),LEN(F194)-LEN(SUBSTITUTE(F194,",","")))),"")))</f>
        <v>0</v>
      </c>
    </row>
    <row r="195" spans="1:7" x14ac:dyDescent="0.15">
      <c r="A195" t="s">
        <v>606</v>
      </c>
      <c r="B195" t="s">
        <v>607</v>
      </c>
      <c r="C195" t="s">
        <v>180</v>
      </c>
      <c r="D195" t="s">
        <v>608</v>
      </c>
      <c r="E195" t="s">
        <v>182</v>
      </c>
      <c r="G195" s="34">
        <f t="shared" si="3"/>
        <v>0</v>
      </c>
    </row>
    <row r="196" spans="1:7" x14ac:dyDescent="0.15">
      <c r="A196" t="s">
        <v>609</v>
      </c>
      <c r="B196" t="s">
        <v>610</v>
      </c>
      <c r="C196" t="s">
        <v>180</v>
      </c>
      <c r="D196" t="s">
        <v>611</v>
      </c>
      <c r="E196" t="s">
        <v>182</v>
      </c>
      <c r="G196" s="34">
        <f t="shared" si="3"/>
        <v>0</v>
      </c>
    </row>
    <row r="197" spans="1:7" x14ac:dyDescent="0.15">
      <c r="A197" t="s">
        <v>612</v>
      </c>
      <c r="B197" t="s">
        <v>546</v>
      </c>
      <c r="C197" t="s">
        <v>180</v>
      </c>
      <c r="D197" t="s">
        <v>547</v>
      </c>
      <c r="E197" t="s">
        <v>182</v>
      </c>
      <c r="G197" s="34">
        <f t="shared" si="3"/>
        <v>0</v>
      </c>
    </row>
    <row r="198" spans="1:7" x14ac:dyDescent="0.15">
      <c r="A198" t="s">
        <v>613</v>
      </c>
      <c r="B198" t="s">
        <v>549</v>
      </c>
      <c r="C198" t="s">
        <v>180</v>
      </c>
      <c r="D198" t="s">
        <v>550</v>
      </c>
      <c r="E198" t="s">
        <v>182</v>
      </c>
      <c r="G198" s="34">
        <f t="shared" si="3"/>
        <v>0</v>
      </c>
    </row>
    <row r="199" spans="1:7" x14ac:dyDescent="0.15">
      <c r="A199" t="s">
        <v>614</v>
      </c>
      <c r="B199" t="s">
        <v>552</v>
      </c>
      <c r="C199" t="s">
        <v>180</v>
      </c>
      <c r="D199" t="s">
        <v>553</v>
      </c>
      <c r="E199" t="s">
        <v>182</v>
      </c>
      <c r="G199" s="34">
        <f t="shared" si="3"/>
        <v>0</v>
      </c>
    </row>
    <row r="200" spans="1:7" x14ac:dyDescent="0.15">
      <c r="A200" t="s">
        <v>615</v>
      </c>
      <c r="B200" t="s">
        <v>555</v>
      </c>
      <c r="C200" t="s">
        <v>180</v>
      </c>
      <c r="D200" t="s">
        <v>556</v>
      </c>
      <c r="E200" t="s">
        <v>182</v>
      </c>
      <c r="G200" s="34">
        <f t="shared" si="3"/>
        <v>0</v>
      </c>
    </row>
    <row r="201" spans="1:7" x14ac:dyDescent="0.15">
      <c r="A201" t="s">
        <v>616</v>
      </c>
      <c r="B201" t="s">
        <v>617</v>
      </c>
      <c r="C201" t="s">
        <v>180</v>
      </c>
      <c r="D201" t="s">
        <v>618</v>
      </c>
      <c r="E201" t="s">
        <v>182</v>
      </c>
      <c r="G201" s="34">
        <f t="shared" si="3"/>
        <v>0</v>
      </c>
    </row>
    <row r="202" spans="1:7" x14ac:dyDescent="0.15">
      <c r="A202" t="s">
        <v>619</v>
      </c>
      <c r="B202" t="s">
        <v>620</v>
      </c>
      <c r="C202" t="s">
        <v>180</v>
      </c>
      <c r="D202" t="s">
        <v>621</v>
      </c>
      <c r="E202" t="s">
        <v>182</v>
      </c>
      <c r="G202" s="34">
        <f t="shared" si="3"/>
        <v>0</v>
      </c>
    </row>
    <row r="203" spans="1:7" x14ac:dyDescent="0.15">
      <c r="A203" t="s">
        <v>622</v>
      </c>
      <c r="B203" t="s">
        <v>623</v>
      </c>
      <c r="C203" t="s">
        <v>180</v>
      </c>
      <c r="D203" t="s">
        <v>624</v>
      </c>
      <c r="E203" t="s">
        <v>182</v>
      </c>
      <c r="G203" s="34">
        <f t="shared" si="3"/>
        <v>0</v>
      </c>
    </row>
    <row r="204" spans="1:7" x14ac:dyDescent="0.15">
      <c r="A204" t="s">
        <v>625</v>
      </c>
      <c r="B204" t="s">
        <v>626</v>
      </c>
      <c r="C204" t="s">
        <v>180</v>
      </c>
      <c r="D204" t="s">
        <v>627</v>
      </c>
      <c r="E204" t="s">
        <v>182</v>
      </c>
      <c r="G204" s="34">
        <f t="shared" si="3"/>
        <v>0</v>
      </c>
    </row>
    <row r="205" spans="1:7" x14ac:dyDescent="0.15">
      <c r="A205" t="s">
        <v>628</v>
      </c>
      <c r="B205" t="s">
        <v>629</v>
      </c>
      <c r="C205" t="s">
        <v>180</v>
      </c>
      <c r="D205" t="s">
        <v>630</v>
      </c>
      <c r="E205" t="s">
        <v>182</v>
      </c>
      <c r="G205" s="34">
        <f t="shared" si="3"/>
        <v>0</v>
      </c>
    </row>
    <row r="206" spans="1:7" x14ac:dyDescent="0.15">
      <c r="A206" t="s">
        <v>631</v>
      </c>
      <c r="B206" t="s">
        <v>632</v>
      </c>
      <c r="C206" t="s">
        <v>180</v>
      </c>
      <c r="D206" t="s">
        <v>633</v>
      </c>
      <c r="E206" t="s">
        <v>182</v>
      </c>
      <c r="G206" s="34">
        <f t="shared" si="3"/>
        <v>0</v>
      </c>
    </row>
    <row r="207" spans="1:7" x14ac:dyDescent="0.15">
      <c r="A207" t="s">
        <v>634</v>
      </c>
      <c r="B207" t="s">
        <v>635</v>
      </c>
      <c r="C207" t="s">
        <v>180</v>
      </c>
      <c r="D207" t="s">
        <v>636</v>
      </c>
      <c r="E207" t="s">
        <v>182</v>
      </c>
      <c r="G207" s="34">
        <f t="shared" si="3"/>
        <v>0</v>
      </c>
    </row>
    <row r="208" spans="1:7" x14ac:dyDescent="0.15">
      <c r="A208" t="s">
        <v>637</v>
      </c>
      <c r="B208" t="s">
        <v>638</v>
      </c>
      <c r="C208" t="s">
        <v>180</v>
      </c>
      <c r="D208" t="s">
        <v>639</v>
      </c>
      <c r="E208" t="s">
        <v>182</v>
      </c>
      <c r="G208" s="34">
        <f t="shared" si="3"/>
        <v>0</v>
      </c>
    </row>
    <row r="209" spans="1:7" x14ac:dyDescent="0.15">
      <c r="A209" t="s">
        <v>640</v>
      </c>
      <c r="B209" t="s">
        <v>641</v>
      </c>
      <c r="C209" t="s">
        <v>180</v>
      </c>
      <c r="D209" t="s">
        <v>642</v>
      </c>
      <c r="E209" t="s">
        <v>182</v>
      </c>
      <c r="G209" s="34">
        <f t="shared" si="3"/>
        <v>0</v>
      </c>
    </row>
    <row r="210" spans="1:7" x14ac:dyDescent="0.15">
      <c r="A210" t="s">
        <v>643</v>
      </c>
      <c r="B210" t="s">
        <v>644</v>
      </c>
      <c r="C210" t="s">
        <v>180</v>
      </c>
      <c r="D210" t="s">
        <v>645</v>
      </c>
      <c r="E210" t="s">
        <v>182</v>
      </c>
      <c r="G210" s="34">
        <f t="shared" si="3"/>
        <v>0</v>
      </c>
    </row>
    <row r="211" spans="1:7" x14ac:dyDescent="0.15">
      <c r="A211" t="s">
        <v>646</v>
      </c>
      <c r="B211" t="s">
        <v>647</v>
      </c>
      <c r="C211" t="s">
        <v>180</v>
      </c>
      <c r="D211" t="s">
        <v>648</v>
      </c>
      <c r="E211" t="s">
        <v>182</v>
      </c>
      <c r="G211" s="34">
        <f t="shared" si="3"/>
        <v>0</v>
      </c>
    </row>
    <row r="212" spans="1:7" x14ac:dyDescent="0.15">
      <c r="A212" t="s">
        <v>649</v>
      </c>
      <c r="B212" t="s">
        <v>650</v>
      </c>
      <c r="C212" t="s">
        <v>180</v>
      </c>
      <c r="D212" t="s">
        <v>651</v>
      </c>
      <c r="E212" t="s">
        <v>182</v>
      </c>
      <c r="G212" s="34">
        <f t="shared" si="3"/>
        <v>0</v>
      </c>
    </row>
    <row r="213" spans="1:7" x14ac:dyDescent="0.15">
      <c r="A213" t="s">
        <v>652</v>
      </c>
      <c r="B213" t="s">
        <v>653</v>
      </c>
      <c r="C213" t="s">
        <v>180</v>
      </c>
      <c r="D213" t="s">
        <v>654</v>
      </c>
      <c r="E213" t="s">
        <v>182</v>
      </c>
      <c r="G213" s="34">
        <f t="shared" si="3"/>
        <v>0</v>
      </c>
    </row>
    <row r="214" spans="1:7" x14ac:dyDescent="0.15">
      <c r="A214" t="s">
        <v>655</v>
      </c>
      <c r="B214" t="s">
        <v>656</v>
      </c>
      <c r="C214" t="s">
        <v>180</v>
      </c>
      <c r="D214" t="s">
        <v>657</v>
      </c>
      <c r="E214" t="s">
        <v>182</v>
      </c>
      <c r="G214" s="34">
        <f t="shared" si="3"/>
        <v>0</v>
      </c>
    </row>
    <row r="215" spans="1:7" x14ac:dyDescent="0.15">
      <c r="A215" t="s">
        <v>658</v>
      </c>
      <c r="B215" t="s">
        <v>659</v>
      </c>
      <c r="C215" t="s">
        <v>180</v>
      </c>
      <c r="D215" t="s">
        <v>660</v>
      </c>
      <c r="E215" t="s">
        <v>182</v>
      </c>
      <c r="G215" s="34">
        <f t="shared" si="3"/>
        <v>0</v>
      </c>
    </row>
    <row r="216" spans="1:7" x14ac:dyDescent="0.15">
      <c r="A216" t="s">
        <v>661</v>
      </c>
      <c r="B216" t="s">
        <v>662</v>
      </c>
      <c r="C216" t="s">
        <v>180</v>
      </c>
      <c r="D216" t="s">
        <v>663</v>
      </c>
      <c r="E216" t="s">
        <v>182</v>
      </c>
      <c r="F216" t="s">
        <v>11888</v>
      </c>
      <c r="G216" s="34">
        <f t="shared" si="3"/>
        <v>38817</v>
      </c>
    </row>
    <row r="217" spans="1:7" x14ac:dyDescent="0.15">
      <c r="A217" t="s">
        <v>664</v>
      </c>
      <c r="B217" t="s">
        <v>665</v>
      </c>
      <c r="C217" t="s">
        <v>180</v>
      </c>
      <c r="D217" t="s">
        <v>666</v>
      </c>
      <c r="E217" t="s">
        <v>182</v>
      </c>
      <c r="G217" s="34">
        <f t="shared" si="3"/>
        <v>0</v>
      </c>
    </row>
    <row r="218" spans="1:7" x14ac:dyDescent="0.15">
      <c r="A218" t="s">
        <v>667</v>
      </c>
      <c r="B218" t="s">
        <v>668</v>
      </c>
      <c r="C218" t="s">
        <v>180</v>
      </c>
      <c r="D218" t="s">
        <v>669</v>
      </c>
      <c r="E218" t="s">
        <v>182</v>
      </c>
      <c r="G218" s="34">
        <f t="shared" si="3"/>
        <v>0</v>
      </c>
    </row>
    <row r="219" spans="1:7" x14ac:dyDescent="0.15">
      <c r="A219" t="s">
        <v>670</v>
      </c>
      <c r="B219" t="s">
        <v>671</v>
      </c>
      <c r="C219" t="s">
        <v>180</v>
      </c>
      <c r="D219" t="s">
        <v>672</v>
      </c>
      <c r="E219" t="s">
        <v>182</v>
      </c>
      <c r="G219" s="34">
        <f t="shared" si="3"/>
        <v>0</v>
      </c>
    </row>
    <row r="220" spans="1:7" x14ac:dyDescent="0.15">
      <c r="A220" t="s">
        <v>673</v>
      </c>
      <c r="B220" t="s">
        <v>674</v>
      </c>
      <c r="C220" t="s">
        <v>180</v>
      </c>
      <c r="D220" t="s">
        <v>675</v>
      </c>
      <c r="E220" t="s">
        <v>182</v>
      </c>
      <c r="G220" s="34">
        <f t="shared" si="3"/>
        <v>0</v>
      </c>
    </row>
    <row r="221" spans="1:7" x14ac:dyDescent="0.15">
      <c r="A221" t="s">
        <v>676</v>
      </c>
      <c r="B221" t="s">
        <v>677</v>
      </c>
      <c r="C221" t="s">
        <v>180</v>
      </c>
      <c r="D221" t="s">
        <v>678</v>
      </c>
      <c r="E221" t="s">
        <v>182</v>
      </c>
      <c r="G221" s="34">
        <f t="shared" si="3"/>
        <v>0</v>
      </c>
    </row>
    <row r="222" spans="1:7" x14ac:dyDescent="0.15">
      <c r="A222" t="s">
        <v>679</v>
      </c>
      <c r="B222" t="s">
        <v>680</v>
      </c>
      <c r="C222" t="s">
        <v>180</v>
      </c>
      <c r="D222" t="s">
        <v>681</v>
      </c>
      <c r="E222" t="s">
        <v>182</v>
      </c>
      <c r="F222" t="s">
        <v>11889</v>
      </c>
      <c r="G222" s="34">
        <f t="shared" si="3"/>
        <v>38586</v>
      </c>
    </row>
    <row r="223" spans="1:7" x14ac:dyDescent="0.15">
      <c r="A223" t="s">
        <v>682</v>
      </c>
      <c r="B223" t="s">
        <v>577</v>
      </c>
      <c r="C223" t="s">
        <v>180</v>
      </c>
      <c r="D223" t="s">
        <v>578</v>
      </c>
      <c r="E223" t="s">
        <v>182</v>
      </c>
      <c r="F223" t="s">
        <v>11886</v>
      </c>
      <c r="G223" s="34">
        <f t="shared" si="3"/>
        <v>39028</v>
      </c>
    </row>
    <row r="224" spans="1:7" x14ac:dyDescent="0.15">
      <c r="A224" t="s">
        <v>683</v>
      </c>
      <c r="B224" t="s">
        <v>464</v>
      </c>
      <c r="C224" t="s">
        <v>53</v>
      </c>
      <c r="D224" t="s">
        <v>465</v>
      </c>
      <c r="E224" t="s">
        <v>53</v>
      </c>
      <c r="G224" s="34">
        <f t="shared" si="3"/>
        <v>0</v>
      </c>
    </row>
    <row r="225" spans="1:7" x14ac:dyDescent="0.15">
      <c r="A225" t="s">
        <v>684</v>
      </c>
      <c r="B225" t="s">
        <v>393</v>
      </c>
      <c r="C225" t="s">
        <v>53</v>
      </c>
      <c r="D225" t="s">
        <v>394</v>
      </c>
      <c r="E225" t="s">
        <v>53</v>
      </c>
      <c r="G225" s="34">
        <f t="shared" si="3"/>
        <v>0</v>
      </c>
    </row>
    <row r="226" spans="1:7" x14ac:dyDescent="0.15">
      <c r="A226" t="s">
        <v>685</v>
      </c>
      <c r="B226" t="s">
        <v>583</v>
      </c>
      <c r="C226" t="s">
        <v>53</v>
      </c>
      <c r="D226" t="s">
        <v>584</v>
      </c>
      <c r="E226" t="s">
        <v>53</v>
      </c>
      <c r="G226" s="34">
        <f t="shared" si="3"/>
        <v>0</v>
      </c>
    </row>
    <row r="227" spans="1:7" x14ac:dyDescent="0.15">
      <c r="A227" t="s">
        <v>686</v>
      </c>
      <c r="B227" t="s">
        <v>687</v>
      </c>
      <c r="C227" t="s">
        <v>53</v>
      </c>
      <c r="D227" t="s">
        <v>688</v>
      </c>
      <c r="E227" t="s">
        <v>53</v>
      </c>
      <c r="G227" s="34">
        <f t="shared" si="3"/>
        <v>0</v>
      </c>
    </row>
    <row r="228" spans="1:7" x14ac:dyDescent="0.15">
      <c r="A228" t="s">
        <v>689</v>
      </c>
      <c r="B228" t="s">
        <v>690</v>
      </c>
      <c r="C228" t="s">
        <v>53</v>
      </c>
      <c r="D228" t="s">
        <v>691</v>
      </c>
      <c r="E228" t="s">
        <v>53</v>
      </c>
      <c r="G228" s="34">
        <f t="shared" si="3"/>
        <v>0</v>
      </c>
    </row>
    <row r="229" spans="1:7" x14ac:dyDescent="0.15">
      <c r="A229" t="s">
        <v>692</v>
      </c>
      <c r="B229" t="s">
        <v>693</v>
      </c>
      <c r="C229" t="s">
        <v>53</v>
      </c>
      <c r="D229" t="s">
        <v>694</v>
      </c>
      <c r="E229" t="s">
        <v>53</v>
      </c>
      <c r="G229" s="34">
        <f t="shared" si="3"/>
        <v>0</v>
      </c>
    </row>
    <row r="230" spans="1:7" x14ac:dyDescent="0.15">
      <c r="A230" t="s">
        <v>695</v>
      </c>
      <c r="B230" t="s">
        <v>696</v>
      </c>
      <c r="C230" t="s">
        <v>53</v>
      </c>
      <c r="D230" t="s">
        <v>697</v>
      </c>
      <c r="E230" t="s">
        <v>53</v>
      </c>
      <c r="G230" s="34">
        <f t="shared" si="3"/>
        <v>0</v>
      </c>
    </row>
    <row r="231" spans="1:7" x14ac:dyDescent="0.15">
      <c r="A231" t="s">
        <v>698</v>
      </c>
      <c r="B231" t="s">
        <v>699</v>
      </c>
      <c r="C231" t="s">
        <v>53</v>
      </c>
      <c r="D231" t="s">
        <v>700</v>
      </c>
      <c r="E231" t="s">
        <v>53</v>
      </c>
      <c r="G231" s="34">
        <f t="shared" si="3"/>
        <v>0</v>
      </c>
    </row>
    <row r="232" spans="1:7" x14ac:dyDescent="0.15">
      <c r="A232" t="s">
        <v>701</v>
      </c>
      <c r="B232" t="s">
        <v>702</v>
      </c>
      <c r="C232" t="s">
        <v>53</v>
      </c>
      <c r="D232" t="s">
        <v>703</v>
      </c>
      <c r="E232" t="s">
        <v>53</v>
      </c>
      <c r="F232" t="s">
        <v>11890</v>
      </c>
      <c r="G232" s="34">
        <f t="shared" si="3"/>
        <v>38698</v>
      </c>
    </row>
    <row r="233" spans="1:7" x14ac:dyDescent="0.15">
      <c r="A233" t="s">
        <v>704</v>
      </c>
      <c r="B233" t="s">
        <v>586</v>
      </c>
      <c r="C233" t="s">
        <v>334</v>
      </c>
      <c r="D233" t="s">
        <v>587</v>
      </c>
      <c r="E233" t="s">
        <v>705</v>
      </c>
      <c r="G233" s="34">
        <f t="shared" si="3"/>
        <v>0</v>
      </c>
    </row>
    <row r="234" spans="1:7" x14ac:dyDescent="0.15">
      <c r="A234" t="s">
        <v>706</v>
      </c>
      <c r="B234" t="s">
        <v>677</v>
      </c>
      <c r="C234" t="s">
        <v>334</v>
      </c>
      <c r="D234" t="s">
        <v>678</v>
      </c>
      <c r="E234" t="s">
        <v>705</v>
      </c>
      <c r="G234" s="34">
        <f t="shared" si="3"/>
        <v>0</v>
      </c>
    </row>
    <row r="235" spans="1:7" x14ac:dyDescent="0.15">
      <c r="A235" t="s">
        <v>707</v>
      </c>
      <c r="B235" t="s">
        <v>387</v>
      </c>
      <c r="C235" t="s">
        <v>334</v>
      </c>
      <c r="D235" t="s">
        <v>388</v>
      </c>
      <c r="E235" t="s">
        <v>705</v>
      </c>
      <c r="F235" t="s">
        <v>11891</v>
      </c>
      <c r="G235" s="34">
        <f t="shared" si="3"/>
        <v>40091</v>
      </c>
    </row>
    <row r="236" spans="1:7" x14ac:dyDescent="0.15">
      <c r="A236" t="s">
        <v>708</v>
      </c>
      <c r="B236" t="s">
        <v>464</v>
      </c>
      <c r="C236" t="s">
        <v>62</v>
      </c>
      <c r="D236" t="s">
        <v>465</v>
      </c>
      <c r="E236" t="s">
        <v>709</v>
      </c>
      <c r="F236" t="s">
        <v>11892</v>
      </c>
      <c r="G236" s="34">
        <f t="shared" si="3"/>
        <v>40609</v>
      </c>
    </row>
    <row r="237" spans="1:7" x14ac:dyDescent="0.15">
      <c r="A237" t="s">
        <v>710</v>
      </c>
      <c r="B237" t="s">
        <v>711</v>
      </c>
      <c r="C237" t="s">
        <v>93</v>
      </c>
      <c r="D237" t="s">
        <v>712</v>
      </c>
      <c r="E237" t="s">
        <v>95</v>
      </c>
      <c r="G237" s="34">
        <f t="shared" si="3"/>
        <v>0</v>
      </c>
    </row>
    <row r="238" spans="1:7" x14ac:dyDescent="0.15">
      <c r="A238" t="s">
        <v>713</v>
      </c>
      <c r="B238" t="s">
        <v>714</v>
      </c>
      <c r="C238" t="s">
        <v>188</v>
      </c>
      <c r="D238" t="s">
        <v>715</v>
      </c>
      <c r="E238" t="s">
        <v>42</v>
      </c>
      <c r="G238" s="34">
        <f t="shared" si="3"/>
        <v>0</v>
      </c>
    </row>
    <row r="239" spans="1:7" x14ac:dyDescent="0.15">
      <c r="A239" t="s">
        <v>716</v>
      </c>
      <c r="B239" t="s">
        <v>717</v>
      </c>
      <c r="C239" t="s">
        <v>334</v>
      </c>
      <c r="D239" t="s">
        <v>718</v>
      </c>
      <c r="E239" t="s">
        <v>705</v>
      </c>
      <c r="G239" s="34">
        <f t="shared" si="3"/>
        <v>0</v>
      </c>
    </row>
    <row r="240" spans="1:7" x14ac:dyDescent="0.15">
      <c r="A240" t="s">
        <v>719</v>
      </c>
      <c r="B240" t="s">
        <v>720</v>
      </c>
      <c r="C240" t="s">
        <v>334</v>
      </c>
      <c r="D240" t="s">
        <v>721</v>
      </c>
      <c r="E240" t="s">
        <v>705</v>
      </c>
      <c r="G240" s="34">
        <f t="shared" si="3"/>
        <v>0</v>
      </c>
    </row>
    <row r="241" spans="1:7" x14ac:dyDescent="0.15">
      <c r="A241" t="s">
        <v>722</v>
      </c>
      <c r="B241" t="s">
        <v>723</v>
      </c>
      <c r="C241" t="s">
        <v>334</v>
      </c>
      <c r="D241" t="s">
        <v>724</v>
      </c>
      <c r="E241" t="s">
        <v>705</v>
      </c>
      <c r="G241" s="34">
        <f t="shared" si="3"/>
        <v>0</v>
      </c>
    </row>
    <row r="242" spans="1:7" x14ac:dyDescent="0.15">
      <c r="A242" t="s">
        <v>725</v>
      </c>
      <c r="B242" t="s">
        <v>723</v>
      </c>
      <c r="C242" t="s">
        <v>726</v>
      </c>
      <c r="D242" t="s">
        <v>724</v>
      </c>
      <c r="E242" t="s">
        <v>727</v>
      </c>
      <c r="G242" s="34">
        <f t="shared" si="3"/>
        <v>0</v>
      </c>
    </row>
    <row r="243" spans="1:7" x14ac:dyDescent="0.15">
      <c r="A243" t="s">
        <v>728</v>
      </c>
      <c r="B243" t="s">
        <v>729</v>
      </c>
      <c r="C243" t="s">
        <v>334</v>
      </c>
      <c r="D243" t="s">
        <v>730</v>
      </c>
      <c r="E243" t="s">
        <v>705</v>
      </c>
      <c r="G243" s="34">
        <f t="shared" si="3"/>
        <v>0</v>
      </c>
    </row>
    <row r="244" spans="1:7" x14ac:dyDescent="0.15">
      <c r="A244" t="s">
        <v>731</v>
      </c>
      <c r="B244" t="s">
        <v>729</v>
      </c>
      <c r="C244" t="s">
        <v>726</v>
      </c>
      <c r="D244" t="s">
        <v>730</v>
      </c>
      <c r="E244" t="s">
        <v>727</v>
      </c>
      <c r="G244" s="34">
        <f t="shared" si="3"/>
        <v>0</v>
      </c>
    </row>
    <row r="245" spans="1:7" x14ac:dyDescent="0.15">
      <c r="A245" t="s">
        <v>732</v>
      </c>
      <c r="B245" t="s">
        <v>733</v>
      </c>
      <c r="C245" t="s">
        <v>334</v>
      </c>
      <c r="D245" t="s">
        <v>734</v>
      </c>
      <c r="E245" t="s">
        <v>705</v>
      </c>
      <c r="G245" s="34">
        <f t="shared" si="3"/>
        <v>0</v>
      </c>
    </row>
    <row r="246" spans="1:7" x14ac:dyDescent="0.15">
      <c r="A246" t="s">
        <v>735</v>
      </c>
      <c r="B246" t="s">
        <v>733</v>
      </c>
      <c r="C246" t="s">
        <v>726</v>
      </c>
      <c r="D246" t="s">
        <v>734</v>
      </c>
      <c r="E246" t="s">
        <v>727</v>
      </c>
      <c r="G246" s="34">
        <f t="shared" si="3"/>
        <v>0</v>
      </c>
    </row>
    <row r="247" spans="1:7" x14ac:dyDescent="0.15">
      <c r="A247" t="s">
        <v>11790</v>
      </c>
      <c r="B247" t="s">
        <v>740</v>
      </c>
      <c r="C247" t="s">
        <v>180</v>
      </c>
      <c r="D247" t="s">
        <v>738</v>
      </c>
      <c r="E247" t="s">
        <v>182</v>
      </c>
      <c r="F247" t="s">
        <v>11893</v>
      </c>
      <c r="G247" s="34">
        <f t="shared" si="3"/>
        <v>41759</v>
      </c>
    </row>
    <row r="248" spans="1:7" x14ac:dyDescent="0.15">
      <c r="A248" t="s">
        <v>736</v>
      </c>
      <c r="B248" t="s">
        <v>737</v>
      </c>
      <c r="C248" t="s">
        <v>180</v>
      </c>
      <c r="D248" t="s">
        <v>11791</v>
      </c>
      <c r="E248" t="s">
        <v>182</v>
      </c>
      <c r="F248" t="s">
        <v>11792</v>
      </c>
      <c r="G248" s="34">
        <f t="shared" si="3"/>
        <v>41759</v>
      </c>
    </row>
    <row r="249" spans="1:7" x14ac:dyDescent="0.15">
      <c r="A249" t="s">
        <v>739</v>
      </c>
      <c r="B249" t="s">
        <v>740</v>
      </c>
      <c r="C249" t="s">
        <v>334</v>
      </c>
      <c r="D249" t="s">
        <v>738</v>
      </c>
      <c r="E249" t="s">
        <v>705</v>
      </c>
      <c r="G249" s="34">
        <f t="shared" si="3"/>
        <v>0</v>
      </c>
    </row>
    <row r="250" spans="1:7" x14ac:dyDescent="0.15">
      <c r="A250" t="s">
        <v>741</v>
      </c>
      <c r="B250" t="s">
        <v>737</v>
      </c>
      <c r="C250" t="s">
        <v>334</v>
      </c>
      <c r="D250" t="s">
        <v>742</v>
      </c>
      <c r="E250" t="s">
        <v>705</v>
      </c>
      <c r="G250" s="34">
        <f t="shared" si="3"/>
        <v>0</v>
      </c>
    </row>
    <row r="251" spans="1:7" x14ac:dyDescent="0.15">
      <c r="A251" t="s">
        <v>743</v>
      </c>
      <c r="B251" t="s">
        <v>744</v>
      </c>
      <c r="C251" t="s">
        <v>334</v>
      </c>
      <c r="D251" t="s">
        <v>745</v>
      </c>
      <c r="E251" t="s">
        <v>705</v>
      </c>
      <c r="G251" s="34">
        <f t="shared" si="3"/>
        <v>0</v>
      </c>
    </row>
    <row r="252" spans="1:7" x14ac:dyDescent="0.15">
      <c r="A252" t="s">
        <v>746</v>
      </c>
      <c r="B252" t="s">
        <v>747</v>
      </c>
      <c r="C252" t="s">
        <v>188</v>
      </c>
      <c r="D252" t="s">
        <v>748</v>
      </c>
      <c r="E252" t="s">
        <v>42</v>
      </c>
      <c r="G252" s="34">
        <f t="shared" si="3"/>
        <v>0</v>
      </c>
    </row>
    <row r="253" spans="1:7" x14ac:dyDescent="0.15">
      <c r="A253" t="s">
        <v>749</v>
      </c>
      <c r="B253" t="s">
        <v>750</v>
      </c>
      <c r="C253" t="s">
        <v>188</v>
      </c>
      <c r="D253" t="s">
        <v>751</v>
      </c>
      <c r="E253" t="s">
        <v>42</v>
      </c>
      <c r="G253" s="34">
        <f t="shared" si="3"/>
        <v>0</v>
      </c>
    </row>
    <row r="254" spans="1:7" x14ac:dyDescent="0.15">
      <c r="A254" t="s">
        <v>752</v>
      </c>
      <c r="B254" t="s">
        <v>747</v>
      </c>
      <c r="C254" t="s">
        <v>334</v>
      </c>
      <c r="D254" t="s">
        <v>748</v>
      </c>
      <c r="E254" t="s">
        <v>705</v>
      </c>
      <c r="G254" s="34">
        <f t="shared" si="3"/>
        <v>0</v>
      </c>
    </row>
    <row r="255" spans="1:7" x14ac:dyDescent="0.15">
      <c r="A255" t="s">
        <v>753</v>
      </c>
      <c r="B255" t="s">
        <v>754</v>
      </c>
      <c r="C255" t="s">
        <v>334</v>
      </c>
      <c r="D255" t="s">
        <v>755</v>
      </c>
      <c r="E255" t="s">
        <v>705</v>
      </c>
      <c r="G255" s="34">
        <f t="shared" si="3"/>
        <v>0</v>
      </c>
    </row>
    <row r="256" spans="1:7" x14ac:dyDescent="0.15">
      <c r="A256" t="s">
        <v>756</v>
      </c>
      <c r="B256" t="s">
        <v>757</v>
      </c>
      <c r="C256" t="s">
        <v>188</v>
      </c>
      <c r="D256" t="s">
        <v>758</v>
      </c>
      <c r="E256" t="s">
        <v>42</v>
      </c>
      <c r="G256" s="34">
        <f t="shared" si="3"/>
        <v>0</v>
      </c>
    </row>
    <row r="257" spans="1:7" x14ac:dyDescent="0.15">
      <c r="A257" t="s">
        <v>759</v>
      </c>
      <c r="B257" t="s">
        <v>757</v>
      </c>
      <c r="C257" t="s">
        <v>334</v>
      </c>
      <c r="D257" t="s">
        <v>758</v>
      </c>
      <c r="E257" t="s">
        <v>705</v>
      </c>
      <c r="G257" s="34">
        <f t="shared" si="3"/>
        <v>0</v>
      </c>
    </row>
    <row r="258" spans="1:7" x14ac:dyDescent="0.15">
      <c r="A258" t="s">
        <v>760</v>
      </c>
      <c r="B258" t="s">
        <v>761</v>
      </c>
      <c r="C258" t="s">
        <v>334</v>
      </c>
      <c r="D258" t="s">
        <v>762</v>
      </c>
      <c r="E258" t="s">
        <v>705</v>
      </c>
      <c r="G258" s="34">
        <f t="shared" ref="G258:G321" si="4">IFERROR(VALUE(F258),VALUE(REPLACE(F258,1,FIND(CHAR(1),SUBSTITUTE(F258,",",CHAR(1),LEN(F258)-LEN(SUBSTITUTE(F258,",","")))),"")))</f>
        <v>0</v>
      </c>
    </row>
    <row r="259" spans="1:7" x14ac:dyDescent="0.15">
      <c r="A259" t="s">
        <v>763</v>
      </c>
      <c r="B259" t="s">
        <v>764</v>
      </c>
      <c r="C259" t="s">
        <v>334</v>
      </c>
      <c r="D259" t="s">
        <v>765</v>
      </c>
      <c r="E259" t="s">
        <v>705</v>
      </c>
      <c r="G259" s="34">
        <f t="shared" si="4"/>
        <v>0</v>
      </c>
    </row>
    <row r="260" spans="1:7" x14ac:dyDescent="0.15">
      <c r="A260" t="s">
        <v>766</v>
      </c>
      <c r="B260" t="s">
        <v>767</v>
      </c>
      <c r="C260" t="s">
        <v>334</v>
      </c>
      <c r="D260" t="s">
        <v>768</v>
      </c>
      <c r="E260" t="s">
        <v>705</v>
      </c>
      <c r="F260" t="s">
        <v>11894</v>
      </c>
      <c r="G260" s="34">
        <f t="shared" si="4"/>
        <v>40189</v>
      </c>
    </row>
    <row r="261" spans="1:7" x14ac:dyDescent="0.15">
      <c r="A261" t="s">
        <v>769</v>
      </c>
      <c r="B261" t="s">
        <v>770</v>
      </c>
      <c r="C261" t="s">
        <v>334</v>
      </c>
      <c r="D261" t="s">
        <v>771</v>
      </c>
      <c r="E261" t="s">
        <v>705</v>
      </c>
      <c r="G261" s="34">
        <f t="shared" si="4"/>
        <v>0</v>
      </c>
    </row>
    <row r="262" spans="1:7" x14ac:dyDescent="0.15">
      <c r="A262" t="s">
        <v>772</v>
      </c>
      <c r="B262" t="s">
        <v>773</v>
      </c>
      <c r="C262" t="s">
        <v>188</v>
      </c>
      <c r="D262" t="s">
        <v>774</v>
      </c>
      <c r="E262" t="s">
        <v>42</v>
      </c>
      <c r="G262" s="34">
        <f t="shared" si="4"/>
        <v>0</v>
      </c>
    </row>
    <row r="263" spans="1:7" x14ac:dyDescent="0.15">
      <c r="A263" t="s">
        <v>775</v>
      </c>
      <c r="B263" t="s">
        <v>776</v>
      </c>
      <c r="C263" t="s">
        <v>334</v>
      </c>
      <c r="D263" t="s">
        <v>777</v>
      </c>
      <c r="E263" t="s">
        <v>705</v>
      </c>
      <c r="G263" s="34">
        <f t="shared" si="4"/>
        <v>0</v>
      </c>
    </row>
    <row r="264" spans="1:7" x14ac:dyDescent="0.15">
      <c r="A264" t="s">
        <v>778</v>
      </c>
      <c r="B264" t="s">
        <v>779</v>
      </c>
      <c r="C264" t="s">
        <v>334</v>
      </c>
      <c r="D264" t="s">
        <v>780</v>
      </c>
      <c r="E264" t="s">
        <v>705</v>
      </c>
      <c r="G264" s="34">
        <f t="shared" si="4"/>
        <v>0</v>
      </c>
    </row>
    <row r="265" spans="1:7" x14ac:dyDescent="0.15">
      <c r="A265" t="s">
        <v>781</v>
      </c>
      <c r="B265" t="s">
        <v>782</v>
      </c>
      <c r="C265" t="s">
        <v>188</v>
      </c>
      <c r="D265" t="s">
        <v>783</v>
      </c>
      <c r="E265" t="s">
        <v>42</v>
      </c>
      <c r="G265" s="34">
        <f t="shared" si="4"/>
        <v>0</v>
      </c>
    </row>
    <row r="266" spans="1:7" x14ac:dyDescent="0.15">
      <c r="A266" t="s">
        <v>11793</v>
      </c>
      <c r="B266" t="s">
        <v>11794</v>
      </c>
      <c r="C266" t="s">
        <v>180</v>
      </c>
      <c r="D266" t="s">
        <v>11795</v>
      </c>
      <c r="E266" t="s">
        <v>182</v>
      </c>
      <c r="F266" t="s">
        <v>11887</v>
      </c>
      <c r="G266" s="34">
        <f t="shared" si="4"/>
        <v>41621</v>
      </c>
    </row>
    <row r="267" spans="1:7" x14ac:dyDescent="0.15">
      <c r="A267" t="s">
        <v>784</v>
      </c>
      <c r="B267" t="s">
        <v>785</v>
      </c>
      <c r="C267" t="s">
        <v>334</v>
      </c>
      <c r="D267" t="s">
        <v>786</v>
      </c>
      <c r="E267" t="s">
        <v>705</v>
      </c>
      <c r="G267" s="34">
        <f t="shared" si="4"/>
        <v>0</v>
      </c>
    </row>
    <row r="268" spans="1:7" x14ac:dyDescent="0.15">
      <c r="A268" t="s">
        <v>787</v>
      </c>
      <c r="B268" t="s">
        <v>785</v>
      </c>
      <c r="C268" t="s">
        <v>726</v>
      </c>
      <c r="D268" t="s">
        <v>786</v>
      </c>
      <c r="E268" t="s">
        <v>727</v>
      </c>
      <c r="G268" s="34">
        <f t="shared" si="4"/>
        <v>0</v>
      </c>
    </row>
    <row r="269" spans="1:7" x14ac:dyDescent="0.15">
      <c r="A269" t="s">
        <v>788</v>
      </c>
      <c r="B269" t="s">
        <v>789</v>
      </c>
      <c r="C269" t="s">
        <v>334</v>
      </c>
      <c r="D269" t="s">
        <v>790</v>
      </c>
      <c r="E269" t="s">
        <v>705</v>
      </c>
      <c r="G269" s="34">
        <f t="shared" si="4"/>
        <v>0</v>
      </c>
    </row>
    <row r="270" spans="1:7" x14ac:dyDescent="0.15">
      <c r="A270" t="s">
        <v>791</v>
      </c>
      <c r="B270" t="s">
        <v>792</v>
      </c>
      <c r="C270" t="s">
        <v>93</v>
      </c>
      <c r="D270" t="s">
        <v>793</v>
      </c>
      <c r="E270" t="s">
        <v>95</v>
      </c>
      <c r="G270" s="34">
        <f t="shared" si="4"/>
        <v>0</v>
      </c>
    </row>
    <row r="271" spans="1:7" x14ac:dyDescent="0.15">
      <c r="A271" t="s">
        <v>794</v>
      </c>
      <c r="B271" t="s">
        <v>795</v>
      </c>
      <c r="C271" t="s">
        <v>334</v>
      </c>
      <c r="D271" t="s">
        <v>796</v>
      </c>
      <c r="E271" t="s">
        <v>705</v>
      </c>
      <c r="F271" t="s">
        <v>11895</v>
      </c>
      <c r="G271" s="34">
        <f t="shared" si="4"/>
        <v>39322</v>
      </c>
    </row>
    <row r="272" spans="1:7" x14ac:dyDescent="0.15">
      <c r="A272" t="s">
        <v>797</v>
      </c>
      <c r="B272" t="s">
        <v>798</v>
      </c>
      <c r="C272" t="s">
        <v>188</v>
      </c>
      <c r="D272" t="s">
        <v>799</v>
      </c>
      <c r="E272" t="s">
        <v>42</v>
      </c>
      <c r="G272" s="34">
        <f t="shared" si="4"/>
        <v>0</v>
      </c>
    </row>
    <row r="273" spans="1:7" x14ac:dyDescent="0.15">
      <c r="A273" t="s">
        <v>800</v>
      </c>
      <c r="B273" t="s">
        <v>801</v>
      </c>
      <c r="C273" t="s">
        <v>180</v>
      </c>
      <c r="D273" t="s">
        <v>802</v>
      </c>
      <c r="E273" t="s">
        <v>379</v>
      </c>
      <c r="F273" t="s">
        <v>11896</v>
      </c>
      <c r="G273" s="34">
        <f t="shared" si="4"/>
        <v>40679</v>
      </c>
    </row>
    <row r="274" spans="1:7" x14ac:dyDescent="0.15">
      <c r="A274" t="s">
        <v>803</v>
      </c>
      <c r="B274" t="s">
        <v>804</v>
      </c>
      <c r="C274" t="s">
        <v>53</v>
      </c>
      <c r="D274" t="s">
        <v>805</v>
      </c>
      <c r="E274" t="s">
        <v>53</v>
      </c>
      <c r="G274" s="34">
        <f t="shared" si="4"/>
        <v>0</v>
      </c>
    </row>
    <row r="275" spans="1:7" x14ac:dyDescent="0.15">
      <c r="A275" t="s">
        <v>806</v>
      </c>
      <c r="B275" t="s">
        <v>807</v>
      </c>
      <c r="C275" t="s">
        <v>53</v>
      </c>
      <c r="D275" t="s">
        <v>808</v>
      </c>
      <c r="E275" t="s">
        <v>53</v>
      </c>
      <c r="G275" s="34">
        <f t="shared" si="4"/>
        <v>0</v>
      </c>
    </row>
    <row r="276" spans="1:7" x14ac:dyDescent="0.15">
      <c r="A276" t="s">
        <v>809</v>
      </c>
      <c r="B276" t="s">
        <v>810</v>
      </c>
      <c r="C276" t="s">
        <v>180</v>
      </c>
      <c r="D276" t="s">
        <v>811</v>
      </c>
      <c r="E276" t="s">
        <v>182</v>
      </c>
      <c r="G276" s="34">
        <f t="shared" si="4"/>
        <v>0</v>
      </c>
    </row>
    <row r="277" spans="1:7" x14ac:dyDescent="0.15">
      <c r="A277" t="s">
        <v>812</v>
      </c>
      <c r="B277" t="s">
        <v>813</v>
      </c>
      <c r="C277" t="s">
        <v>180</v>
      </c>
      <c r="D277" t="s">
        <v>814</v>
      </c>
      <c r="E277" t="s">
        <v>182</v>
      </c>
      <c r="G277" s="34">
        <f t="shared" si="4"/>
        <v>0</v>
      </c>
    </row>
    <row r="278" spans="1:7" x14ac:dyDescent="0.15">
      <c r="A278" t="s">
        <v>815</v>
      </c>
      <c r="B278" t="s">
        <v>816</v>
      </c>
      <c r="C278" t="s">
        <v>180</v>
      </c>
      <c r="D278" t="s">
        <v>817</v>
      </c>
      <c r="E278" t="s">
        <v>182</v>
      </c>
      <c r="G278" s="34">
        <f t="shared" si="4"/>
        <v>0</v>
      </c>
    </row>
    <row r="279" spans="1:7" x14ac:dyDescent="0.15">
      <c r="A279" t="s">
        <v>818</v>
      </c>
      <c r="B279" t="s">
        <v>819</v>
      </c>
      <c r="C279" t="s">
        <v>180</v>
      </c>
      <c r="D279" t="s">
        <v>820</v>
      </c>
      <c r="E279" t="s">
        <v>182</v>
      </c>
      <c r="G279" s="34">
        <f t="shared" si="4"/>
        <v>0</v>
      </c>
    </row>
    <row r="280" spans="1:7" x14ac:dyDescent="0.15">
      <c r="A280" t="s">
        <v>821</v>
      </c>
      <c r="B280" t="s">
        <v>822</v>
      </c>
      <c r="C280" t="s">
        <v>180</v>
      </c>
      <c r="D280" t="s">
        <v>823</v>
      </c>
      <c r="E280" t="s">
        <v>182</v>
      </c>
      <c r="G280" s="34">
        <f t="shared" si="4"/>
        <v>0</v>
      </c>
    </row>
    <row r="281" spans="1:7" x14ac:dyDescent="0.15">
      <c r="A281" t="s">
        <v>824</v>
      </c>
      <c r="B281" t="s">
        <v>825</v>
      </c>
      <c r="C281" t="s">
        <v>180</v>
      </c>
      <c r="D281" t="s">
        <v>826</v>
      </c>
      <c r="E281" t="s">
        <v>182</v>
      </c>
      <c r="G281" s="34">
        <f t="shared" si="4"/>
        <v>0</v>
      </c>
    </row>
    <row r="282" spans="1:7" x14ac:dyDescent="0.15">
      <c r="A282" t="s">
        <v>827</v>
      </c>
      <c r="B282" t="s">
        <v>828</v>
      </c>
      <c r="C282" t="s">
        <v>180</v>
      </c>
      <c r="D282" t="s">
        <v>829</v>
      </c>
      <c r="E282" t="s">
        <v>182</v>
      </c>
      <c r="G282" s="34">
        <f t="shared" si="4"/>
        <v>0</v>
      </c>
    </row>
    <row r="283" spans="1:7" x14ac:dyDescent="0.15">
      <c r="A283" t="s">
        <v>830</v>
      </c>
      <c r="B283" t="s">
        <v>831</v>
      </c>
      <c r="C283" t="s">
        <v>180</v>
      </c>
      <c r="D283" t="s">
        <v>832</v>
      </c>
      <c r="E283" t="s">
        <v>182</v>
      </c>
      <c r="G283" s="34">
        <f t="shared" si="4"/>
        <v>0</v>
      </c>
    </row>
    <row r="284" spans="1:7" x14ac:dyDescent="0.15">
      <c r="A284" t="s">
        <v>833</v>
      </c>
      <c r="B284" t="s">
        <v>834</v>
      </c>
      <c r="C284" t="s">
        <v>180</v>
      </c>
      <c r="D284" t="s">
        <v>835</v>
      </c>
      <c r="E284" t="s">
        <v>182</v>
      </c>
      <c r="G284" s="34">
        <f t="shared" si="4"/>
        <v>0</v>
      </c>
    </row>
    <row r="285" spans="1:7" x14ac:dyDescent="0.15">
      <c r="A285" t="s">
        <v>836</v>
      </c>
      <c r="B285" t="s">
        <v>837</v>
      </c>
      <c r="C285" t="s">
        <v>180</v>
      </c>
      <c r="D285" t="s">
        <v>838</v>
      </c>
      <c r="E285" t="s">
        <v>182</v>
      </c>
      <c r="G285" s="34">
        <f t="shared" si="4"/>
        <v>0</v>
      </c>
    </row>
    <row r="286" spans="1:7" x14ac:dyDescent="0.15">
      <c r="A286" t="s">
        <v>839</v>
      </c>
      <c r="B286" t="s">
        <v>840</v>
      </c>
      <c r="C286" t="s">
        <v>180</v>
      </c>
      <c r="D286" t="s">
        <v>841</v>
      </c>
      <c r="E286" t="s">
        <v>182</v>
      </c>
      <c r="G286" s="34">
        <f t="shared" si="4"/>
        <v>0</v>
      </c>
    </row>
    <row r="287" spans="1:7" x14ac:dyDescent="0.15">
      <c r="A287" t="s">
        <v>842</v>
      </c>
      <c r="B287" t="s">
        <v>843</v>
      </c>
      <c r="C287" t="s">
        <v>180</v>
      </c>
      <c r="D287" t="s">
        <v>844</v>
      </c>
      <c r="E287" t="s">
        <v>182</v>
      </c>
      <c r="G287" s="34">
        <f t="shared" si="4"/>
        <v>0</v>
      </c>
    </row>
    <row r="288" spans="1:7" x14ac:dyDescent="0.15">
      <c r="A288" t="s">
        <v>845</v>
      </c>
      <c r="B288" t="s">
        <v>846</v>
      </c>
      <c r="C288" t="s">
        <v>180</v>
      </c>
      <c r="D288" t="s">
        <v>847</v>
      </c>
      <c r="E288" t="s">
        <v>182</v>
      </c>
      <c r="G288" s="34">
        <f t="shared" si="4"/>
        <v>0</v>
      </c>
    </row>
    <row r="289" spans="1:7" x14ac:dyDescent="0.15">
      <c r="A289" t="s">
        <v>848</v>
      </c>
      <c r="B289" t="s">
        <v>849</v>
      </c>
      <c r="C289" t="s">
        <v>180</v>
      </c>
      <c r="D289" t="s">
        <v>850</v>
      </c>
      <c r="E289" t="s">
        <v>182</v>
      </c>
      <c r="G289" s="34">
        <f t="shared" si="4"/>
        <v>0</v>
      </c>
    </row>
    <row r="290" spans="1:7" x14ac:dyDescent="0.15">
      <c r="A290" t="s">
        <v>851</v>
      </c>
      <c r="B290" t="s">
        <v>852</v>
      </c>
      <c r="C290" t="s">
        <v>180</v>
      </c>
      <c r="D290" t="s">
        <v>853</v>
      </c>
      <c r="E290" t="s">
        <v>182</v>
      </c>
      <c r="G290" s="34">
        <f t="shared" si="4"/>
        <v>0</v>
      </c>
    </row>
    <row r="291" spans="1:7" x14ac:dyDescent="0.15">
      <c r="A291" t="s">
        <v>854</v>
      </c>
      <c r="B291" t="s">
        <v>855</v>
      </c>
      <c r="C291" t="s">
        <v>180</v>
      </c>
      <c r="D291" t="s">
        <v>856</v>
      </c>
      <c r="E291" t="s">
        <v>182</v>
      </c>
      <c r="G291" s="34">
        <f t="shared" si="4"/>
        <v>0</v>
      </c>
    </row>
    <row r="292" spans="1:7" x14ac:dyDescent="0.15">
      <c r="A292" t="s">
        <v>857</v>
      </c>
      <c r="B292" t="s">
        <v>858</v>
      </c>
      <c r="C292" t="s">
        <v>180</v>
      </c>
      <c r="D292" t="s">
        <v>859</v>
      </c>
      <c r="E292" t="s">
        <v>182</v>
      </c>
      <c r="G292" s="34">
        <f t="shared" si="4"/>
        <v>0</v>
      </c>
    </row>
    <row r="293" spans="1:7" x14ac:dyDescent="0.15">
      <c r="A293" t="s">
        <v>860</v>
      </c>
      <c r="B293" t="s">
        <v>861</v>
      </c>
      <c r="C293" t="s">
        <v>180</v>
      </c>
      <c r="D293" t="s">
        <v>862</v>
      </c>
      <c r="E293" t="s">
        <v>182</v>
      </c>
      <c r="G293" s="34">
        <f t="shared" si="4"/>
        <v>0</v>
      </c>
    </row>
    <row r="294" spans="1:7" x14ac:dyDescent="0.15">
      <c r="A294" t="s">
        <v>863</v>
      </c>
      <c r="B294" t="s">
        <v>864</v>
      </c>
      <c r="C294" t="s">
        <v>180</v>
      </c>
      <c r="D294" t="s">
        <v>865</v>
      </c>
      <c r="E294" t="s">
        <v>182</v>
      </c>
      <c r="G294" s="34">
        <f t="shared" si="4"/>
        <v>0</v>
      </c>
    </row>
    <row r="295" spans="1:7" x14ac:dyDescent="0.15">
      <c r="A295" t="s">
        <v>866</v>
      </c>
      <c r="B295" t="s">
        <v>867</v>
      </c>
      <c r="C295" t="s">
        <v>180</v>
      </c>
      <c r="D295" t="s">
        <v>868</v>
      </c>
      <c r="E295" t="s">
        <v>182</v>
      </c>
      <c r="G295" s="34">
        <f t="shared" si="4"/>
        <v>0</v>
      </c>
    </row>
    <row r="296" spans="1:7" x14ac:dyDescent="0.15">
      <c r="A296" t="s">
        <v>869</v>
      </c>
      <c r="B296" t="s">
        <v>870</v>
      </c>
      <c r="C296" t="s">
        <v>180</v>
      </c>
      <c r="D296" t="s">
        <v>871</v>
      </c>
      <c r="E296" t="s">
        <v>182</v>
      </c>
      <c r="G296" s="34">
        <f t="shared" si="4"/>
        <v>0</v>
      </c>
    </row>
    <row r="297" spans="1:7" x14ac:dyDescent="0.15">
      <c r="A297" t="s">
        <v>872</v>
      </c>
      <c r="B297" t="s">
        <v>873</v>
      </c>
      <c r="C297" t="s">
        <v>180</v>
      </c>
      <c r="D297" t="s">
        <v>874</v>
      </c>
      <c r="E297" t="s">
        <v>182</v>
      </c>
      <c r="F297" t="s">
        <v>11895</v>
      </c>
      <c r="G297" s="34">
        <f t="shared" si="4"/>
        <v>39322</v>
      </c>
    </row>
    <row r="298" spans="1:7" x14ac:dyDescent="0.15">
      <c r="A298" t="s">
        <v>875</v>
      </c>
      <c r="B298" t="s">
        <v>876</v>
      </c>
      <c r="C298" t="s">
        <v>180</v>
      </c>
      <c r="D298" t="s">
        <v>877</v>
      </c>
      <c r="E298" t="s">
        <v>182</v>
      </c>
      <c r="F298" t="s">
        <v>11895</v>
      </c>
      <c r="G298" s="34">
        <f t="shared" si="4"/>
        <v>39322</v>
      </c>
    </row>
    <row r="299" spans="1:7" x14ac:dyDescent="0.15">
      <c r="A299" t="s">
        <v>878</v>
      </c>
      <c r="B299" t="s">
        <v>879</v>
      </c>
      <c r="C299" t="s">
        <v>180</v>
      </c>
      <c r="D299" t="s">
        <v>880</v>
      </c>
      <c r="E299" t="s">
        <v>182</v>
      </c>
      <c r="F299" t="s">
        <v>11897</v>
      </c>
      <c r="G299" s="34">
        <f t="shared" si="4"/>
        <v>39797</v>
      </c>
    </row>
    <row r="300" spans="1:7" x14ac:dyDescent="0.15">
      <c r="A300" t="s">
        <v>881</v>
      </c>
      <c r="B300" t="s">
        <v>882</v>
      </c>
      <c r="C300" t="s">
        <v>180</v>
      </c>
      <c r="D300" t="s">
        <v>883</v>
      </c>
      <c r="E300" t="s">
        <v>182</v>
      </c>
      <c r="G300" s="34">
        <f t="shared" si="4"/>
        <v>0</v>
      </c>
    </row>
    <row r="301" spans="1:7" x14ac:dyDescent="0.15">
      <c r="A301" t="s">
        <v>884</v>
      </c>
      <c r="B301" t="s">
        <v>885</v>
      </c>
      <c r="C301" t="s">
        <v>180</v>
      </c>
      <c r="D301" t="s">
        <v>886</v>
      </c>
      <c r="E301" t="s">
        <v>182</v>
      </c>
      <c r="G301" s="34">
        <f t="shared" si="4"/>
        <v>0</v>
      </c>
    </row>
    <row r="302" spans="1:7" x14ac:dyDescent="0.15">
      <c r="A302" t="s">
        <v>887</v>
      </c>
      <c r="B302" t="s">
        <v>888</v>
      </c>
      <c r="C302" t="s">
        <v>180</v>
      </c>
      <c r="D302" t="s">
        <v>889</v>
      </c>
      <c r="E302" t="s">
        <v>182</v>
      </c>
      <c r="G302" s="34">
        <f t="shared" si="4"/>
        <v>0</v>
      </c>
    </row>
    <row r="303" spans="1:7" x14ac:dyDescent="0.15">
      <c r="A303" t="s">
        <v>890</v>
      </c>
      <c r="B303" t="s">
        <v>891</v>
      </c>
      <c r="C303" t="s">
        <v>180</v>
      </c>
      <c r="D303" t="s">
        <v>892</v>
      </c>
      <c r="E303" t="s">
        <v>182</v>
      </c>
      <c r="G303" s="34">
        <f t="shared" si="4"/>
        <v>0</v>
      </c>
    </row>
    <row r="304" spans="1:7" x14ac:dyDescent="0.15">
      <c r="A304" t="s">
        <v>893</v>
      </c>
      <c r="B304" t="s">
        <v>894</v>
      </c>
      <c r="C304" t="s">
        <v>180</v>
      </c>
      <c r="D304" t="s">
        <v>895</v>
      </c>
      <c r="E304" t="s">
        <v>182</v>
      </c>
      <c r="F304" t="s">
        <v>11898</v>
      </c>
      <c r="G304" s="34">
        <f t="shared" si="4"/>
        <v>38243</v>
      </c>
    </row>
    <row r="305" spans="1:7" x14ac:dyDescent="0.15">
      <c r="A305" t="s">
        <v>896</v>
      </c>
      <c r="B305" t="s">
        <v>897</v>
      </c>
      <c r="C305" t="s">
        <v>180</v>
      </c>
      <c r="D305" t="s">
        <v>898</v>
      </c>
      <c r="E305" t="s">
        <v>182</v>
      </c>
      <c r="F305" t="s">
        <v>11898</v>
      </c>
      <c r="G305" s="34">
        <f t="shared" si="4"/>
        <v>38243</v>
      </c>
    </row>
    <row r="306" spans="1:7" x14ac:dyDescent="0.15">
      <c r="A306" t="s">
        <v>899</v>
      </c>
      <c r="B306" t="s">
        <v>900</v>
      </c>
      <c r="C306" t="s">
        <v>180</v>
      </c>
      <c r="D306" t="s">
        <v>901</v>
      </c>
      <c r="E306" t="s">
        <v>182</v>
      </c>
      <c r="F306" t="s">
        <v>11898</v>
      </c>
      <c r="G306" s="34">
        <f t="shared" si="4"/>
        <v>38243</v>
      </c>
    </row>
    <row r="307" spans="1:7" x14ac:dyDescent="0.15">
      <c r="A307" t="s">
        <v>902</v>
      </c>
      <c r="B307" t="s">
        <v>903</v>
      </c>
      <c r="C307" t="s">
        <v>180</v>
      </c>
      <c r="D307" t="s">
        <v>904</v>
      </c>
      <c r="E307" t="s">
        <v>182</v>
      </c>
      <c r="F307" t="s">
        <v>11899</v>
      </c>
      <c r="G307" s="34">
        <f t="shared" si="4"/>
        <v>38341</v>
      </c>
    </row>
    <row r="308" spans="1:7" x14ac:dyDescent="0.15">
      <c r="A308" t="s">
        <v>905</v>
      </c>
      <c r="B308" t="s">
        <v>906</v>
      </c>
      <c r="C308" t="s">
        <v>180</v>
      </c>
      <c r="D308" t="s">
        <v>907</v>
      </c>
      <c r="E308" t="s">
        <v>182</v>
      </c>
      <c r="F308" t="s">
        <v>11900</v>
      </c>
      <c r="G308" s="34">
        <f t="shared" si="4"/>
        <v>40602</v>
      </c>
    </row>
    <row r="309" spans="1:7" x14ac:dyDescent="0.15">
      <c r="A309" t="s">
        <v>11796</v>
      </c>
      <c r="B309" t="s">
        <v>1262</v>
      </c>
      <c r="C309" t="s">
        <v>180</v>
      </c>
      <c r="D309" t="s">
        <v>1263</v>
      </c>
      <c r="E309" t="s">
        <v>182</v>
      </c>
      <c r="F309" t="s">
        <v>11901</v>
      </c>
      <c r="G309" s="34">
        <f t="shared" si="4"/>
        <v>41757</v>
      </c>
    </row>
    <row r="310" spans="1:7" x14ac:dyDescent="0.15">
      <c r="A310" t="s">
        <v>908</v>
      </c>
      <c r="B310" t="s">
        <v>909</v>
      </c>
      <c r="C310" t="s">
        <v>334</v>
      </c>
      <c r="D310" t="s">
        <v>910</v>
      </c>
      <c r="E310" t="s">
        <v>705</v>
      </c>
      <c r="G310" s="34">
        <f t="shared" si="4"/>
        <v>0</v>
      </c>
    </row>
    <row r="311" spans="1:7" x14ac:dyDescent="0.15">
      <c r="A311" t="s">
        <v>911</v>
      </c>
      <c r="B311" t="s">
        <v>912</v>
      </c>
      <c r="C311" t="s">
        <v>334</v>
      </c>
      <c r="D311" t="s">
        <v>913</v>
      </c>
      <c r="E311" t="s">
        <v>705</v>
      </c>
      <c r="G311" s="34">
        <f t="shared" si="4"/>
        <v>0</v>
      </c>
    </row>
    <row r="312" spans="1:7" x14ac:dyDescent="0.15">
      <c r="A312" t="s">
        <v>914</v>
      </c>
      <c r="B312" t="s">
        <v>915</v>
      </c>
      <c r="C312" t="s">
        <v>334</v>
      </c>
      <c r="D312" t="s">
        <v>916</v>
      </c>
      <c r="E312" t="s">
        <v>705</v>
      </c>
      <c r="G312" s="34">
        <f t="shared" si="4"/>
        <v>0</v>
      </c>
    </row>
    <row r="313" spans="1:7" x14ac:dyDescent="0.15">
      <c r="A313" t="s">
        <v>917</v>
      </c>
      <c r="B313" t="s">
        <v>915</v>
      </c>
      <c r="C313" t="s">
        <v>726</v>
      </c>
      <c r="D313" t="s">
        <v>916</v>
      </c>
      <c r="E313" t="s">
        <v>727</v>
      </c>
      <c r="G313" s="34">
        <f t="shared" si="4"/>
        <v>0</v>
      </c>
    </row>
    <row r="314" spans="1:7" x14ac:dyDescent="0.15">
      <c r="A314" t="s">
        <v>918</v>
      </c>
      <c r="B314" t="s">
        <v>919</v>
      </c>
      <c r="C314" t="s">
        <v>53</v>
      </c>
      <c r="D314" t="s">
        <v>920</v>
      </c>
      <c r="E314" t="s">
        <v>53</v>
      </c>
      <c r="G314" s="34">
        <f t="shared" si="4"/>
        <v>0</v>
      </c>
    </row>
    <row r="315" spans="1:7" x14ac:dyDescent="0.15">
      <c r="A315" t="s">
        <v>921</v>
      </c>
      <c r="B315" t="s">
        <v>919</v>
      </c>
      <c r="C315" t="s">
        <v>180</v>
      </c>
      <c r="D315" t="s">
        <v>920</v>
      </c>
      <c r="E315" t="s">
        <v>379</v>
      </c>
      <c r="G315" s="34">
        <f t="shared" si="4"/>
        <v>0</v>
      </c>
    </row>
    <row r="316" spans="1:7" x14ac:dyDescent="0.15">
      <c r="A316" t="s">
        <v>922</v>
      </c>
      <c r="B316" t="s">
        <v>923</v>
      </c>
      <c r="C316" t="s">
        <v>53</v>
      </c>
      <c r="D316" t="s">
        <v>924</v>
      </c>
      <c r="E316" t="s">
        <v>53</v>
      </c>
      <c r="G316" s="34">
        <f t="shared" si="4"/>
        <v>0</v>
      </c>
    </row>
    <row r="317" spans="1:7" x14ac:dyDescent="0.15">
      <c r="A317" t="s">
        <v>925</v>
      </c>
      <c r="B317" t="s">
        <v>923</v>
      </c>
      <c r="C317" t="s">
        <v>180</v>
      </c>
      <c r="D317" t="s">
        <v>924</v>
      </c>
      <c r="E317" t="s">
        <v>182</v>
      </c>
      <c r="G317" s="34">
        <f t="shared" si="4"/>
        <v>0</v>
      </c>
    </row>
    <row r="318" spans="1:7" x14ac:dyDescent="0.15">
      <c r="A318" t="s">
        <v>926</v>
      </c>
      <c r="B318" t="s">
        <v>927</v>
      </c>
      <c r="C318" t="s">
        <v>53</v>
      </c>
      <c r="D318" t="s">
        <v>928</v>
      </c>
      <c r="E318" t="s">
        <v>53</v>
      </c>
      <c r="F318" t="s">
        <v>11902</v>
      </c>
      <c r="G318" s="34">
        <f t="shared" si="4"/>
        <v>39825</v>
      </c>
    </row>
    <row r="319" spans="1:7" x14ac:dyDescent="0.15">
      <c r="A319" t="s">
        <v>929</v>
      </c>
      <c r="B319" t="s">
        <v>930</v>
      </c>
      <c r="C319" t="s">
        <v>180</v>
      </c>
      <c r="D319" t="s">
        <v>931</v>
      </c>
      <c r="E319" t="s">
        <v>182</v>
      </c>
      <c r="G319" s="34">
        <f t="shared" si="4"/>
        <v>0</v>
      </c>
    </row>
    <row r="320" spans="1:7" x14ac:dyDescent="0.15">
      <c r="A320" t="s">
        <v>932</v>
      </c>
      <c r="B320" t="s">
        <v>933</v>
      </c>
      <c r="C320" t="s">
        <v>180</v>
      </c>
      <c r="D320" t="s">
        <v>934</v>
      </c>
      <c r="E320" t="s">
        <v>182</v>
      </c>
      <c r="G320" s="34">
        <f t="shared" si="4"/>
        <v>0</v>
      </c>
    </row>
    <row r="321" spans="1:7" x14ac:dyDescent="0.15">
      <c r="A321" t="s">
        <v>935</v>
      </c>
      <c r="B321" t="s">
        <v>930</v>
      </c>
      <c r="C321" t="s">
        <v>53</v>
      </c>
      <c r="D321" t="s">
        <v>931</v>
      </c>
      <c r="E321" t="s">
        <v>53</v>
      </c>
      <c r="G321" s="34">
        <f t="shared" si="4"/>
        <v>0</v>
      </c>
    </row>
    <row r="322" spans="1:7" x14ac:dyDescent="0.15">
      <c r="A322" t="s">
        <v>936</v>
      </c>
      <c r="B322" t="s">
        <v>933</v>
      </c>
      <c r="C322" t="s">
        <v>53</v>
      </c>
      <c r="D322" t="s">
        <v>934</v>
      </c>
      <c r="E322" t="s">
        <v>53</v>
      </c>
      <c r="G322" s="34">
        <f t="shared" ref="G322:G385" si="5">IFERROR(VALUE(F322),VALUE(REPLACE(F322,1,FIND(CHAR(1),SUBSTITUTE(F322,",",CHAR(1),LEN(F322)-LEN(SUBSTITUTE(F322,",","")))),"")))</f>
        <v>0</v>
      </c>
    </row>
    <row r="323" spans="1:7" x14ac:dyDescent="0.15">
      <c r="A323" t="s">
        <v>937</v>
      </c>
      <c r="B323" t="s">
        <v>938</v>
      </c>
      <c r="C323" t="s">
        <v>62</v>
      </c>
      <c r="D323" t="s">
        <v>939</v>
      </c>
      <c r="E323" t="s">
        <v>63</v>
      </c>
      <c r="G323" s="34">
        <f t="shared" si="5"/>
        <v>0</v>
      </c>
    </row>
    <row r="324" spans="1:7" x14ac:dyDescent="0.15">
      <c r="A324" t="s">
        <v>940</v>
      </c>
      <c r="B324" t="s">
        <v>941</v>
      </c>
      <c r="C324" t="s">
        <v>180</v>
      </c>
      <c r="D324" t="s">
        <v>942</v>
      </c>
      <c r="E324" t="s">
        <v>182</v>
      </c>
      <c r="F324" t="s">
        <v>11903</v>
      </c>
      <c r="G324" s="34">
        <f t="shared" si="5"/>
        <v>40232</v>
      </c>
    </row>
    <row r="325" spans="1:7" x14ac:dyDescent="0.15">
      <c r="A325" t="s">
        <v>943</v>
      </c>
      <c r="B325" t="s">
        <v>944</v>
      </c>
      <c r="C325" t="s">
        <v>180</v>
      </c>
      <c r="D325" t="s">
        <v>945</v>
      </c>
      <c r="E325" t="s">
        <v>182</v>
      </c>
      <c r="F325" t="s">
        <v>11858</v>
      </c>
      <c r="G325" s="34">
        <f t="shared" si="5"/>
        <v>38614</v>
      </c>
    </row>
    <row r="326" spans="1:7" x14ac:dyDescent="0.15">
      <c r="A326" t="s">
        <v>946</v>
      </c>
      <c r="B326" t="s">
        <v>947</v>
      </c>
      <c r="C326" t="s">
        <v>180</v>
      </c>
      <c r="D326" t="s">
        <v>948</v>
      </c>
      <c r="E326" t="s">
        <v>182</v>
      </c>
      <c r="G326" s="34">
        <f t="shared" si="5"/>
        <v>0</v>
      </c>
    </row>
    <row r="327" spans="1:7" x14ac:dyDescent="0.15">
      <c r="A327" t="s">
        <v>949</v>
      </c>
      <c r="B327" t="s">
        <v>950</v>
      </c>
      <c r="C327" t="s">
        <v>180</v>
      </c>
      <c r="D327" t="s">
        <v>951</v>
      </c>
      <c r="E327" t="s">
        <v>182</v>
      </c>
      <c r="F327" t="s">
        <v>11858</v>
      </c>
      <c r="G327" s="34">
        <f t="shared" si="5"/>
        <v>38614</v>
      </c>
    </row>
    <row r="328" spans="1:7" x14ac:dyDescent="0.15">
      <c r="A328" t="s">
        <v>952</v>
      </c>
      <c r="B328" t="s">
        <v>953</v>
      </c>
      <c r="C328" t="s">
        <v>180</v>
      </c>
      <c r="D328" t="s">
        <v>954</v>
      </c>
      <c r="E328" t="s">
        <v>182</v>
      </c>
      <c r="G328" s="34">
        <f t="shared" si="5"/>
        <v>0</v>
      </c>
    </row>
    <row r="329" spans="1:7" x14ac:dyDescent="0.15">
      <c r="A329" t="s">
        <v>955</v>
      </c>
      <c r="B329" t="s">
        <v>956</v>
      </c>
      <c r="C329" t="s">
        <v>180</v>
      </c>
      <c r="D329" t="s">
        <v>957</v>
      </c>
      <c r="E329" t="s">
        <v>182</v>
      </c>
      <c r="F329" t="s">
        <v>11858</v>
      </c>
      <c r="G329" s="34">
        <f t="shared" si="5"/>
        <v>38614</v>
      </c>
    </row>
    <row r="330" spans="1:7" x14ac:dyDescent="0.15">
      <c r="A330" t="s">
        <v>958</v>
      </c>
      <c r="B330" t="s">
        <v>959</v>
      </c>
      <c r="C330" t="s">
        <v>180</v>
      </c>
      <c r="D330" t="s">
        <v>960</v>
      </c>
      <c r="E330" t="s">
        <v>182</v>
      </c>
      <c r="G330" s="34">
        <f t="shared" si="5"/>
        <v>0</v>
      </c>
    </row>
    <row r="331" spans="1:7" x14ac:dyDescent="0.15">
      <c r="A331" t="s">
        <v>961</v>
      </c>
      <c r="B331" t="s">
        <v>962</v>
      </c>
      <c r="C331" t="s">
        <v>180</v>
      </c>
      <c r="D331" t="s">
        <v>963</v>
      </c>
      <c r="E331" t="s">
        <v>182</v>
      </c>
      <c r="F331" t="s">
        <v>11858</v>
      </c>
      <c r="G331" s="34">
        <f t="shared" si="5"/>
        <v>38614</v>
      </c>
    </row>
    <row r="332" spans="1:7" x14ac:dyDescent="0.15">
      <c r="A332" t="s">
        <v>964</v>
      </c>
      <c r="B332" t="s">
        <v>965</v>
      </c>
      <c r="C332" t="s">
        <v>180</v>
      </c>
      <c r="D332" t="s">
        <v>966</v>
      </c>
      <c r="E332" t="s">
        <v>182</v>
      </c>
      <c r="F332" t="s">
        <v>11904</v>
      </c>
      <c r="G332" s="34">
        <f t="shared" si="5"/>
        <v>38803</v>
      </c>
    </row>
    <row r="333" spans="1:7" x14ac:dyDescent="0.15">
      <c r="A333" t="s">
        <v>967</v>
      </c>
      <c r="B333" t="s">
        <v>968</v>
      </c>
      <c r="C333" t="s">
        <v>726</v>
      </c>
      <c r="D333" t="s">
        <v>969</v>
      </c>
      <c r="E333" t="s">
        <v>727</v>
      </c>
      <c r="G333" s="34">
        <f t="shared" si="5"/>
        <v>0</v>
      </c>
    </row>
    <row r="334" spans="1:7" x14ac:dyDescent="0.15">
      <c r="A334" t="s">
        <v>970</v>
      </c>
      <c r="B334" t="s">
        <v>971</v>
      </c>
      <c r="C334" t="s">
        <v>726</v>
      </c>
      <c r="D334" t="s">
        <v>972</v>
      </c>
      <c r="E334" t="s">
        <v>727</v>
      </c>
      <c r="G334" s="34">
        <f t="shared" si="5"/>
        <v>0</v>
      </c>
    </row>
    <row r="335" spans="1:7" x14ac:dyDescent="0.15">
      <c r="A335" t="s">
        <v>973</v>
      </c>
      <c r="B335" t="s">
        <v>974</v>
      </c>
      <c r="C335" t="s">
        <v>726</v>
      </c>
      <c r="D335" t="s">
        <v>975</v>
      </c>
      <c r="E335" t="s">
        <v>727</v>
      </c>
      <c r="G335" s="34">
        <f t="shared" si="5"/>
        <v>0</v>
      </c>
    </row>
    <row r="336" spans="1:7" x14ac:dyDescent="0.15">
      <c r="A336" t="s">
        <v>976</v>
      </c>
      <c r="B336" t="s">
        <v>977</v>
      </c>
      <c r="C336" t="s">
        <v>334</v>
      </c>
      <c r="D336" t="s">
        <v>978</v>
      </c>
      <c r="E336" t="s">
        <v>705</v>
      </c>
      <c r="F336" t="s">
        <v>11905</v>
      </c>
      <c r="G336" s="34">
        <f t="shared" si="5"/>
        <v>38833</v>
      </c>
    </row>
    <row r="337" spans="1:7" x14ac:dyDescent="0.15">
      <c r="A337" t="s">
        <v>44</v>
      </c>
      <c r="B337" t="s">
        <v>979</v>
      </c>
      <c r="C337" t="s">
        <v>334</v>
      </c>
      <c r="D337" t="s">
        <v>980</v>
      </c>
      <c r="E337" t="s">
        <v>705</v>
      </c>
      <c r="G337" s="34">
        <f t="shared" si="5"/>
        <v>0</v>
      </c>
    </row>
    <row r="338" spans="1:7" x14ac:dyDescent="0.15">
      <c r="A338" t="s">
        <v>981</v>
      </c>
      <c r="B338" t="s">
        <v>982</v>
      </c>
      <c r="C338" t="s">
        <v>334</v>
      </c>
      <c r="D338" t="s">
        <v>983</v>
      </c>
      <c r="E338" t="s">
        <v>705</v>
      </c>
      <c r="G338" s="34">
        <f t="shared" si="5"/>
        <v>0</v>
      </c>
    </row>
    <row r="339" spans="1:7" x14ac:dyDescent="0.15">
      <c r="A339" t="s">
        <v>984</v>
      </c>
      <c r="B339" t="s">
        <v>985</v>
      </c>
      <c r="C339" t="s">
        <v>334</v>
      </c>
      <c r="D339" t="s">
        <v>986</v>
      </c>
      <c r="E339" t="s">
        <v>705</v>
      </c>
      <c r="G339" s="34">
        <f t="shared" si="5"/>
        <v>0</v>
      </c>
    </row>
    <row r="340" spans="1:7" x14ac:dyDescent="0.15">
      <c r="A340" t="s">
        <v>987</v>
      </c>
      <c r="B340" t="s">
        <v>988</v>
      </c>
      <c r="C340" t="s">
        <v>334</v>
      </c>
      <c r="D340" t="s">
        <v>989</v>
      </c>
      <c r="E340" t="s">
        <v>705</v>
      </c>
      <c r="G340" s="34">
        <f t="shared" si="5"/>
        <v>0</v>
      </c>
    </row>
    <row r="341" spans="1:7" x14ac:dyDescent="0.15">
      <c r="A341" t="s">
        <v>990</v>
      </c>
      <c r="B341" t="s">
        <v>991</v>
      </c>
      <c r="C341" t="s">
        <v>334</v>
      </c>
      <c r="D341" t="s">
        <v>992</v>
      </c>
      <c r="E341" t="s">
        <v>705</v>
      </c>
      <c r="G341" s="34">
        <f t="shared" si="5"/>
        <v>0</v>
      </c>
    </row>
    <row r="342" spans="1:7" x14ac:dyDescent="0.15">
      <c r="A342" t="s">
        <v>993</v>
      </c>
      <c r="B342" t="s">
        <v>994</v>
      </c>
      <c r="C342" t="s">
        <v>334</v>
      </c>
      <c r="D342" t="s">
        <v>995</v>
      </c>
      <c r="E342" t="s">
        <v>705</v>
      </c>
      <c r="G342" s="34">
        <f t="shared" si="5"/>
        <v>0</v>
      </c>
    </row>
    <row r="343" spans="1:7" x14ac:dyDescent="0.15">
      <c r="A343" t="s">
        <v>996</v>
      </c>
      <c r="B343" t="s">
        <v>997</v>
      </c>
      <c r="C343" t="s">
        <v>334</v>
      </c>
      <c r="D343" t="s">
        <v>998</v>
      </c>
      <c r="E343" t="s">
        <v>705</v>
      </c>
      <c r="G343" s="34">
        <f t="shared" si="5"/>
        <v>0</v>
      </c>
    </row>
    <row r="344" spans="1:7" x14ac:dyDescent="0.15">
      <c r="A344" t="s">
        <v>11722</v>
      </c>
      <c r="B344" t="s">
        <v>11723</v>
      </c>
      <c r="C344" t="s">
        <v>334</v>
      </c>
      <c r="D344" t="s">
        <v>11724</v>
      </c>
      <c r="E344" t="s">
        <v>705</v>
      </c>
      <c r="F344" t="s">
        <v>11906</v>
      </c>
      <c r="G344" s="34">
        <f t="shared" si="5"/>
        <v>41491</v>
      </c>
    </row>
    <row r="345" spans="1:7" x14ac:dyDescent="0.15">
      <c r="A345" t="s">
        <v>999</v>
      </c>
      <c r="B345" t="s">
        <v>979</v>
      </c>
      <c r="C345" t="s">
        <v>726</v>
      </c>
      <c r="D345" t="s">
        <v>980</v>
      </c>
      <c r="E345" t="s">
        <v>727</v>
      </c>
      <c r="G345" s="34">
        <f t="shared" si="5"/>
        <v>0</v>
      </c>
    </row>
    <row r="346" spans="1:7" x14ac:dyDescent="0.15">
      <c r="A346" t="s">
        <v>1000</v>
      </c>
      <c r="B346" t="s">
        <v>982</v>
      </c>
      <c r="C346" t="s">
        <v>726</v>
      </c>
      <c r="D346" t="s">
        <v>983</v>
      </c>
      <c r="E346" t="s">
        <v>727</v>
      </c>
      <c r="G346" s="34">
        <f t="shared" si="5"/>
        <v>0</v>
      </c>
    </row>
    <row r="347" spans="1:7" x14ac:dyDescent="0.15">
      <c r="A347" t="s">
        <v>1001</v>
      </c>
      <c r="B347" t="s">
        <v>985</v>
      </c>
      <c r="C347" t="s">
        <v>726</v>
      </c>
      <c r="D347" t="s">
        <v>986</v>
      </c>
      <c r="E347" t="s">
        <v>727</v>
      </c>
      <c r="G347" s="34">
        <f t="shared" si="5"/>
        <v>0</v>
      </c>
    </row>
    <row r="348" spans="1:7" x14ac:dyDescent="0.15">
      <c r="A348" t="s">
        <v>1002</v>
      </c>
      <c r="B348" t="s">
        <v>988</v>
      </c>
      <c r="C348" t="s">
        <v>726</v>
      </c>
      <c r="D348" t="s">
        <v>989</v>
      </c>
      <c r="E348" t="s">
        <v>727</v>
      </c>
      <c r="G348" s="34">
        <f t="shared" si="5"/>
        <v>0</v>
      </c>
    </row>
    <row r="349" spans="1:7" x14ac:dyDescent="0.15">
      <c r="A349" t="s">
        <v>1003</v>
      </c>
      <c r="B349" t="s">
        <v>991</v>
      </c>
      <c r="C349" t="s">
        <v>726</v>
      </c>
      <c r="D349" t="s">
        <v>992</v>
      </c>
      <c r="E349" t="s">
        <v>727</v>
      </c>
      <c r="G349" s="34">
        <f t="shared" si="5"/>
        <v>0</v>
      </c>
    </row>
    <row r="350" spans="1:7" x14ac:dyDescent="0.15">
      <c r="A350" t="s">
        <v>1004</v>
      </c>
      <c r="B350" t="s">
        <v>994</v>
      </c>
      <c r="C350" t="s">
        <v>726</v>
      </c>
      <c r="D350" t="s">
        <v>995</v>
      </c>
      <c r="E350" t="s">
        <v>727</v>
      </c>
      <c r="G350" s="34">
        <f t="shared" si="5"/>
        <v>0</v>
      </c>
    </row>
    <row r="351" spans="1:7" x14ac:dyDescent="0.15">
      <c r="A351" t="s">
        <v>1005</v>
      </c>
      <c r="B351" t="s">
        <v>997</v>
      </c>
      <c r="C351" t="s">
        <v>726</v>
      </c>
      <c r="D351" t="s">
        <v>998</v>
      </c>
      <c r="E351" t="s">
        <v>727</v>
      </c>
      <c r="G351" s="34">
        <f t="shared" si="5"/>
        <v>0</v>
      </c>
    </row>
    <row r="352" spans="1:7" x14ac:dyDescent="0.15">
      <c r="A352" t="s">
        <v>1006</v>
      </c>
      <c r="B352" t="s">
        <v>1007</v>
      </c>
      <c r="C352" t="s">
        <v>334</v>
      </c>
      <c r="D352" t="s">
        <v>1008</v>
      </c>
      <c r="E352" t="s">
        <v>705</v>
      </c>
      <c r="G352" s="34">
        <f t="shared" si="5"/>
        <v>0</v>
      </c>
    </row>
    <row r="353" spans="1:7" x14ac:dyDescent="0.15">
      <c r="A353" t="s">
        <v>1009</v>
      </c>
      <c r="B353" t="s">
        <v>1010</v>
      </c>
      <c r="C353" t="s">
        <v>334</v>
      </c>
      <c r="D353" t="s">
        <v>1011</v>
      </c>
      <c r="E353" t="s">
        <v>705</v>
      </c>
      <c r="G353" s="34">
        <f t="shared" si="5"/>
        <v>0</v>
      </c>
    </row>
    <row r="354" spans="1:7" x14ac:dyDescent="0.15">
      <c r="A354" t="s">
        <v>1012</v>
      </c>
      <c r="B354" t="s">
        <v>1013</v>
      </c>
      <c r="C354" t="s">
        <v>334</v>
      </c>
      <c r="D354" t="s">
        <v>1014</v>
      </c>
      <c r="E354" t="s">
        <v>705</v>
      </c>
      <c r="G354" s="34">
        <f t="shared" si="5"/>
        <v>0</v>
      </c>
    </row>
    <row r="355" spans="1:7" x14ac:dyDescent="0.15">
      <c r="A355" t="s">
        <v>1015</v>
      </c>
      <c r="B355" t="s">
        <v>1016</v>
      </c>
      <c r="C355" t="s">
        <v>334</v>
      </c>
      <c r="D355" t="s">
        <v>1017</v>
      </c>
      <c r="E355" t="s">
        <v>705</v>
      </c>
      <c r="G355" s="34">
        <f t="shared" si="5"/>
        <v>0</v>
      </c>
    </row>
    <row r="356" spans="1:7" x14ac:dyDescent="0.15">
      <c r="A356" t="s">
        <v>1018</v>
      </c>
      <c r="B356" t="s">
        <v>1019</v>
      </c>
      <c r="C356" t="s">
        <v>334</v>
      </c>
      <c r="D356" t="s">
        <v>1020</v>
      </c>
      <c r="E356" t="s">
        <v>705</v>
      </c>
      <c r="G356" s="34">
        <f t="shared" si="5"/>
        <v>0</v>
      </c>
    </row>
    <row r="357" spans="1:7" x14ac:dyDescent="0.15">
      <c r="A357" t="s">
        <v>1021</v>
      </c>
      <c r="B357" t="s">
        <v>1022</v>
      </c>
      <c r="C357" t="s">
        <v>334</v>
      </c>
      <c r="D357" t="s">
        <v>1023</v>
      </c>
      <c r="E357" t="s">
        <v>705</v>
      </c>
      <c r="G357" s="34">
        <f t="shared" si="5"/>
        <v>0</v>
      </c>
    </row>
    <row r="358" spans="1:7" x14ac:dyDescent="0.15">
      <c r="A358" t="s">
        <v>1024</v>
      </c>
      <c r="B358" t="s">
        <v>1025</v>
      </c>
      <c r="C358" t="s">
        <v>334</v>
      </c>
      <c r="D358" t="s">
        <v>1026</v>
      </c>
      <c r="E358" t="s">
        <v>705</v>
      </c>
      <c r="G358" s="34">
        <f t="shared" si="5"/>
        <v>0</v>
      </c>
    </row>
    <row r="359" spans="1:7" x14ac:dyDescent="0.15">
      <c r="A359" t="s">
        <v>1027</v>
      </c>
      <c r="B359" t="s">
        <v>1007</v>
      </c>
      <c r="C359" t="s">
        <v>726</v>
      </c>
      <c r="D359" t="s">
        <v>1008</v>
      </c>
      <c r="E359" t="s">
        <v>727</v>
      </c>
      <c r="G359" s="34">
        <f t="shared" si="5"/>
        <v>0</v>
      </c>
    </row>
    <row r="360" spans="1:7" x14ac:dyDescent="0.15">
      <c r="A360" t="s">
        <v>1028</v>
      </c>
      <c r="B360" t="s">
        <v>1010</v>
      </c>
      <c r="C360" t="s">
        <v>726</v>
      </c>
      <c r="D360" t="s">
        <v>1011</v>
      </c>
      <c r="E360" t="s">
        <v>727</v>
      </c>
      <c r="G360" s="34">
        <f t="shared" si="5"/>
        <v>0</v>
      </c>
    </row>
    <row r="361" spans="1:7" x14ac:dyDescent="0.15">
      <c r="A361" t="s">
        <v>1029</v>
      </c>
      <c r="B361" t="s">
        <v>1013</v>
      </c>
      <c r="C361" t="s">
        <v>726</v>
      </c>
      <c r="D361" t="s">
        <v>1014</v>
      </c>
      <c r="E361" t="s">
        <v>727</v>
      </c>
      <c r="G361" s="34">
        <f t="shared" si="5"/>
        <v>0</v>
      </c>
    </row>
    <row r="362" spans="1:7" x14ac:dyDescent="0.15">
      <c r="A362" t="s">
        <v>1030</v>
      </c>
      <c r="B362" t="s">
        <v>1016</v>
      </c>
      <c r="C362" t="s">
        <v>726</v>
      </c>
      <c r="D362" t="s">
        <v>1017</v>
      </c>
      <c r="E362" t="s">
        <v>727</v>
      </c>
      <c r="G362" s="34">
        <f t="shared" si="5"/>
        <v>0</v>
      </c>
    </row>
    <row r="363" spans="1:7" x14ac:dyDescent="0.15">
      <c r="A363" t="s">
        <v>1031</v>
      </c>
      <c r="B363" t="s">
        <v>1019</v>
      </c>
      <c r="C363" t="s">
        <v>726</v>
      </c>
      <c r="D363" t="s">
        <v>1020</v>
      </c>
      <c r="E363" t="s">
        <v>727</v>
      </c>
      <c r="G363" s="34">
        <f t="shared" si="5"/>
        <v>0</v>
      </c>
    </row>
    <row r="364" spans="1:7" x14ac:dyDescent="0.15">
      <c r="A364" t="s">
        <v>1032</v>
      </c>
      <c r="B364" t="s">
        <v>1022</v>
      </c>
      <c r="C364" t="s">
        <v>726</v>
      </c>
      <c r="D364" t="s">
        <v>1023</v>
      </c>
      <c r="E364" t="s">
        <v>727</v>
      </c>
      <c r="G364" s="34">
        <f t="shared" si="5"/>
        <v>0</v>
      </c>
    </row>
    <row r="365" spans="1:7" x14ac:dyDescent="0.15">
      <c r="A365" t="s">
        <v>1033</v>
      </c>
      <c r="B365" t="s">
        <v>1025</v>
      </c>
      <c r="C365" t="s">
        <v>726</v>
      </c>
      <c r="D365" t="s">
        <v>1026</v>
      </c>
      <c r="E365" t="s">
        <v>727</v>
      </c>
      <c r="G365" s="34">
        <f t="shared" si="5"/>
        <v>0</v>
      </c>
    </row>
    <row r="366" spans="1:7" x14ac:dyDescent="0.15">
      <c r="A366" t="s">
        <v>1034</v>
      </c>
      <c r="B366" t="s">
        <v>1035</v>
      </c>
      <c r="C366" t="s">
        <v>334</v>
      </c>
      <c r="D366" t="s">
        <v>1036</v>
      </c>
      <c r="E366" t="s">
        <v>705</v>
      </c>
      <c r="G366" s="34">
        <f t="shared" si="5"/>
        <v>0</v>
      </c>
    </row>
    <row r="367" spans="1:7" x14ac:dyDescent="0.15">
      <c r="A367" t="s">
        <v>1037</v>
      </c>
      <c r="B367" t="s">
        <v>1038</v>
      </c>
      <c r="C367" t="s">
        <v>334</v>
      </c>
      <c r="D367" t="s">
        <v>1039</v>
      </c>
      <c r="E367" t="s">
        <v>705</v>
      </c>
      <c r="G367" s="34">
        <f t="shared" si="5"/>
        <v>0</v>
      </c>
    </row>
    <row r="368" spans="1:7" x14ac:dyDescent="0.15">
      <c r="A368" t="s">
        <v>1040</v>
      </c>
      <c r="B368" t="s">
        <v>1041</v>
      </c>
      <c r="C368" t="s">
        <v>334</v>
      </c>
      <c r="D368" t="s">
        <v>1042</v>
      </c>
      <c r="E368" t="s">
        <v>705</v>
      </c>
      <c r="G368" s="34">
        <f t="shared" si="5"/>
        <v>0</v>
      </c>
    </row>
    <row r="369" spans="1:7" x14ac:dyDescent="0.15">
      <c r="A369" t="s">
        <v>1043</v>
      </c>
      <c r="B369" t="s">
        <v>1044</v>
      </c>
      <c r="C369" t="s">
        <v>334</v>
      </c>
      <c r="D369" t="s">
        <v>1045</v>
      </c>
      <c r="E369" t="s">
        <v>705</v>
      </c>
      <c r="G369" s="34">
        <f t="shared" si="5"/>
        <v>0</v>
      </c>
    </row>
    <row r="370" spans="1:7" x14ac:dyDescent="0.15">
      <c r="A370" t="s">
        <v>1046</v>
      </c>
      <c r="B370" t="s">
        <v>1047</v>
      </c>
      <c r="C370" t="s">
        <v>334</v>
      </c>
      <c r="D370" t="s">
        <v>1048</v>
      </c>
      <c r="E370" t="s">
        <v>705</v>
      </c>
      <c r="G370" s="34">
        <f t="shared" si="5"/>
        <v>0</v>
      </c>
    </row>
    <row r="371" spans="1:7" x14ac:dyDescent="0.15">
      <c r="A371" t="s">
        <v>1049</v>
      </c>
      <c r="B371" t="s">
        <v>1050</v>
      </c>
      <c r="C371" t="s">
        <v>334</v>
      </c>
      <c r="D371" t="s">
        <v>1051</v>
      </c>
      <c r="E371" t="s">
        <v>705</v>
      </c>
      <c r="G371" s="34">
        <f t="shared" si="5"/>
        <v>0</v>
      </c>
    </row>
    <row r="372" spans="1:7" x14ac:dyDescent="0.15">
      <c r="A372" t="s">
        <v>1052</v>
      </c>
      <c r="B372" t="s">
        <v>1053</v>
      </c>
      <c r="C372" t="s">
        <v>334</v>
      </c>
      <c r="D372" t="s">
        <v>1054</v>
      </c>
      <c r="E372" t="s">
        <v>705</v>
      </c>
      <c r="G372" s="34">
        <f t="shared" si="5"/>
        <v>0</v>
      </c>
    </row>
    <row r="373" spans="1:7" x14ac:dyDescent="0.15">
      <c r="A373" t="s">
        <v>1055</v>
      </c>
      <c r="B373" t="s">
        <v>1035</v>
      </c>
      <c r="C373" t="s">
        <v>726</v>
      </c>
      <c r="D373" t="s">
        <v>1036</v>
      </c>
      <c r="E373" t="s">
        <v>727</v>
      </c>
      <c r="G373" s="34">
        <f t="shared" si="5"/>
        <v>0</v>
      </c>
    </row>
    <row r="374" spans="1:7" x14ac:dyDescent="0.15">
      <c r="A374" t="s">
        <v>1056</v>
      </c>
      <c r="B374" t="s">
        <v>1038</v>
      </c>
      <c r="C374" t="s">
        <v>726</v>
      </c>
      <c r="D374" t="s">
        <v>1039</v>
      </c>
      <c r="E374" t="s">
        <v>727</v>
      </c>
      <c r="G374" s="34">
        <f t="shared" si="5"/>
        <v>0</v>
      </c>
    </row>
    <row r="375" spans="1:7" x14ac:dyDescent="0.15">
      <c r="A375" t="s">
        <v>1057</v>
      </c>
      <c r="B375" t="s">
        <v>1041</v>
      </c>
      <c r="C375" t="s">
        <v>726</v>
      </c>
      <c r="D375" t="s">
        <v>1042</v>
      </c>
      <c r="E375" t="s">
        <v>727</v>
      </c>
      <c r="G375" s="34">
        <f t="shared" si="5"/>
        <v>0</v>
      </c>
    </row>
    <row r="376" spans="1:7" x14ac:dyDescent="0.15">
      <c r="A376" t="s">
        <v>1058</v>
      </c>
      <c r="B376" t="s">
        <v>1044</v>
      </c>
      <c r="C376" t="s">
        <v>726</v>
      </c>
      <c r="D376" t="s">
        <v>1045</v>
      </c>
      <c r="E376" t="s">
        <v>727</v>
      </c>
      <c r="G376" s="34">
        <f t="shared" si="5"/>
        <v>0</v>
      </c>
    </row>
    <row r="377" spans="1:7" x14ac:dyDescent="0.15">
      <c r="A377" t="s">
        <v>1059</v>
      </c>
      <c r="B377" t="s">
        <v>1047</v>
      </c>
      <c r="C377" t="s">
        <v>726</v>
      </c>
      <c r="D377" t="s">
        <v>1048</v>
      </c>
      <c r="E377" t="s">
        <v>727</v>
      </c>
      <c r="G377" s="34">
        <f t="shared" si="5"/>
        <v>0</v>
      </c>
    </row>
    <row r="378" spans="1:7" x14ac:dyDescent="0.15">
      <c r="A378" t="s">
        <v>1060</v>
      </c>
      <c r="B378" t="s">
        <v>1050</v>
      </c>
      <c r="C378" t="s">
        <v>726</v>
      </c>
      <c r="D378" t="s">
        <v>1051</v>
      </c>
      <c r="E378" t="s">
        <v>727</v>
      </c>
      <c r="G378" s="34">
        <f t="shared" si="5"/>
        <v>0</v>
      </c>
    </row>
    <row r="379" spans="1:7" x14ac:dyDescent="0.15">
      <c r="A379" t="s">
        <v>1061</v>
      </c>
      <c r="B379" t="s">
        <v>1053</v>
      </c>
      <c r="C379" t="s">
        <v>726</v>
      </c>
      <c r="D379" t="s">
        <v>1054</v>
      </c>
      <c r="E379" t="s">
        <v>727</v>
      </c>
      <c r="G379" s="34">
        <f t="shared" si="5"/>
        <v>0</v>
      </c>
    </row>
    <row r="380" spans="1:7" x14ac:dyDescent="0.15">
      <c r="A380" t="s">
        <v>1062</v>
      </c>
      <c r="B380" t="s">
        <v>1063</v>
      </c>
      <c r="C380" t="s">
        <v>334</v>
      </c>
      <c r="D380" t="s">
        <v>1064</v>
      </c>
      <c r="E380" t="s">
        <v>705</v>
      </c>
      <c r="F380" t="s">
        <v>11905</v>
      </c>
      <c r="G380" s="34">
        <f t="shared" si="5"/>
        <v>38833</v>
      </c>
    </row>
    <row r="381" spans="1:7" x14ac:dyDescent="0.15">
      <c r="A381" t="s">
        <v>1065</v>
      </c>
      <c r="B381" t="s">
        <v>1066</v>
      </c>
      <c r="C381" t="s">
        <v>334</v>
      </c>
      <c r="D381" t="s">
        <v>1067</v>
      </c>
      <c r="E381" t="s">
        <v>705</v>
      </c>
      <c r="F381" t="s">
        <v>11905</v>
      </c>
      <c r="G381" s="34">
        <f t="shared" si="5"/>
        <v>38833</v>
      </c>
    </row>
    <row r="382" spans="1:7" x14ac:dyDescent="0.15">
      <c r="A382" t="s">
        <v>1068</v>
      </c>
      <c r="B382" t="s">
        <v>1069</v>
      </c>
      <c r="C382" t="s">
        <v>334</v>
      </c>
      <c r="D382" t="s">
        <v>1070</v>
      </c>
      <c r="E382" t="s">
        <v>705</v>
      </c>
      <c r="F382" t="s">
        <v>11905</v>
      </c>
      <c r="G382" s="34">
        <f t="shared" si="5"/>
        <v>38833</v>
      </c>
    </row>
    <row r="383" spans="1:7" x14ac:dyDescent="0.15">
      <c r="A383" t="s">
        <v>1071</v>
      </c>
      <c r="B383" t="s">
        <v>1072</v>
      </c>
      <c r="C383" t="s">
        <v>334</v>
      </c>
      <c r="D383" t="s">
        <v>1073</v>
      </c>
      <c r="E383" t="s">
        <v>705</v>
      </c>
      <c r="F383" t="s">
        <v>11905</v>
      </c>
      <c r="G383" s="34">
        <f t="shared" si="5"/>
        <v>38833</v>
      </c>
    </row>
    <row r="384" spans="1:7" x14ac:dyDescent="0.15">
      <c r="A384" t="s">
        <v>1074</v>
      </c>
      <c r="B384" t="s">
        <v>1075</v>
      </c>
      <c r="C384" t="s">
        <v>334</v>
      </c>
      <c r="D384" t="s">
        <v>1076</v>
      </c>
      <c r="E384" t="s">
        <v>705</v>
      </c>
      <c r="F384" t="s">
        <v>11905</v>
      </c>
      <c r="G384" s="34">
        <f t="shared" si="5"/>
        <v>38833</v>
      </c>
    </row>
    <row r="385" spans="1:7" x14ac:dyDescent="0.15">
      <c r="A385" t="s">
        <v>1077</v>
      </c>
      <c r="B385" t="s">
        <v>1078</v>
      </c>
      <c r="C385" t="s">
        <v>334</v>
      </c>
      <c r="D385" t="s">
        <v>1079</v>
      </c>
      <c r="E385" t="s">
        <v>705</v>
      </c>
      <c r="F385" t="s">
        <v>11905</v>
      </c>
      <c r="G385" s="34">
        <f t="shared" si="5"/>
        <v>38833</v>
      </c>
    </row>
    <row r="386" spans="1:7" x14ac:dyDescent="0.15">
      <c r="A386" t="s">
        <v>1080</v>
      </c>
      <c r="B386" t="s">
        <v>1081</v>
      </c>
      <c r="C386" t="s">
        <v>334</v>
      </c>
      <c r="D386" t="s">
        <v>1082</v>
      </c>
      <c r="E386" t="s">
        <v>705</v>
      </c>
      <c r="F386" t="s">
        <v>11905</v>
      </c>
      <c r="G386" s="34">
        <f t="shared" ref="G386:G449" si="6">IFERROR(VALUE(F386),VALUE(REPLACE(F386,1,FIND(CHAR(1),SUBSTITUTE(F386,",",CHAR(1),LEN(F386)-LEN(SUBSTITUTE(F386,",","")))),"")))</f>
        <v>38833</v>
      </c>
    </row>
    <row r="387" spans="1:7" x14ac:dyDescent="0.15">
      <c r="A387" t="s">
        <v>1083</v>
      </c>
      <c r="B387" t="s">
        <v>1084</v>
      </c>
      <c r="C387" t="s">
        <v>334</v>
      </c>
      <c r="D387" t="s">
        <v>1085</v>
      </c>
      <c r="E387" t="s">
        <v>705</v>
      </c>
      <c r="F387" t="s">
        <v>11905</v>
      </c>
      <c r="G387" s="34">
        <f t="shared" si="6"/>
        <v>38833</v>
      </c>
    </row>
    <row r="388" spans="1:7" x14ac:dyDescent="0.15">
      <c r="A388" t="s">
        <v>1086</v>
      </c>
      <c r="B388" t="s">
        <v>1087</v>
      </c>
      <c r="C388" t="s">
        <v>188</v>
      </c>
      <c r="D388" t="s">
        <v>1088</v>
      </c>
      <c r="E388" t="s">
        <v>42</v>
      </c>
      <c r="G388" s="34">
        <f t="shared" si="6"/>
        <v>0</v>
      </c>
    </row>
    <row r="389" spans="1:7" x14ac:dyDescent="0.15">
      <c r="A389" t="s">
        <v>1089</v>
      </c>
      <c r="B389" t="s">
        <v>1090</v>
      </c>
      <c r="C389" t="s">
        <v>188</v>
      </c>
      <c r="D389" t="s">
        <v>1091</v>
      </c>
      <c r="E389" t="s">
        <v>42</v>
      </c>
      <c r="G389" s="34">
        <f t="shared" si="6"/>
        <v>0</v>
      </c>
    </row>
    <row r="390" spans="1:7" x14ac:dyDescent="0.15">
      <c r="A390" t="s">
        <v>1092</v>
      </c>
      <c r="B390" t="s">
        <v>1093</v>
      </c>
      <c r="C390" t="s">
        <v>188</v>
      </c>
      <c r="D390" t="s">
        <v>1094</v>
      </c>
      <c r="E390" t="s">
        <v>42</v>
      </c>
      <c r="G390" s="34">
        <f t="shared" si="6"/>
        <v>0</v>
      </c>
    </row>
    <row r="391" spans="1:7" x14ac:dyDescent="0.15">
      <c r="A391" t="s">
        <v>1095</v>
      </c>
      <c r="B391" t="s">
        <v>1096</v>
      </c>
      <c r="C391" t="s">
        <v>188</v>
      </c>
      <c r="D391" t="s">
        <v>1097</v>
      </c>
      <c r="E391" t="s">
        <v>42</v>
      </c>
      <c r="G391" s="34">
        <f t="shared" si="6"/>
        <v>0</v>
      </c>
    </row>
    <row r="392" spans="1:7" x14ac:dyDescent="0.15">
      <c r="A392" t="s">
        <v>1098</v>
      </c>
      <c r="B392" t="s">
        <v>1099</v>
      </c>
      <c r="C392" t="s">
        <v>188</v>
      </c>
      <c r="D392" t="s">
        <v>1100</v>
      </c>
      <c r="E392" t="s">
        <v>42</v>
      </c>
      <c r="G392" s="34">
        <f t="shared" si="6"/>
        <v>0</v>
      </c>
    </row>
    <row r="393" spans="1:7" x14ac:dyDescent="0.15">
      <c r="A393" t="s">
        <v>1101</v>
      </c>
      <c r="B393" t="s">
        <v>1102</v>
      </c>
      <c r="C393" t="s">
        <v>188</v>
      </c>
      <c r="D393" t="s">
        <v>1103</v>
      </c>
      <c r="E393" t="s">
        <v>42</v>
      </c>
      <c r="G393" s="34">
        <f t="shared" si="6"/>
        <v>0</v>
      </c>
    </row>
    <row r="394" spans="1:7" x14ac:dyDescent="0.15">
      <c r="A394" t="s">
        <v>1104</v>
      </c>
      <c r="B394" t="s">
        <v>1105</v>
      </c>
      <c r="C394" t="s">
        <v>188</v>
      </c>
      <c r="D394" t="s">
        <v>1106</v>
      </c>
      <c r="E394" t="s">
        <v>42</v>
      </c>
      <c r="G394" s="34">
        <f t="shared" si="6"/>
        <v>0</v>
      </c>
    </row>
    <row r="395" spans="1:7" x14ac:dyDescent="0.15">
      <c r="A395" t="s">
        <v>11700</v>
      </c>
      <c r="B395" t="s">
        <v>11701</v>
      </c>
      <c r="C395" t="s">
        <v>334</v>
      </c>
      <c r="D395" t="s">
        <v>11702</v>
      </c>
      <c r="E395" t="s">
        <v>705</v>
      </c>
      <c r="F395" t="s">
        <v>11907</v>
      </c>
      <c r="G395" s="34">
        <f t="shared" si="6"/>
        <v>41435</v>
      </c>
    </row>
    <row r="396" spans="1:7" x14ac:dyDescent="0.15">
      <c r="A396" t="s">
        <v>1107</v>
      </c>
      <c r="B396" t="s">
        <v>1108</v>
      </c>
      <c r="C396" t="s">
        <v>93</v>
      </c>
      <c r="D396" t="s">
        <v>1109</v>
      </c>
      <c r="E396" t="s">
        <v>95</v>
      </c>
      <c r="G396" s="34">
        <f t="shared" si="6"/>
        <v>0</v>
      </c>
    </row>
    <row r="397" spans="1:7" x14ac:dyDescent="0.15">
      <c r="A397" t="s">
        <v>1110</v>
      </c>
      <c r="B397" t="s">
        <v>1111</v>
      </c>
      <c r="C397" t="s">
        <v>93</v>
      </c>
      <c r="D397" t="s">
        <v>1112</v>
      </c>
      <c r="E397" t="s">
        <v>95</v>
      </c>
      <c r="G397" s="34">
        <f t="shared" si="6"/>
        <v>0</v>
      </c>
    </row>
    <row r="398" spans="1:7" x14ac:dyDescent="0.15">
      <c r="A398" t="s">
        <v>1113</v>
      </c>
      <c r="B398" t="s">
        <v>1114</v>
      </c>
      <c r="C398" t="s">
        <v>334</v>
      </c>
      <c r="D398" t="s">
        <v>1115</v>
      </c>
      <c r="E398" t="s">
        <v>705</v>
      </c>
      <c r="G398" s="34">
        <f t="shared" si="6"/>
        <v>0</v>
      </c>
    </row>
    <row r="399" spans="1:7" x14ac:dyDescent="0.15">
      <c r="A399" t="s">
        <v>1116</v>
      </c>
      <c r="B399" t="s">
        <v>1117</v>
      </c>
      <c r="C399" t="s">
        <v>334</v>
      </c>
      <c r="D399" t="s">
        <v>1118</v>
      </c>
      <c r="E399" t="s">
        <v>705</v>
      </c>
      <c r="G399" s="34">
        <f t="shared" si="6"/>
        <v>0</v>
      </c>
    </row>
    <row r="400" spans="1:7" x14ac:dyDescent="0.15">
      <c r="A400" t="s">
        <v>1119</v>
      </c>
      <c r="B400" t="s">
        <v>1120</v>
      </c>
      <c r="C400" t="s">
        <v>334</v>
      </c>
      <c r="D400" t="s">
        <v>1121</v>
      </c>
      <c r="E400" t="s">
        <v>705</v>
      </c>
      <c r="G400" s="34">
        <f t="shared" si="6"/>
        <v>0</v>
      </c>
    </row>
    <row r="401" spans="1:7" x14ac:dyDescent="0.15">
      <c r="A401" t="s">
        <v>1122</v>
      </c>
      <c r="B401" t="s">
        <v>1114</v>
      </c>
      <c r="C401" t="s">
        <v>726</v>
      </c>
      <c r="D401" t="s">
        <v>1115</v>
      </c>
      <c r="E401" t="s">
        <v>727</v>
      </c>
      <c r="G401" s="34">
        <f t="shared" si="6"/>
        <v>0</v>
      </c>
    </row>
    <row r="402" spans="1:7" x14ac:dyDescent="0.15">
      <c r="A402" t="s">
        <v>1123</v>
      </c>
      <c r="B402" t="s">
        <v>1117</v>
      </c>
      <c r="C402" t="s">
        <v>726</v>
      </c>
      <c r="D402" t="s">
        <v>1118</v>
      </c>
      <c r="E402" t="s">
        <v>727</v>
      </c>
      <c r="G402" s="34">
        <f t="shared" si="6"/>
        <v>0</v>
      </c>
    </row>
    <row r="403" spans="1:7" x14ac:dyDescent="0.15">
      <c r="A403" t="s">
        <v>1124</v>
      </c>
      <c r="B403" t="s">
        <v>1120</v>
      </c>
      <c r="C403" t="s">
        <v>726</v>
      </c>
      <c r="D403" t="s">
        <v>1121</v>
      </c>
      <c r="E403" t="s">
        <v>727</v>
      </c>
      <c r="G403" s="34">
        <f t="shared" si="6"/>
        <v>0</v>
      </c>
    </row>
    <row r="404" spans="1:7" x14ac:dyDescent="0.15">
      <c r="A404" t="s">
        <v>1125</v>
      </c>
      <c r="B404" t="s">
        <v>1126</v>
      </c>
      <c r="C404" t="s">
        <v>334</v>
      </c>
      <c r="D404" t="s">
        <v>1127</v>
      </c>
      <c r="E404" t="s">
        <v>705</v>
      </c>
      <c r="G404" s="34">
        <f t="shared" si="6"/>
        <v>0</v>
      </c>
    </row>
    <row r="405" spans="1:7" x14ac:dyDescent="0.15">
      <c r="A405" t="s">
        <v>1128</v>
      </c>
      <c r="B405" t="s">
        <v>1129</v>
      </c>
      <c r="C405" t="s">
        <v>334</v>
      </c>
      <c r="D405" t="s">
        <v>1130</v>
      </c>
      <c r="E405" t="s">
        <v>705</v>
      </c>
      <c r="G405" s="34">
        <f t="shared" si="6"/>
        <v>0</v>
      </c>
    </row>
    <row r="406" spans="1:7" x14ac:dyDescent="0.15">
      <c r="A406" t="s">
        <v>1131</v>
      </c>
      <c r="B406" t="s">
        <v>1132</v>
      </c>
      <c r="C406" t="s">
        <v>334</v>
      </c>
      <c r="D406" t="s">
        <v>1133</v>
      </c>
      <c r="E406" t="s">
        <v>705</v>
      </c>
      <c r="G406" s="34">
        <f t="shared" si="6"/>
        <v>0</v>
      </c>
    </row>
    <row r="407" spans="1:7" x14ac:dyDescent="0.15">
      <c r="A407" t="s">
        <v>1134</v>
      </c>
      <c r="B407" t="s">
        <v>1126</v>
      </c>
      <c r="C407" t="s">
        <v>726</v>
      </c>
      <c r="D407" t="s">
        <v>1127</v>
      </c>
      <c r="E407" t="s">
        <v>727</v>
      </c>
      <c r="G407" s="34">
        <f t="shared" si="6"/>
        <v>0</v>
      </c>
    </row>
    <row r="408" spans="1:7" x14ac:dyDescent="0.15">
      <c r="A408" t="s">
        <v>1135</v>
      </c>
      <c r="B408" t="s">
        <v>1129</v>
      </c>
      <c r="C408" t="s">
        <v>726</v>
      </c>
      <c r="D408" t="s">
        <v>1130</v>
      </c>
      <c r="E408" t="s">
        <v>727</v>
      </c>
      <c r="G408" s="34">
        <f t="shared" si="6"/>
        <v>0</v>
      </c>
    </row>
    <row r="409" spans="1:7" x14ac:dyDescent="0.15">
      <c r="A409" t="s">
        <v>1136</v>
      </c>
      <c r="B409" t="s">
        <v>1132</v>
      </c>
      <c r="C409" t="s">
        <v>726</v>
      </c>
      <c r="D409" t="s">
        <v>1133</v>
      </c>
      <c r="E409" t="s">
        <v>727</v>
      </c>
      <c r="G409" s="34">
        <f t="shared" si="6"/>
        <v>0</v>
      </c>
    </row>
    <row r="410" spans="1:7" x14ac:dyDescent="0.15">
      <c r="A410" t="s">
        <v>1137</v>
      </c>
      <c r="B410" t="s">
        <v>1138</v>
      </c>
      <c r="C410" t="s">
        <v>180</v>
      </c>
      <c r="D410" t="s">
        <v>1139</v>
      </c>
      <c r="E410" t="s">
        <v>182</v>
      </c>
      <c r="F410" t="s">
        <v>11851</v>
      </c>
      <c r="G410" s="34">
        <f t="shared" si="6"/>
        <v>39098</v>
      </c>
    </row>
    <row r="411" spans="1:7" x14ac:dyDescent="0.15">
      <c r="A411" t="s">
        <v>1140</v>
      </c>
      <c r="B411" t="s">
        <v>1138</v>
      </c>
      <c r="C411" t="s">
        <v>53</v>
      </c>
      <c r="D411" t="s">
        <v>1139</v>
      </c>
      <c r="E411" t="s">
        <v>53</v>
      </c>
      <c r="F411" t="s">
        <v>11908</v>
      </c>
      <c r="G411" s="34">
        <f t="shared" si="6"/>
        <v>40056</v>
      </c>
    </row>
    <row r="412" spans="1:7" x14ac:dyDescent="0.15">
      <c r="A412" t="s">
        <v>1141</v>
      </c>
      <c r="B412" t="s">
        <v>1138</v>
      </c>
      <c r="C412" t="s">
        <v>334</v>
      </c>
      <c r="D412" t="s">
        <v>1139</v>
      </c>
      <c r="E412" t="s">
        <v>705</v>
      </c>
      <c r="F412" t="s">
        <v>11909</v>
      </c>
      <c r="G412" s="34">
        <f t="shared" si="6"/>
        <v>40093</v>
      </c>
    </row>
    <row r="413" spans="1:7" x14ac:dyDescent="0.15">
      <c r="A413" t="s">
        <v>1142</v>
      </c>
      <c r="B413" t="s">
        <v>1143</v>
      </c>
      <c r="C413" t="s">
        <v>180</v>
      </c>
      <c r="D413" t="s">
        <v>1144</v>
      </c>
      <c r="E413" t="s">
        <v>379</v>
      </c>
      <c r="F413" t="s">
        <v>11910</v>
      </c>
      <c r="G413" s="34">
        <f t="shared" si="6"/>
        <v>38971</v>
      </c>
    </row>
    <row r="414" spans="1:7" x14ac:dyDescent="0.15">
      <c r="A414" t="s">
        <v>1145</v>
      </c>
      <c r="B414" t="s">
        <v>1146</v>
      </c>
      <c r="C414" t="s">
        <v>180</v>
      </c>
      <c r="D414" t="s">
        <v>1147</v>
      </c>
      <c r="E414" t="s">
        <v>379</v>
      </c>
      <c r="G414" s="34">
        <f t="shared" si="6"/>
        <v>0</v>
      </c>
    </row>
    <row r="415" spans="1:7" x14ac:dyDescent="0.15">
      <c r="A415" t="s">
        <v>1148</v>
      </c>
      <c r="B415" t="s">
        <v>1149</v>
      </c>
      <c r="C415" t="s">
        <v>180</v>
      </c>
      <c r="D415" t="s">
        <v>1150</v>
      </c>
      <c r="E415" t="s">
        <v>379</v>
      </c>
      <c r="G415" s="34">
        <f t="shared" si="6"/>
        <v>0</v>
      </c>
    </row>
    <row r="416" spans="1:7" x14ac:dyDescent="0.15">
      <c r="A416" t="s">
        <v>1151</v>
      </c>
      <c r="B416" t="s">
        <v>1146</v>
      </c>
      <c r="C416" t="s">
        <v>334</v>
      </c>
      <c r="D416" t="s">
        <v>1147</v>
      </c>
      <c r="E416" t="s">
        <v>705</v>
      </c>
      <c r="G416" s="34">
        <f t="shared" si="6"/>
        <v>0</v>
      </c>
    </row>
    <row r="417" spans="1:7" x14ac:dyDescent="0.15">
      <c r="A417" t="s">
        <v>1152</v>
      </c>
      <c r="B417" t="s">
        <v>1149</v>
      </c>
      <c r="C417" t="s">
        <v>334</v>
      </c>
      <c r="D417" t="s">
        <v>1150</v>
      </c>
      <c r="E417" t="s">
        <v>705</v>
      </c>
      <c r="G417" s="34">
        <f t="shared" si="6"/>
        <v>0</v>
      </c>
    </row>
    <row r="418" spans="1:7" x14ac:dyDescent="0.15">
      <c r="A418" t="s">
        <v>1153</v>
      </c>
      <c r="B418" t="s">
        <v>1154</v>
      </c>
      <c r="C418" t="s">
        <v>180</v>
      </c>
      <c r="D418" t="s">
        <v>1155</v>
      </c>
      <c r="E418" t="s">
        <v>182</v>
      </c>
      <c r="G418" s="34">
        <f t="shared" si="6"/>
        <v>0</v>
      </c>
    </row>
    <row r="419" spans="1:7" x14ac:dyDescent="0.15">
      <c r="A419" t="s">
        <v>1156</v>
      </c>
      <c r="B419" t="s">
        <v>1157</v>
      </c>
      <c r="C419" t="s">
        <v>180</v>
      </c>
      <c r="D419" t="s">
        <v>1158</v>
      </c>
      <c r="E419" t="s">
        <v>182</v>
      </c>
      <c r="G419" s="34">
        <f t="shared" si="6"/>
        <v>0</v>
      </c>
    </row>
    <row r="420" spans="1:7" x14ac:dyDescent="0.15">
      <c r="A420" t="s">
        <v>1159</v>
      </c>
      <c r="B420" t="s">
        <v>1160</v>
      </c>
      <c r="C420" t="s">
        <v>180</v>
      </c>
      <c r="D420" t="s">
        <v>1161</v>
      </c>
      <c r="E420" t="s">
        <v>182</v>
      </c>
      <c r="F420" t="s">
        <v>11896</v>
      </c>
      <c r="G420" s="34">
        <f t="shared" si="6"/>
        <v>40679</v>
      </c>
    </row>
    <row r="421" spans="1:7" x14ac:dyDescent="0.15">
      <c r="A421" t="s">
        <v>1162</v>
      </c>
      <c r="B421" t="s">
        <v>1163</v>
      </c>
      <c r="C421" t="s">
        <v>180</v>
      </c>
      <c r="D421" t="s">
        <v>1164</v>
      </c>
      <c r="E421" t="s">
        <v>379</v>
      </c>
      <c r="G421" s="34">
        <f t="shared" si="6"/>
        <v>0</v>
      </c>
    </row>
    <row r="422" spans="1:7" x14ac:dyDescent="0.15">
      <c r="A422" t="s">
        <v>1165</v>
      </c>
      <c r="B422" t="s">
        <v>1166</v>
      </c>
      <c r="C422" t="s">
        <v>180</v>
      </c>
      <c r="D422" t="s">
        <v>1167</v>
      </c>
      <c r="E422" t="s">
        <v>379</v>
      </c>
      <c r="G422" s="34">
        <f t="shared" si="6"/>
        <v>0</v>
      </c>
    </row>
    <row r="423" spans="1:7" x14ac:dyDescent="0.15">
      <c r="A423" t="s">
        <v>1168</v>
      </c>
      <c r="B423" t="s">
        <v>1169</v>
      </c>
      <c r="C423" t="s">
        <v>180</v>
      </c>
      <c r="D423" t="s">
        <v>1170</v>
      </c>
      <c r="E423" t="s">
        <v>379</v>
      </c>
      <c r="G423" s="34">
        <f t="shared" si="6"/>
        <v>0</v>
      </c>
    </row>
    <row r="424" spans="1:7" x14ac:dyDescent="0.15">
      <c r="A424" t="s">
        <v>1171</v>
      </c>
      <c r="B424" t="s">
        <v>1172</v>
      </c>
      <c r="C424" t="s">
        <v>334</v>
      </c>
      <c r="D424" t="s">
        <v>1173</v>
      </c>
      <c r="E424" t="s">
        <v>705</v>
      </c>
      <c r="G424" s="34">
        <f t="shared" si="6"/>
        <v>0</v>
      </c>
    </row>
    <row r="425" spans="1:7" x14ac:dyDescent="0.15">
      <c r="A425" t="s">
        <v>1174</v>
      </c>
      <c r="B425" t="s">
        <v>1175</v>
      </c>
      <c r="C425" t="s">
        <v>180</v>
      </c>
      <c r="D425" t="s">
        <v>1176</v>
      </c>
      <c r="E425" t="s">
        <v>379</v>
      </c>
      <c r="G425" s="34">
        <f t="shared" si="6"/>
        <v>0</v>
      </c>
    </row>
    <row r="426" spans="1:7" x14ac:dyDescent="0.15">
      <c r="A426" t="s">
        <v>1177</v>
      </c>
      <c r="B426" t="s">
        <v>1178</v>
      </c>
      <c r="C426" t="s">
        <v>180</v>
      </c>
      <c r="D426" t="s">
        <v>1179</v>
      </c>
      <c r="E426" t="s">
        <v>379</v>
      </c>
      <c r="G426" s="34">
        <f t="shared" si="6"/>
        <v>0</v>
      </c>
    </row>
    <row r="427" spans="1:7" x14ac:dyDescent="0.15">
      <c r="A427" t="s">
        <v>1180</v>
      </c>
      <c r="B427" t="s">
        <v>1181</v>
      </c>
      <c r="C427" t="s">
        <v>180</v>
      </c>
      <c r="D427" t="s">
        <v>1182</v>
      </c>
      <c r="E427" t="s">
        <v>379</v>
      </c>
      <c r="G427" s="34">
        <f t="shared" si="6"/>
        <v>0</v>
      </c>
    </row>
    <row r="428" spans="1:7" x14ac:dyDescent="0.15">
      <c r="A428" t="s">
        <v>1183</v>
      </c>
      <c r="B428" t="s">
        <v>1184</v>
      </c>
      <c r="C428" t="s">
        <v>180</v>
      </c>
      <c r="D428" t="s">
        <v>1185</v>
      </c>
      <c r="E428" t="s">
        <v>379</v>
      </c>
      <c r="G428" s="34">
        <f t="shared" si="6"/>
        <v>0</v>
      </c>
    </row>
    <row r="429" spans="1:7" x14ac:dyDescent="0.15">
      <c r="A429" t="s">
        <v>1186</v>
      </c>
      <c r="B429" t="s">
        <v>1187</v>
      </c>
      <c r="C429" t="s">
        <v>180</v>
      </c>
      <c r="D429" t="s">
        <v>1188</v>
      </c>
      <c r="E429" t="s">
        <v>379</v>
      </c>
      <c r="F429" t="s">
        <v>11911</v>
      </c>
      <c r="G429" s="34">
        <f t="shared" si="6"/>
        <v>39868</v>
      </c>
    </row>
    <row r="430" spans="1:7" x14ac:dyDescent="0.15">
      <c r="A430" t="s">
        <v>1189</v>
      </c>
      <c r="B430" t="s">
        <v>1190</v>
      </c>
      <c r="C430" t="s">
        <v>180</v>
      </c>
      <c r="D430" t="s">
        <v>1191</v>
      </c>
      <c r="E430" t="s">
        <v>379</v>
      </c>
      <c r="G430" s="34">
        <f t="shared" si="6"/>
        <v>0</v>
      </c>
    </row>
    <row r="431" spans="1:7" x14ac:dyDescent="0.15">
      <c r="A431" t="s">
        <v>1192</v>
      </c>
      <c r="B431" t="s">
        <v>1193</v>
      </c>
      <c r="C431" t="s">
        <v>180</v>
      </c>
      <c r="D431" t="s">
        <v>1194</v>
      </c>
      <c r="E431" t="s">
        <v>379</v>
      </c>
      <c r="G431" s="34">
        <f t="shared" si="6"/>
        <v>0</v>
      </c>
    </row>
    <row r="432" spans="1:7" x14ac:dyDescent="0.15">
      <c r="A432" t="s">
        <v>1195</v>
      </c>
      <c r="B432" t="s">
        <v>1196</v>
      </c>
      <c r="C432" t="s">
        <v>180</v>
      </c>
      <c r="D432" t="s">
        <v>1197</v>
      </c>
      <c r="E432" t="s">
        <v>379</v>
      </c>
      <c r="F432" t="s">
        <v>11912</v>
      </c>
      <c r="G432" s="34">
        <f t="shared" si="6"/>
        <v>39055</v>
      </c>
    </row>
    <row r="433" spans="1:7" x14ac:dyDescent="0.15">
      <c r="A433" t="s">
        <v>1198</v>
      </c>
      <c r="B433" t="s">
        <v>1199</v>
      </c>
      <c r="C433" t="s">
        <v>334</v>
      </c>
      <c r="D433" t="s">
        <v>1200</v>
      </c>
      <c r="E433" t="s">
        <v>705</v>
      </c>
      <c r="G433" s="34">
        <f t="shared" si="6"/>
        <v>0</v>
      </c>
    </row>
    <row r="434" spans="1:7" x14ac:dyDescent="0.15">
      <c r="A434" t="s">
        <v>1201</v>
      </c>
      <c r="B434" t="s">
        <v>1202</v>
      </c>
      <c r="C434" t="s">
        <v>93</v>
      </c>
      <c r="D434" t="s">
        <v>1203</v>
      </c>
      <c r="E434" t="s">
        <v>95</v>
      </c>
      <c r="G434" s="34">
        <f t="shared" si="6"/>
        <v>0</v>
      </c>
    </row>
    <row r="435" spans="1:7" x14ac:dyDescent="0.15">
      <c r="A435" t="s">
        <v>1204</v>
      </c>
      <c r="B435" t="s">
        <v>1202</v>
      </c>
      <c r="C435" t="s">
        <v>188</v>
      </c>
      <c r="D435" t="s">
        <v>1203</v>
      </c>
      <c r="E435" t="s">
        <v>42</v>
      </c>
      <c r="F435" t="s">
        <v>11913</v>
      </c>
      <c r="G435" s="34">
        <f t="shared" si="6"/>
        <v>38216</v>
      </c>
    </row>
    <row r="436" spans="1:7" x14ac:dyDescent="0.15">
      <c r="A436" t="s">
        <v>1205</v>
      </c>
      <c r="B436" t="s">
        <v>1206</v>
      </c>
      <c r="C436" t="s">
        <v>93</v>
      </c>
      <c r="D436" t="s">
        <v>1207</v>
      </c>
      <c r="E436" t="s">
        <v>95</v>
      </c>
      <c r="G436" s="34">
        <f t="shared" si="6"/>
        <v>0</v>
      </c>
    </row>
    <row r="437" spans="1:7" x14ac:dyDescent="0.15">
      <c r="A437" t="s">
        <v>1208</v>
      </c>
      <c r="B437" t="s">
        <v>1209</v>
      </c>
      <c r="C437" t="s">
        <v>93</v>
      </c>
      <c r="D437" t="s">
        <v>1210</v>
      </c>
      <c r="E437" t="s">
        <v>95</v>
      </c>
      <c r="F437" t="s">
        <v>11914</v>
      </c>
      <c r="G437" s="34">
        <f t="shared" si="6"/>
        <v>38860</v>
      </c>
    </row>
    <row r="438" spans="1:7" x14ac:dyDescent="0.15">
      <c r="A438" t="s">
        <v>1211</v>
      </c>
      <c r="B438" t="s">
        <v>1212</v>
      </c>
      <c r="C438" t="s">
        <v>53</v>
      </c>
      <c r="D438" t="s">
        <v>1213</v>
      </c>
      <c r="E438" t="s">
        <v>53</v>
      </c>
      <c r="G438" s="34">
        <f t="shared" si="6"/>
        <v>0</v>
      </c>
    </row>
    <row r="439" spans="1:7" x14ac:dyDescent="0.15">
      <c r="A439" t="s">
        <v>1214</v>
      </c>
      <c r="B439" t="s">
        <v>1212</v>
      </c>
      <c r="C439" t="s">
        <v>180</v>
      </c>
      <c r="D439" t="s">
        <v>1213</v>
      </c>
      <c r="E439" t="s">
        <v>379</v>
      </c>
      <c r="F439" t="s">
        <v>11915</v>
      </c>
      <c r="G439" s="34">
        <f t="shared" si="6"/>
        <v>39315</v>
      </c>
    </row>
    <row r="440" spans="1:7" x14ac:dyDescent="0.15">
      <c r="A440" t="s">
        <v>1215</v>
      </c>
      <c r="B440" t="s">
        <v>1216</v>
      </c>
      <c r="C440" t="s">
        <v>1217</v>
      </c>
      <c r="D440" t="s">
        <v>1218</v>
      </c>
      <c r="E440" t="s">
        <v>379</v>
      </c>
      <c r="F440" t="s">
        <v>11903</v>
      </c>
      <c r="G440" s="34">
        <f t="shared" si="6"/>
        <v>40232</v>
      </c>
    </row>
    <row r="441" spans="1:7" x14ac:dyDescent="0.15">
      <c r="A441" t="s">
        <v>1219</v>
      </c>
      <c r="B441" t="s">
        <v>1220</v>
      </c>
      <c r="C441" t="s">
        <v>180</v>
      </c>
      <c r="D441" t="s">
        <v>1221</v>
      </c>
      <c r="E441" t="s">
        <v>379</v>
      </c>
      <c r="G441" s="34">
        <f t="shared" si="6"/>
        <v>0</v>
      </c>
    </row>
    <row r="442" spans="1:7" x14ac:dyDescent="0.15">
      <c r="A442" t="s">
        <v>1222</v>
      </c>
      <c r="B442" t="s">
        <v>1223</v>
      </c>
      <c r="C442" t="s">
        <v>180</v>
      </c>
      <c r="D442" t="s">
        <v>1224</v>
      </c>
      <c r="E442" t="s">
        <v>379</v>
      </c>
      <c r="F442" t="s">
        <v>11884</v>
      </c>
      <c r="G442" s="34">
        <f t="shared" si="6"/>
        <v>38761</v>
      </c>
    </row>
    <row r="443" spans="1:7" x14ac:dyDescent="0.15">
      <c r="A443" t="s">
        <v>1225</v>
      </c>
      <c r="B443" t="s">
        <v>1226</v>
      </c>
      <c r="C443" t="s">
        <v>180</v>
      </c>
      <c r="D443" t="s">
        <v>1227</v>
      </c>
      <c r="E443" t="s">
        <v>379</v>
      </c>
      <c r="G443" s="34">
        <f t="shared" si="6"/>
        <v>0</v>
      </c>
    </row>
    <row r="444" spans="1:7" x14ac:dyDescent="0.15">
      <c r="A444" t="s">
        <v>1228</v>
      </c>
      <c r="B444" t="s">
        <v>1229</v>
      </c>
      <c r="C444" t="s">
        <v>180</v>
      </c>
      <c r="D444" t="s">
        <v>1230</v>
      </c>
      <c r="E444" t="s">
        <v>379</v>
      </c>
      <c r="G444" s="34">
        <f t="shared" si="6"/>
        <v>0</v>
      </c>
    </row>
    <row r="445" spans="1:7" x14ac:dyDescent="0.15">
      <c r="A445" t="s">
        <v>1231</v>
      </c>
      <c r="B445" t="s">
        <v>1232</v>
      </c>
      <c r="C445" t="s">
        <v>180</v>
      </c>
      <c r="D445" t="s">
        <v>1233</v>
      </c>
      <c r="E445" t="s">
        <v>379</v>
      </c>
      <c r="G445" s="34">
        <f t="shared" si="6"/>
        <v>0</v>
      </c>
    </row>
    <row r="446" spans="1:7" x14ac:dyDescent="0.15">
      <c r="A446" t="s">
        <v>1234</v>
      </c>
      <c r="B446" t="s">
        <v>1235</v>
      </c>
      <c r="C446" t="s">
        <v>180</v>
      </c>
      <c r="D446" t="s">
        <v>1236</v>
      </c>
      <c r="E446" t="s">
        <v>379</v>
      </c>
      <c r="G446" s="34">
        <f t="shared" si="6"/>
        <v>0</v>
      </c>
    </row>
    <row r="447" spans="1:7" x14ac:dyDescent="0.15">
      <c r="A447" t="s">
        <v>1237</v>
      </c>
      <c r="B447" t="s">
        <v>1238</v>
      </c>
      <c r="C447" t="s">
        <v>180</v>
      </c>
      <c r="D447" t="s">
        <v>1239</v>
      </c>
      <c r="E447" t="s">
        <v>379</v>
      </c>
      <c r="G447" s="34">
        <f t="shared" si="6"/>
        <v>0</v>
      </c>
    </row>
    <row r="448" spans="1:7" x14ac:dyDescent="0.15">
      <c r="A448" t="s">
        <v>1240</v>
      </c>
      <c r="B448" t="s">
        <v>1241</v>
      </c>
      <c r="C448" t="s">
        <v>180</v>
      </c>
      <c r="D448" t="s">
        <v>1242</v>
      </c>
      <c r="E448" t="s">
        <v>379</v>
      </c>
      <c r="G448" s="34">
        <f t="shared" si="6"/>
        <v>0</v>
      </c>
    </row>
    <row r="449" spans="1:7" x14ac:dyDescent="0.15">
      <c r="A449" t="s">
        <v>1243</v>
      </c>
      <c r="B449" t="s">
        <v>1244</v>
      </c>
      <c r="C449" t="s">
        <v>180</v>
      </c>
      <c r="D449" t="s">
        <v>1245</v>
      </c>
      <c r="E449" t="s">
        <v>379</v>
      </c>
      <c r="G449" s="34">
        <f t="shared" si="6"/>
        <v>0</v>
      </c>
    </row>
    <row r="450" spans="1:7" x14ac:dyDescent="0.15">
      <c r="A450" t="s">
        <v>1246</v>
      </c>
      <c r="B450" t="s">
        <v>1247</v>
      </c>
      <c r="C450" t="s">
        <v>180</v>
      </c>
      <c r="D450" t="s">
        <v>1248</v>
      </c>
      <c r="E450" t="s">
        <v>379</v>
      </c>
      <c r="F450" t="s">
        <v>11871</v>
      </c>
      <c r="G450" s="34">
        <f t="shared" ref="G450:G513" si="7">IFERROR(VALUE(F450),VALUE(REPLACE(F450,1,FIND(CHAR(1),SUBSTITUTE(F450,",",CHAR(1),LEN(F450)-LEN(SUBSTITUTE(F450,",","")))),"")))</f>
        <v>41032</v>
      </c>
    </row>
    <row r="451" spans="1:7" x14ac:dyDescent="0.15">
      <c r="A451" t="s">
        <v>11797</v>
      </c>
      <c r="B451" t="s">
        <v>11798</v>
      </c>
      <c r="C451" t="s">
        <v>180</v>
      </c>
      <c r="D451" t="s">
        <v>11799</v>
      </c>
      <c r="E451" t="s">
        <v>379</v>
      </c>
      <c r="F451" t="s">
        <v>11916</v>
      </c>
      <c r="G451" s="34">
        <f t="shared" si="7"/>
        <v>41729</v>
      </c>
    </row>
    <row r="452" spans="1:7" x14ac:dyDescent="0.15">
      <c r="A452" t="s">
        <v>11800</v>
      </c>
      <c r="B452" t="s">
        <v>11801</v>
      </c>
      <c r="C452" t="s">
        <v>180</v>
      </c>
      <c r="D452" t="s">
        <v>11802</v>
      </c>
      <c r="E452" t="s">
        <v>379</v>
      </c>
      <c r="F452" t="s">
        <v>11916</v>
      </c>
      <c r="G452" s="34">
        <f t="shared" si="7"/>
        <v>41729</v>
      </c>
    </row>
    <row r="453" spans="1:7" x14ac:dyDescent="0.15">
      <c r="A453" t="s">
        <v>1249</v>
      </c>
      <c r="B453" t="s">
        <v>1250</v>
      </c>
      <c r="C453" t="s">
        <v>188</v>
      </c>
      <c r="D453" t="s">
        <v>1251</v>
      </c>
      <c r="E453" t="s">
        <v>42</v>
      </c>
      <c r="G453" s="34">
        <f t="shared" si="7"/>
        <v>0</v>
      </c>
    </row>
    <row r="454" spans="1:7" x14ac:dyDescent="0.15">
      <c r="A454" t="s">
        <v>1252</v>
      </c>
      <c r="B454" t="s">
        <v>1253</v>
      </c>
      <c r="C454" t="s">
        <v>180</v>
      </c>
      <c r="D454" t="s">
        <v>1254</v>
      </c>
      <c r="E454" t="s">
        <v>182</v>
      </c>
      <c r="G454" s="34">
        <f t="shared" si="7"/>
        <v>0</v>
      </c>
    </row>
    <row r="455" spans="1:7" x14ac:dyDescent="0.15">
      <c r="A455" t="s">
        <v>1255</v>
      </c>
      <c r="B455" t="s">
        <v>1256</v>
      </c>
      <c r="C455" t="s">
        <v>180</v>
      </c>
      <c r="D455" t="s">
        <v>1257</v>
      </c>
      <c r="E455" t="s">
        <v>182</v>
      </c>
      <c r="G455" s="34">
        <f t="shared" si="7"/>
        <v>0</v>
      </c>
    </row>
    <row r="456" spans="1:7" x14ac:dyDescent="0.15">
      <c r="A456" t="s">
        <v>1258</v>
      </c>
      <c r="B456" t="s">
        <v>1259</v>
      </c>
      <c r="C456" t="s">
        <v>93</v>
      </c>
      <c r="D456" t="s">
        <v>1260</v>
      </c>
      <c r="E456" t="s">
        <v>95</v>
      </c>
      <c r="G456" s="34">
        <f t="shared" si="7"/>
        <v>0</v>
      </c>
    </row>
    <row r="457" spans="1:7" x14ac:dyDescent="0.15">
      <c r="A457" t="s">
        <v>1261</v>
      </c>
      <c r="B457" t="s">
        <v>1262</v>
      </c>
      <c r="C457" t="s">
        <v>180</v>
      </c>
      <c r="D457" t="s">
        <v>1263</v>
      </c>
      <c r="E457" t="s">
        <v>182</v>
      </c>
      <c r="G457" s="34">
        <f t="shared" si="7"/>
        <v>0</v>
      </c>
    </row>
    <row r="458" spans="1:7" x14ac:dyDescent="0.15">
      <c r="A458" t="s">
        <v>1264</v>
      </c>
      <c r="B458" t="s">
        <v>1265</v>
      </c>
      <c r="C458" t="s">
        <v>188</v>
      </c>
      <c r="D458" t="s">
        <v>1266</v>
      </c>
      <c r="E458" t="s">
        <v>42</v>
      </c>
      <c r="G458" s="34">
        <f t="shared" si="7"/>
        <v>0</v>
      </c>
    </row>
    <row r="459" spans="1:7" x14ac:dyDescent="0.15">
      <c r="A459" t="s">
        <v>1267</v>
      </c>
      <c r="B459" t="s">
        <v>1268</v>
      </c>
      <c r="C459" t="s">
        <v>188</v>
      </c>
      <c r="D459" t="s">
        <v>1269</v>
      </c>
      <c r="E459" t="s">
        <v>42</v>
      </c>
      <c r="G459" s="34">
        <f t="shared" si="7"/>
        <v>0</v>
      </c>
    </row>
    <row r="460" spans="1:7" x14ac:dyDescent="0.15">
      <c r="A460" t="s">
        <v>1270</v>
      </c>
      <c r="B460" t="s">
        <v>1271</v>
      </c>
      <c r="C460" t="s">
        <v>334</v>
      </c>
      <c r="D460" t="s">
        <v>1272</v>
      </c>
      <c r="E460" t="s">
        <v>705</v>
      </c>
      <c r="F460" t="s">
        <v>11917</v>
      </c>
      <c r="G460" s="34">
        <f t="shared" si="7"/>
        <v>38376</v>
      </c>
    </row>
    <row r="461" spans="1:7" x14ac:dyDescent="0.15">
      <c r="A461" t="s">
        <v>1273</v>
      </c>
      <c r="B461" t="s">
        <v>1274</v>
      </c>
      <c r="C461" t="s">
        <v>334</v>
      </c>
      <c r="D461" t="s">
        <v>1275</v>
      </c>
      <c r="E461" t="s">
        <v>705</v>
      </c>
      <c r="F461" t="s">
        <v>11917</v>
      </c>
      <c r="G461" s="34">
        <f t="shared" si="7"/>
        <v>38376</v>
      </c>
    </row>
    <row r="462" spans="1:7" x14ac:dyDescent="0.15">
      <c r="A462" t="s">
        <v>1276</v>
      </c>
      <c r="B462" t="s">
        <v>1277</v>
      </c>
      <c r="C462" t="s">
        <v>188</v>
      </c>
      <c r="D462" t="s">
        <v>1278</v>
      </c>
      <c r="E462" t="s">
        <v>42</v>
      </c>
      <c r="F462" t="s">
        <v>11917</v>
      </c>
      <c r="G462" s="34">
        <f t="shared" si="7"/>
        <v>38376</v>
      </c>
    </row>
    <row r="463" spans="1:7" x14ac:dyDescent="0.15">
      <c r="A463" t="s">
        <v>1279</v>
      </c>
      <c r="B463" t="s">
        <v>1280</v>
      </c>
      <c r="C463" t="s">
        <v>188</v>
      </c>
      <c r="D463" t="s">
        <v>1281</v>
      </c>
      <c r="E463" t="s">
        <v>42</v>
      </c>
      <c r="F463" t="s">
        <v>11918</v>
      </c>
      <c r="G463" s="34">
        <f t="shared" si="7"/>
        <v>39483</v>
      </c>
    </row>
    <row r="464" spans="1:7" x14ac:dyDescent="0.15">
      <c r="A464" t="s">
        <v>11919</v>
      </c>
      <c r="B464" t="s">
        <v>11920</v>
      </c>
      <c r="C464" t="s">
        <v>1801</v>
      </c>
      <c r="D464" t="s">
        <v>11921</v>
      </c>
      <c r="E464" t="s">
        <v>1802</v>
      </c>
      <c r="F464" t="s">
        <v>11922</v>
      </c>
      <c r="G464" s="34">
        <f t="shared" si="7"/>
        <v>41885</v>
      </c>
    </row>
    <row r="465" spans="1:7" x14ac:dyDescent="0.15">
      <c r="A465" t="s">
        <v>1282</v>
      </c>
      <c r="B465" t="s">
        <v>1283</v>
      </c>
      <c r="C465" t="s">
        <v>188</v>
      </c>
      <c r="D465" t="s">
        <v>1284</v>
      </c>
      <c r="E465" t="s">
        <v>42</v>
      </c>
      <c r="F465" t="s">
        <v>11914</v>
      </c>
      <c r="G465" s="34">
        <f t="shared" si="7"/>
        <v>38860</v>
      </c>
    </row>
    <row r="466" spans="1:7" x14ac:dyDescent="0.15">
      <c r="A466" t="s">
        <v>1285</v>
      </c>
      <c r="B466" t="s">
        <v>1286</v>
      </c>
      <c r="C466" t="s">
        <v>93</v>
      </c>
      <c r="D466" t="s">
        <v>1287</v>
      </c>
      <c r="E466" t="s">
        <v>95</v>
      </c>
      <c r="F466" t="s">
        <v>11923</v>
      </c>
      <c r="G466" s="34">
        <f t="shared" si="7"/>
        <v>39455</v>
      </c>
    </row>
    <row r="467" spans="1:7" x14ac:dyDescent="0.15">
      <c r="A467" t="s">
        <v>1288</v>
      </c>
      <c r="B467" t="s">
        <v>1289</v>
      </c>
      <c r="C467" t="s">
        <v>180</v>
      </c>
      <c r="D467" t="s">
        <v>1290</v>
      </c>
      <c r="E467" t="s">
        <v>379</v>
      </c>
      <c r="F467" t="s">
        <v>11924</v>
      </c>
      <c r="G467" s="34">
        <f t="shared" si="7"/>
        <v>41135</v>
      </c>
    </row>
    <row r="468" spans="1:7" x14ac:dyDescent="0.15">
      <c r="A468" t="s">
        <v>1291</v>
      </c>
      <c r="B468" t="s">
        <v>1292</v>
      </c>
      <c r="C468" t="s">
        <v>180</v>
      </c>
      <c r="D468" t="s">
        <v>1293</v>
      </c>
      <c r="E468" t="s">
        <v>379</v>
      </c>
      <c r="F468" t="s">
        <v>11925</v>
      </c>
      <c r="G468" s="34">
        <f t="shared" si="7"/>
        <v>38889</v>
      </c>
    </row>
    <row r="469" spans="1:7" x14ac:dyDescent="0.15">
      <c r="A469" t="s">
        <v>1294</v>
      </c>
      <c r="B469" t="s">
        <v>1295</v>
      </c>
      <c r="C469" t="s">
        <v>180</v>
      </c>
      <c r="D469" t="s">
        <v>1296</v>
      </c>
      <c r="E469" t="s">
        <v>379</v>
      </c>
      <c r="F469" t="s">
        <v>11926</v>
      </c>
      <c r="G469" s="34">
        <f t="shared" si="7"/>
        <v>40917</v>
      </c>
    </row>
    <row r="470" spans="1:7" x14ac:dyDescent="0.15">
      <c r="A470" t="s">
        <v>1297</v>
      </c>
      <c r="B470" t="s">
        <v>1298</v>
      </c>
      <c r="C470" t="s">
        <v>323</v>
      </c>
      <c r="D470" t="s">
        <v>1299</v>
      </c>
      <c r="E470" t="s">
        <v>325</v>
      </c>
      <c r="F470" t="s">
        <v>11927</v>
      </c>
      <c r="G470" s="34">
        <f t="shared" si="7"/>
        <v>40273</v>
      </c>
    </row>
    <row r="471" spans="1:7" x14ac:dyDescent="0.15">
      <c r="A471" t="s">
        <v>1300</v>
      </c>
      <c r="B471" t="s">
        <v>1301</v>
      </c>
      <c r="C471" t="s">
        <v>53</v>
      </c>
      <c r="D471" t="s">
        <v>1302</v>
      </c>
      <c r="E471" t="s">
        <v>53</v>
      </c>
      <c r="F471" t="s">
        <v>11927</v>
      </c>
      <c r="G471" s="34">
        <f t="shared" si="7"/>
        <v>40273</v>
      </c>
    </row>
    <row r="472" spans="1:7" x14ac:dyDescent="0.15">
      <c r="A472" t="s">
        <v>11803</v>
      </c>
      <c r="B472" t="s">
        <v>11804</v>
      </c>
      <c r="C472" t="s">
        <v>323</v>
      </c>
      <c r="D472" t="s">
        <v>11805</v>
      </c>
      <c r="E472" t="s">
        <v>325</v>
      </c>
      <c r="F472" t="s">
        <v>11928</v>
      </c>
      <c r="G472" s="34">
        <f t="shared" si="7"/>
        <v>41750</v>
      </c>
    </row>
    <row r="473" spans="1:7" x14ac:dyDescent="0.15">
      <c r="A473" t="s">
        <v>1303</v>
      </c>
      <c r="B473" t="s">
        <v>1304</v>
      </c>
      <c r="C473" t="s">
        <v>188</v>
      </c>
      <c r="D473" t="s">
        <v>1305</v>
      </c>
      <c r="E473" t="s">
        <v>42</v>
      </c>
      <c r="F473" t="s">
        <v>11929</v>
      </c>
      <c r="G473" s="34">
        <f t="shared" si="7"/>
        <v>40694</v>
      </c>
    </row>
    <row r="474" spans="1:7" x14ac:dyDescent="0.15">
      <c r="A474" t="s">
        <v>1306</v>
      </c>
      <c r="B474" t="s">
        <v>1307</v>
      </c>
      <c r="C474" t="s">
        <v>93</v>
      </c>
      <c r="D474" t="s">
        <v>1308</v>
      </c>
      <c r="E474" t="s">
        <v>95</v>
      </c>
      <c r="F474" t="s">
        <v>11929</v>
      </c>
      <c r="G474" s="34">
        <f t="shared" si="7"/>
        <v>40694</v>
      </c>
    </row>
    <row r="475" spans="1:7" x14ac:dyDescent="0.15">
      <c r="A475" t="s">
        <v>1309</v>
      </c>
      <c r="B475" t="s">
        <v>1310</v>
      </c>
      <c r="C475" t="s">
        <v>188</v>
      </c>
      <c r="D475" t="s">
        <v>1311</v>
      </c>
      <c r="E475" t="s">
        <v>42</v>
      </c>
      <c r="F475" t="s">
        <v>11929</v>
      </c>
      <c r="G475" s="34">
        <f t="shared" si="7"/>
        <v>40694</v>
      </c>
    </row>
    <row r="476" spans="1:7" x14ac:dyDescent="0.15">
      <c r="A476" t="s">
        <v>1312</v>
      </c>
      <c r="B476" t="s">
        <v>1313</v>
      </c>
      <c r="C476" t="s">
        <v>334</v>
      </c>
      <c r="D476" t="s">
        <v>1314</v>
      </c>
      <c r="E476" t="s">
        <v>705</v>
      </c>
      <c r="F476" t="s">
        <v>11929</v>
      </c>
      <c r="G476" s="34">
        <f t="shared" si="7"/>
        <v>40694</v>
      </c>
    </row>
    <row r="477" spans="1:7" x14ac:dyDescent="0.15">
      <c r="A477" t="s">
        <v>1315</v>
      </c>
      <c r="B477" t="s">
        <v>1316</v>
      </c>
      <c r="C477" t="s">
        <v>726</v>
      </c>
      <c r="D477" t="s">
        <v>1317</v>
      </c>
      <c r="E477" t="s">
        <v>727</v>
      </c>
      <c r="G477" s="34">
        <f t="shared" si="7"/>
        <v>0</v>
      </c>
    </row>
    <row r="478" spans="1:7" x14ac:dyDescent="0.15">
      <c r="A478" t="s">
        <v>1318</v>
      </c>
      <c r="B478" t="s">
        <v>1319</v>
      </c>
      <c r="C478" t="s">
        <v>726</v>
      </c>
      <c r="D478" t="s">
        <v>1320</v>
      </c>
      <c r="E478" t="s">
        <v>727</v>
      </c>
      <c r="G478" s="34">
        <f t="shared" si="7"/>
        <v>0</v>
      </c>
    </row>
    <row r="479" spans="1:7" x14ac:dyDescent="0.15">
      <c r="A479" t="s">
        <v>1321</v>
      </c>
      <c r="B479" t="s">
        <v>1322</v>
      </c>
      <c r="C479" t="s">
        <v>726</v>
      </c>
      <c r="D479" t="s">
        <v>1323</v>
      </c>
      <c r="E479" t="s">
        <v>727</v>
      </c>
      <c r="G479" s="34">
        <f t="shared" si="7"/>
        <v>0</v>
      </c>
    </row>
    <row r="480" spans="1:7" x14ac:dyDescent="0.15">
      <c r="A480" t="s">
        <v>1324</v>
      </c>
      <c r="B480" t="s">
        <v>1325</v>
      </c>
      <c r="C480" t="s">
        <v>726</v>
      </c>
      <c r="D480" t="s">
        <v>1326</v>
      </c>
      <c r="E480" t="s">
        <v>727</v>
      </c>
      <c r="G480" s="34">
        <f t="shared" si="7"/>
        <v>0</v>
      </c>
    </row>
    <row r="481" spans="1:7" x14ac:dyDescent="0.15">
      <c r="A481" t="s">
        <v>1327</v>
      </c>
      <c r="B481" t="s">
        <v>1328</v>
      </c>
      <c r="C481" t="s">
        <v>726</v>
      </c>
      <c r="D481" t="s">
        <v>1329</v>
      </c>
      <c r="E481" t="s">
        <v>727</v>
      </c>
      <c r="G481" s="34">
        <f t="shared" si="7"/>
        <v>0</v>
      </c>
    </row>
    <row r="482" spans="1:7" x14ac:dyDescent="0.15">
      <c r="A482" t="s">
        <v>1330</v>
      </c>
      <c r="B482" t="s">
        <v>1316</v>
      </c>
      <c r="C482" t="s">
        <v>180</v>
      </c>
      <c r="D482" t="s">
        <v>1317</v>
      </c>
      <c r="E482" t="s">
        <v>182</v>
      </c>
      <c r="F482" t="s">
        <v>11923</v>
      </c>
      <c r="G482" s="34">
        <f t="shared" si="7"/>
        <v>39455</v>
      </c>
    </row>
    <row r="483" spans="1:7" x14ac:dyDescent="0.15">
      <c r="A483" t="s">
        <v>1331</v>
      </c>
      <c r="B483" t="s">
        <v>1332</v>
      </c>
      <c r="C483" t="s">
        <v>180</v>
      </c>
      <c r="D483" t="s">
        <v>1333</v>
      </c>
      <c r="E483" t="s">
        <v>182</v>
      </c>
      <c r="G483" s="34">
        <f t="shared" si="7"/>
        <v>0</v>
      </c>
    </row>
    <row r="484" spans="1:7" x14ac:dyDescent="0.15">
      <c r="A484" t="s">
        <v>1334</v>
      </c>
      <c r="B484" t="s">
        <v>1335</v>
      </c>
      <c r="C484" t="s">
        <v>180</v>
      </c>
      <c r="D484" t="s">
        <v>1336</v>
      </c>
      <c r="E484" t="s">
        <v>182</v>
      </c>
      <c r="G484" s="34">
        <f t="shared" si="7"/>
        <v>0</v>
      </c>
    </row>
    <row r="485" spans="1:7" x14ac:dyDescent="0.15">
      <c r="A485" t="s">
        <v>1337</v>
      </c>
      <c r="B485" t="s">
        <v>1338</v>
      </c>
      <c r="C485" t="s">
        <v>180</v>
      </c>
      <c r="D485" t="s">
        <v>1339</v>
      </c>
      <c r="E485" t="s">
        <v>182</v>
      </c>
      <c r="G485" s="34">
        <f t="shared" si="7"/>
        <v>0</v>
      </c>
    </row>
    <row r="486" spans="1:7" x14ac:dyDescent="0.15">
      <c r="A486" t="s">
        <v>1340</v>
      </c>
      <c r="B486" t="s">
        <v>1341</v>
      </c>
      <c r="C486" t="s">
        <v>180</v>
      </c>
      <c r="D486" t="s">
        <v>1342</v>
      </c>
      <c r="E486" t="s">
        <v>182</v>
      </c>
      <c r="G486" s="34">
        <f t="shared" si="7"/>
        <v>0</v>
      </c>
    </row>
    <row r="487" spans="1:7" x14ac:dyDescent="0.15">
      <c r="A487" t="s">
        <v>1343</v>
      </c>
      <c r="B487" t="s">
        <v>1344</v>
      </c>
      <c r="C487" t="s">
        <v>180</v>
      </c>
      <c r="D487" t="s">
        <v>1345</v>
      </c>
      <c r="E487" t="s">
        <v>182</v>
      </c>
      <c r="G487" s="34">
        <f t="shared" si="7"/>
        <v>0</v>
      </c>
    </row>
    <row r="488" spans="1:7" x14ac:dyDescent="0.15">
      <c r="A488" t="s">
        <v>1346</v>
      </c>
      <c r="B488" t="s">
        <v>1347</v>
      </c>
      <c r="C488" t="s">
        <v>180</v>
      </c>
      <c r="D488" t="s">
        <v>1348</v>
      </c>
      <c r="E488" t="s">
        <v>182</v>
      </c>
      <c r="G488" s="34">
        <f t="shared" si="7"/>
        <v>0</v>
      </c>
    </row>
    <row r="489" spans="1:7" x14ac:dyDescent="0.15">
      <c r="A489" t="s">
        <v>1349</v>
      </c>
      <c r="B489" t="s">
        <v>1350</v>
      </c>
      <c r="C489" t="s">
        <v>180</v>
      </c>
      <c r="D489" t="s">
        <v>1351</v>
      </c>
      <c r="E489" t="s">
        <v>182</v>
      </c>
      <c r="G489" s="34">
        <f t="shared" si="7"/>
        <v>0</v>
      </c>
    </row>
    <row r="490" spans="1:7" x14ac:dyDescent="0.15">
      <c r="A490" t="s">
        <v>1352</v>
      </c>
      <c r="B490" t="s">
        <v>1353</v>
      </c>
      <c r="C490" t="s">
        <v>180</v>
      </c>
      <c r="D490" t="s">
        <v>1354</v>
      </c>
      <c r="E490" t="s">
        <v>182</v>
      </c>
      <c r="G490" s="34">
        <f t="shared" si="7"/>
        <v>0</v>
      </c>
    </row>
    <row r="491" spans="1:7" x14ac:dyDescent="0.15">
      <c r="A491" t="s">
        <v>1355</v>
      </c>
      <c r="B491" t="s">
        <v>1356</v>
      </c>
      <c r="C491" t="s">
        <v>180</v>
      </c>
      <c r="D491" t="s">
        <v>1357</v>
      </c>
      <c r="E491" t="s">
        <v>182</v>
      </c>
      <c r="G491" s="34">
        <f t="shared" si="7"/>
        <v>0</v>
      </c>
    </row>
    <row r="492" spans="1:7" x14ac:dyDescent="0.15">
      <c r="A492" t="s">
        <v>1358</v>
      </c>
      <c r="B492" t="s">
        <v>1359</v>
      </c>
      <c r="C492" t="s">
        <v>180</v>
      </c>
      <c r="D492" t="s">
        <v>1360</v>
      </c>
      <c r="E492" t="s">
        <v>182</v>
      </c>
      <c r="G492" s="34">
        <f t="shared" si="7"/>
        <v>0</v>
      </c>
    </row>
    <row r="493" spans="1:7" x14ac:dyDescent="0.15">
      <c r="A493" t="s">
        <v>1361</v>
      </c>
      <c r="B493" t="s">
        <v>1362</v>
      </c>
      <c r="C493" t="s">
        <v>180</v>
      </c>
      <c r="D493" t="s">
        <v>1363</v>
      </c>
      <c r="E493" t="s">
        <v>182</v>
      </c>
      <c r="G493" s="34">
        <f t="shared" si="7"/>
        <v>0</v>
      </c>
    </row>
    <row r="494" spans="1:7" x14ac:dyDescent="0.15">
      <c r="A494" t="s">
        <v>1364</v>
      </c>
      <c r="B494" t="s">
        <v>1365</v>
      </c>
      <c r="C494" t="s">
        <v>180</v>
      </c>
      <c r="D494" t="s">
        <v>1366</v>
      </c>
      <c r="E494" t="s">
        <v>182</v>
      </c>
      <c r="G494" s="34">
        <f t="shared" si="7"/>
        <v>0</v>
      </c>
    </row>
    <row r="495" spans="1:7" x14ac:dyDescent="0.15">
      <c r="A495" t="s">
        <v>1367</v>
      </c>
      <c r="B495" t="s">
        <v>1368</v>
      </c>
      <c r="C495" t="s">
        <v>180</v>
      </c>
      <c r="D495" t="s">
        <v>1369</v>
      </c>
      <c r="E495" t="s">
        <v>182</v>
      </c>
      <c r="G495" s="34">
        <f t="shared" si="7"/>
        <v>0</v>
      </c>
    </row>
    <row r="496" spans="1:7" x14ac:dyDescent="0.15">
      <c r="A496" t="s">
        <v>1370</v>
      </c>
      <c r="B496" t="s">
        <v>1371</v>
      </c>
      <c r="C496" t="s">
        <v>180</v>
      </c>
      <c r="D496" t="s">
        <v>1372</v>
      </c>
      <c r="E496" t="s">
        <v>182</v>
      </c>
      <c r="G496" s="34">
        <f t="shared" si="7"/>
        <v>0</v>
      </c>
    </row>
    <row r="497" spans="1:7" x14ac:dyDescent="0.15">
      <c r="A497" t="s">
        <v>1373</v>
      </c>
      <c r="B497" t="s">
        <v>1374</v>
      </c>
      <c r="C497" t="s">
        <v>180</v>
      </c>
      <c r="D497" t="s">
        <v>1375</v>
      </c>
      <c r="E497" t="s">
        <v>182</v>
      </c>
      <c r="G497" s="34">
        <f t="shared" si="7"/>
        <v>0</v>
      </c>
    </row>
    <row r="498" spans="1:7" x14ac:dyDescent="0.15">
      <c r="A498" t="s">
        <v>1376</v>
      </c>
      <c r="B498" t="s">
        <v>1377</v>
      </c>
      <c r="C498" t="s">
        <v>180</v>
      </c>
      <c r="D498" t="s">
        <v>1378</v>
      </c>
      <c r="E498" t="s">
        <v>182</v>
      </c>
      <c r="G498" s="34">
        <f t="shared" si="7"/>
        <v>0</v>
      </c>
    </row>
    <row r="499" spans="1:7" x14ac:dyDescent="0.15">
      <c r="A499" t="s">
        <v>1379</v>
      </c>
      <c r="B499" t="s">
        <v>1380</v>
      </c>
      <c r="C499" t="s">
        <v>180</v>
      </c>
      <c r="D499" t="s">
        <v>1381</v>
      </c>
      <c r="E499" t="s">
        <v>182</v>
      </c>
      <c r="G499" s="34">
        <f t="shared" si="7"/>
        <v>0</v>
      </c>
    </row>
    <row r="500" spans="1:7" x14ac:dyDescent="0.15">
      <c r="A500" t="s">
        <v>1382</v>
      </c>
      <c r="B500" t="s">
        <v>1383</v>
      </c>
      <c r="C500" t="s">
        <v>180</v>
      </c>
      <c r="D500" t="s">
        <v>1384</v>
      </c>
      <c r="E500" t="s">
        <v>182</v>
      </c>
      <c r="G500" s="34">
        <f t="shared" si="7"/>
        <v>0</v>
      </c>
    </row>
    <row r="501" spans="1:7" x14ac:dyDescent="0.15">
      <c r="A501" t="s">
        <v>1385</v>
      </c>
      <c r="B501" t="s">
        <v>1386</v>
      </c>
      <c r="C501" t="s">
        <v>180</v>
      </c>
      <c r="D501" t="s">
        <v>1387</v>
      </c>
      <c r="E501" t="s">
        <v>182</v>
      </c>
      <c r="G501" s="34">
        <f t="shared" si="7"/>
        <v>0</v>
      </c>
    </row>
    <row r="502" spans="1:7" x14ac:dyDescent="0.15">
      <c r="A502" t="s">
        <v>1388</v>
      </c>
      <c r="B502" t="s">
        <v>1389</v>
      </c>
      <c r="C502" t="s">
        <v>180</v>
      </c>
      <c r="D502" t="s">
        <v>1390</v>
      </c>
      <c r="E502" t="s">
        <v>182</v>
      </c>
      <c r="G502" s="34">
        <f t="shared" si="7"/>
        <v>0</v>
      </c>
    </row>
    <row r="503" spans="1:7" x14ac:dyDescent="0.15">
      <c r="A503" t="s">
        <v>1391</v>
      </c>
      <c r="B503" t="s">
        <v>1392</v>
      </c>
      <c r="C503" t="s">
        <v>180</v>
      </c>
      <c r="D503" t="s">
        <v>1393</v>
      </c>
      <c r="E503" t="s">
        <v>182</v>
      </c>
      <c r="G503" s="34">
        <f t="shared" si="7"/>
        <v>0</v>
      </c>
    </row>
    <row r="504" spans="1:7" x14ac:dyDescent="0.15">
      <c r="A504" t="s">
        <v>1394</v>
      </c>
      <c r="B504" t="s">
        <v>1395</v>
      </c>
      <c r="C504" t="s">
        <v>180</v>
      </c>
      <c r="D504" t="s">
        <v>1396</v>
      </c>
      <c r="E504" t="s">
        <v>182</v>
      </c>
      <c r="G504" s="34">
        <f t="shared" si="7"/>
        <v>0</v>
      </c>
    </row>
    <row r="505" spans="1:7" x14ac:dyDescent="0.15">
      <c r="A505" t="s">
        <v>1397</v>
      </c>
      <c r="B505" t="s">
        <v>1398</v>
      </c>
      <c r="C505" t="s">
        <v>180</v>
      </c>
      <c r="D505" t="s">
        <v>1399</v>
      </c>
      <c r="E505" t="s">
        <v>182</v>
      </c>
      <c r="G505" s="34">
        <f t="shared" si="7"/>
        <v>0</v>
      </c>
    </row>
    <row r="506" spans="1:7" x14ac:dyDescent="0.15">
      <c r="A506" t="s">
        <v>1400</v>
      </c>
      <c r="B506" t="s">
        <v>1401</v>
      </c>
      <c r="C506" t="s">
        <v>180</v>
      </c>
      <c r="D506" t="s">
        <v>1402</v>
      </c>
      <c r="E506" t="s">
        <v>182</v>
      </c>
      <c r="G506" s="34">
        <f t="shared" si="7"/>
        <v>0</v>
      </c>
    </row>
    <row r="507" spans="1:7" x14ac:dyDescent="0.15">
      <c r="A507" t="s">
        <v>1403</v>
      </c>
      <c r="B507" t="s">
        <v>1404</v>
      </c>
      <c r="C507" t="s">
        <v>180</v>
      </c>
      <c r="D507" t="s">
        <v>1405</v>
      </c>
      <c r="E507" t="s">
        <v>182</v>
      </c>
      <c r="G507" s="34">
        <f t="shared" si="7"/>
        <v>0</v>
      </c>
    </row>
    <row r="508" spans="1:7" x14ac:dyDescent="0.15">
      <c r="A508" t="s">
        <v>1406</v>
      </c>
      <c r="B508" t="s">
        <v>1316</v>
      </c>
      <c r="C508" t="s">
        <v>334</v>
      </c>
      <c r="D508" t="s">
        <v>1317</v>
      </c>
      <c r="E508" t="s">
        <v>705</v>
      </c>
      <c r="G508" s="34">
        <f t="shared" si="7"/>
        <v>0</v>
      </c>
    </row>
    <row r="509" spans="1:7" x14ac:dyDescent="0.15">
      <c r="A509" t="s">
        <v>1407</v>
      </c>
      <c r="B509" t="s">
        <v>1319</v>
      </c>
      <c r="C509" t="s">
        <v>334</v>
      </c>
      <c r="D509" t="s">
        <v>1320</v>
      </c>
      <c r="E509" t="s">
        <v>705</v>
      </c>
      <c r="G509" s="34">
        <f t="shared" si="7"/>
        <v>0</v>
      </c>
    </row>
    <row r="510" spans="1:7" x14ac:dyDescent="0.15">
      <c r="A510" t="s">
        <v>1408</v>
      </c>
      <c r="B510" t="s">
        <v>1322</v>
      </c>
      <c r="C510" t="s">
        <v>334</v>
      </c>
      <c r="D510" t="s">
        <v>1323</v>
      </c>
      <c r="E510" t="s">
        <v>705</v>
      </c>
      <c r="G510" s="34">
        <f t="shared" si="7"/>
        <v>0</v>
      </c>
    </row>
    <row r="511" spans="1:7" x14ac:dyDescent="0.15">
      <c r="A511" t="s">
        <v>1409</v>
      </c>
      <c r="B511" t="s">
        <v>1325</v>
      </c>
      <c r="C511" t="s">
        <v>334</v>
      </c>
      <c r="D511" t="s">
        <v>1326</v>
      </c>
      <c r="E511" t="s">
        <v>705</v>
      </c>
      <c r="G511" s="34">
        <f t="shared" si="7"/>
        <v>0</v>
      </c>
    </row>
    <row r="512" spans="1:7" x14ac:dyDescent="0.15">
      <c r="A512" t="s">
        <v>1410</v>
      </c>
      <c r="B512" t="s">
        <v>1328</v>
      </c>
      <c r="C512" t="s">
        <v>334</v>
      </c>
      <c r="D512" t="s">
        <v>1329</v>
      </c>
      <c r="E512" t="s">
        <v>705</v>
      </c>
      <c r="G512" s="34">
        <f t="shared" si="7"/>
        <v>0</v>
      </c>
    </row>
    <row r="513" spans="1:7" x14ac:dyDescent="0.15">
      <c r="A513" t="s">
        <v>1411</v>
      </c>
      <c r="B513" t="s">
        <v>1412</v>
      </c>
      <c r="C513" t="s">
        <v>726</v>
      </c>
      <c r="D513" t="s">
        <v>1413</v>
      </c>
      <c r="E513" t="s">
        <v>727</v>
      </c>
      <c r="G513" s="34">
        <f t="shared" si="7"/>
        <v>0</v>
      </c>
    </row>
    <row r="514" spans="1:7" x14ac:dyDescent="0.15">
      <c r="A514" t="s">
        <v>1414</v>
      </c>
      <c r="B514" t="s">
        <v>1415</v>
      </c>
      <c r="C514" t="s">
        <v>726</v>
      </c>
      <c r="D514" t="s">
        <v>1416</v>
      </c>
      <c r="E514" t="s">
        <v>727</v>
      </c>
      <c r="G514" s="34">
        <f t="shared" ref="G514:G577" si="8">IFERROR(VALUE(F514),VALUE(REPLACE(F514,1,FIND(CHAR(1),SUBSTITUTE(F514,",",CHAR(1),LEN(F514)-LEN(SUBSTITUTE(F514,",","")))),"")))</f>
        <v>0</v>
      </c>
    </row>
    <row r="515" spans="1:7" x14ac:dyDescent="0.15">
      <c r="A515" t="s">
        <v>1417</v>
      </c>
      <c r="B515" t="s">
        <v>1418</v>
      </c>
      <c r="C515" t="s">
        <v>726</v>
      </c>
      <c r="D515" t="s">
        <v>1419</v>
      </c>
      <c r="E515" t="s">
        <v>727</v>
      </c>
      <c r="G515" s="34">
        <f t="shared" si="8"/>
        <v>0</v>
      </c>
    </row>
    <row r="516" spans="1:7" x14ac:dyDescent="0.15">
      <c r="A516" t="s">
        <v>1420</v>
      </c>
      <c r="B516" t="s">
        <v>1421</v>
      </c>
      <c r="C516" t="s">
        <v>180</v>
      </c>
      <c r="D516" t="s">
        <v>1422</v>
      </c>
      <c r="E516" t="s">
        <v>182</v>
      </c>
      <c r="G516" s="34">
        <f t="shared" si="8"/>
        <v>0</v>
      </c>
    </row>
    <row r="517" spans="1:7" x14ac:dyDescent="0.15">
      <c r="A517" t="s">
        <v>1423</v>
      </c>
      <c r="B517" t="s">
        <v>1424</v>
      </c>
      <c r="C517" t="s">
        <v>180</v>
      </c>
      <c r="D517" t="s">
        <v>1425</v>
      </c>
      <c r="E517" t="s">
        <v>182</v>
      </c>
      <c r="G517" s="34">
        <f t="shared" si="8"/>
        <v>0</v>
      </c>
    </row>
    <row r="518" spans="1:7" x14ac:dyDescent="0.15">
      <c r="A518" t="s">
        <v>1426</v>
      </c>
      <c r="B518" t="s">
        <v>1427</v>
      </c>
      <c r="C518" t="s">
        <v>180</v>
      </c>
      <c r="D518" t="s">
        <v>1428</v>
      </c>
      <c r="E518" t="s">
        <v>182</v>
      </c>
      <c r="G518" s="34">
        <f t="shared" si="8"/>
        <v>0</v>
      </c>
    </row>
    <row r="519" spans="1:7" x14ac:dyDescent="0.15">
      <c r="A519" t="s">
        <v>1429</v>
      </c>
      <c r="B519" t="s">
        <v>1430</v>
      </c>
      <c r="C519" t="s">
        <v>180</v>
      </c>
      <c r="D519" t="s">
        <v>1431</v>
      </c>
      <c r="E519" t="s">
        <v>182</v>
      </c>
      <c r="G519" s="34">
        <f t="shared" si="8"/>
        <v>0</v>
      </c>
    </row>
    <row r="520" spans="1:7" x14ac:dyDescent="0.15">
      <c r="A520" t="s">
        <v>1432</v>
      </c>
      <c r="B520" t="s">
        <v>1433</v>
      </c>
      <c r="C520" t="s">
        <v>180</v>
      </c>
      <c r="D520" t="s">
        <v>1434</v>
      </c>
      <c r="E520" t="s">
        <v>182</v>
      </c>
      <c r="G520" s="34">
        <f t="shared" si="8"/>
        <v>0</v>
      </c>
    </row>
    <row r="521" spans="1:7" x14ac:dyDescent="0.15">
      <c r="A521" t="s">
        <v>1435</v>
      </c>
      <c r="B521" t="s">
        <v>1436</v>
      </c>
      <c r="C521" t="s">
        <v>180</v>
      </c>
      <c r="D521" t="s">
        <v>1437</v>
      </c>
      <c r="E521" t="s">
        <v>182</v>
      </c>
      <c r="G521" s="34">
        <f t="shared" si="8"/>
        <v>0</v>
      </c>
    </row>
    <row r="522" spans="1:7" x14ac:dyDescent="0.15">
      <c r="A522" t="s">
        <v>1438</v>
      </c>
      <c r="B522" t="s">
        <v>1439</v>
      </c>
      <c r="C522" t="s">
        <v>180</v>
      </c>
      <c r="D522" t="s">
        <v>1440</v>
      </c>
      <c r="E522" t="s">
        <v>182</v>
      </c>
      <c r="G522" s="34">
        <f t="shared" si="8"/>
        <v>0</v>
      </c>
    </row>
    <row r="523" spans="1:7" x14ac:dyDescent="0.15">
      <c r="A523" t="s">
        <v>1441</v>
      </c>
      <c r="B523" t="s">
        <v>1442</v>
      </c>
      <c r="C523" t="s">
        <v>180</v>
      </c>
      <c r="D523" t="s">
        <v>1443</v>
      </c>
      <c r="E523" t="s">
        <v>182</v>
      </c>
      <c r="G523" s="34">
        <f t="shared" si="8"/>
        <v>0</v>
      </c>
    </row>
    <row r="524" spans="1:7" x14ac:dyDescent="0.15">
      <c r="A524" t="s">
        <v>1444</v>
      </c>
      <c r="B524" t="s">
        <v>1445</v>
      </c>
      <c r="C524" t="s">
        <v>180</v>
      </c>
      <c r="D524" t="s">
        <v>1446</v>
      </c>
      <c r="E524" t="s">
        <v>182</v>
      </c>
      <c r="G524" s="34">
        <f t="shared" si="8"/>
        <v>0</v>
      </c>
    </row>
    <row r="525" spans="1:7" x14ac:dyDescent="0.15">
      <c r="A525" t="s">
        <v>1447</v>
      </c>
      <c r="B525" t="s">
        <v>1448</v>
      </c>
      <c r="C525" t="s">
        <v>180</v>
      </c>
      <c r="D525" t="s">
        <v>1449</v>
      </c>
      <c r="E525" t="s">
        <v>182</v>
      </c>
      <c r="G525" s="34">
        <f t="shared" si="8"/>
        <v>0</v>
      </c>
    </row>
    <row r="526" spans="1:7" x14ac:dyDescent="0.15">
      <c r="A526" t="s">
        <v>1450</v>
      </c>
      <c r="B526" t="s">
        <v>1412</v>
      </c>
      <c r="C526" t="s">
        <v>334</v>
      </c>
      <c r="D526" t="s">
        <v>1413</v>
      </c>
      <c r="E526" t="s">
        <v>705</v>
      </c>
      <c r="G526" s="34">
        <f t="shared" si="8"/>
        <v>0</v>
      </c>
    </row>
    <row r="527" spans="1:7" x14ac:dyDescent="0.15">
      <c r="A527" t="s">
        <v>1451</v>
      </c>
      <c r="B527" t="s">
        <v>1415</v>
      </c>
      <c r="C527" t="s">
        <v>334</v>
      </c>
      <c r="D527" t="s">
        <v>1416</v>
      </c>
      <c r="E527" t="s">
        <v>705</v>
      </c>
      <c r="G527" s="34">
        <f t="shared" si="8"/>
        <v>0</v>
      </c>
    </row>
    <row r="528" spans="1:7" x14ac:dyDescent="0.15">
      <c r="A528" t="s">
        <v>1452</v>
      </c>
      <c r="B528" t="s">
        <v>1418</v>
      </c>
      <c r="C528" t="s">
        <v>334</v>
      </c>
      <c r="D528" t="s">
        <v>1419</v>
      </c>
      <c r="E528" t="s">
        <v>705</v>
      </c>
      <c r="G528" s="34">
        <f t="shared" si="8"/>
        <v>0</v>
      </c>
    </row>
    <row r="529" spans="1:7" x14ac:dyDescent="0.15">
      <c r="A529" t="s">
        <v>1453</v>
      </c>
      <c r="B529" t="s">
        <v>1454</v>
      </c>
      <c r="C529" t="s">
        <v>726</v>
      </c>
      <c r="D529" t="s">
        <v>1455</v>
      </c>
      <c r="E529" t="s">
        <v>727</v>
      </c>
      <c r="G529" s="34">
        <f t="shared" si="8"/>
        <v>0</v>
      </c>
    </row>
    <row r="530" spans="1:7" x14ac:dyDescent="0.15">
      <c r="A530" t="s">
        <v>1456</v>
      </c>
      <c r="B530" t="s">
        <v>1457</v>
      </c>
      <c r="C530" t="s">
        <v>180</v>
      </c>
      <c r="D530" t="s">
        <v>1458</v>
      </c>
      <c r="E530" t="s">
        <v>182</v>
      </c>
      <c r="G530" s="34">
        <f t="shared" si="8"/>
        <v>0</v>
      </c>
    </row>
    <row r="531" spans="1:7" x14ac:dyDescent="0.15">
      <c r="A531" t="s">
        <v>1459</v>
      </c>
      <c r="B531" t="s">
        <v>1460</v>
      </c>
      <c r="C531" t="s">
        <v>180</v>
      </c>
      <c r="D531" t="s">
        <v>1461</v>
      </c>
      <c r="E531" t="s">
        <v>182</v>
      </c>
      <c r="G531" s="34">
        <f t="shared" si="8"/>
        <v>0</v>
      </c>
    </row>
    <row r="532" spans="1:7" x14ac:dyDescent="0.15">
      <c r="A532" t="s">
        <v>1462</v>
      </c>
      <c r="B532" t="s">
        <v>1463</v>
      </c>
      <c r="C532" t="s">
        <v>180</v>
      </c>
      <c r="D532" t="s">
        <v>1464</v>
      </c>
      <c r="E532" t="s">
        <v>182</v>
      </c>
      <c r="G532" s="34">
        <f t="shared" si="8"/>
        <v>0</v>
      </c>
    </row>
    <row r="533" spans="1:7" x14ac:dyDescent="0.15">
      <c r="A533" t="s">
        <v>1465</v>
      </c>
      <c r="B533" t="s">
        <v>1466</v>
      </c>
      <c r="C533" t="s">
        <v>180</v>
      </c>
      <c r="D533" t="s">
        <v>1467</v>
      </c>
      <c r="E533" t="s">
        <v>182</v>
      </c>
      <c r="G533" s="34">
        <f t="shared" si="8"/>
        <v>0</v>
      </c>
    </row>
    <row r="534" spans="1:7" x14ac:dyDescent="0.15">
      <c r="A534" t="s">
        <v>1468</v>
      </c>
      <c r="B534" t="s">
        <v>1469</v>
      </c>
      <c r="C534" t="s">
        <v>180</v>
      </c>
      <c r="D534" t="s">
        <v>1470</v>
      </c>
      <c r="E534" t="s">
        <v>182</v>
      </c>
      <c r="G534" s="34">
        <f t="shared" si="8"/>
        <v>0</v>
      </c>
    </row>
    <row r="535" spans="1:7" x14ac:dyDescent="0.15">
      <c r="A535" t="s">
        <v>1471</v>
      </c>
      <c r="B535" t="s">
        <v>1454</v>
      </c>
      <c r="C535" t="s">
        <v>334</v>
      </c>
      <c r="D535" t="s">
        <v>1455</v>
      </c>
      <c r="E535" t="s">
        <v>705</v>
      </c>
      <c r="G535" s="34">
        <f t="shared" si="8"/>
        <v>0</v>
      </c>
    </row>
    <row r="536" spans="1:7" x14ac:dyDescent="0.15">
      <c r="A536" t="s">
        <v>1472</v>
      </c>
      <c r="B536" t="s">
        <v>1473</v>
      </c>
      <c r="C536" t="s">
        <v>726</v>
      </c>
      <c r="D536" t="s">
        <v>1474</v>
      </c>
      <c r="E536" t="s">
        <v>727</v>
      </c>
      <c r="G536" s="34">
        <f t="shared" si="8"/>
        <v>0</v>
      </c>
    </row>
    <row r="537" spans="1:7" x14ac:dyDescent="0.15">
      <c r="A537" t="s">
        <v>1475</v>
      </c>
      <c r="B537" t="s">
        <v>1476</v>
      </c>
      <c r="C537" t="s">
        <v>726</v>
      </c>
      <c r="D537" t="s">
        <v>1477</v>
      </c>
      <c r="E537" t="s">
        <v>727</v>
      </c>
      <c r="G537" s="34">
        <f t="shared" si="8"/>
        <v>0</v>
      </c>
    </row>
    <row r="538" spans="1:7" x14ac:dyDescent="0.15">
      <c r="A538" t="s">
        <v>1478</v>
      </c>
      <c r="B538" t="s">
        <v>1479</v>
      </c>
      <c r="C538" t="s">
        <v>726</v>
      </c>
      <c r="D538" t="s">
        <v>1480</v>
      </c>
      <c r="E538" t="s">
        <v>727</v>
      </c>
      <c r="G538" s="34">
        <f t="shared" si="8"/>
        <v>0</v>
      </c>
    </row>
    <row r="539" spans="1:7" x14ac:dyDescent="0.15">
      <c r="A539" t="s">
        <v>1481</v>
      </c>
      <c r="B539" t="s">
        <v>1482</v>
      </c>
      <c r="C539" t="s">
        <v>726</v>
      </c>
      <c r="D539" t="s">
        <v>1483</v>
      </c>
      <c r="E539" t="s">
        <v>727</v>
      </c>
      <c r="G539" s="34">
        <f t="shared" si="8"/>
        <v>0</v>
      </c>
    </row>
    <row r="540" spans="1:7" x14ac:dyDescent="0.15">
      <c r="A540" t="s">
        <v>1484</v>
      </c>
      <c r="B540" t="s">
        <v>1485</v>
      </c>
      <c r="C540" t="s">
        <v>726</v>
      </c>
      <c r="D540" t="s">
        <v>1486</v>
      </c>
      <c r="E540" t="s">
        <v>727</v>
      </c>
      <c r="G540" s="34">
        <f t="shared" si="8"/>
        <v>0</v>
      </c>
    </row>
    <row r="541" spans="1:7" x14ac:dyDescent="0.15">
      <c r="A541" t="s">
        <v>1487</v>
      </c>
      <c r="B541" t="s">
        <v>1488</v>
      </c>
      <c r="C541" t="s">
        <v>726</v>
      </c>
      <c r="D541" t="s">
        <v>1489</v>
      </c>
      <c r="E541" t="s">
        <v>727</v>
      </c>
      <c r="G541" s="34">
        <f t="shared" si="8"/>
        <v>0</v>
      </c>
    </row>
    <row r="542" spans="1:7" x14ac:dyDescent="0.15">
      <c r="A542" t="s">
        <v>1490</v>
      </c>
      <c r="B542" t="s">
        <v>1491</v>
      </c>
      <c r="C542" t="s">
        <v>726</v>
      </c>
      <c r="D542" t="s">
        <v>1492</v>
      </c>
      <c r="E542" t="s">
        <v>727</v>
      </c>
      <c r="G542" s="34">
        <f t="shared" si="8"/>
        <v>0</v>
      </c>
    </row>
    <row r="543" spans="1:7" x14ac:dyDescent="0.15">
      <c r="A543" t="s">
        <v>1493</v>
      </c>
      <c r="B543" t="s">
        <v>1494</v>
      </c>
      <c r="C543" t="s">
        <v>726</v>
      </c>
      <c r="D543" t="s">
        <v>1495</v>
      </c>
      <c r="E543" t="s">
        <v>727</v>
      </c>
      <c r="G543" s="34">
        <f t="shared" si="8"/>
        <v>0</v>
      </c>
    </row>
    <row r="544" spans="1:7" x14ac:dyDescent="0.15">
      <c r="A544" t="s">
        <v>1496</v>
      </c>
      <c r="B544" t="s">
        <v>1497</v>
      </c>
      <c r="C544" t="s">
        <v>726</v>
      </c>
      <c r="D544" t="s">
        <v>1498</v>
      </c>
      <c r="E544" t="s">
        <v>727</v>
      </c>
      <c r="G544" s="34">
        <f t="shared" si="8"/>
        <v>0</v>
      </c>
    </row>
    <row r="545" spans="1:7" x14ac:dyDescent="0.15">
      <c r="A545" t="s">
        <v>1499</v>
      </c>
      <c r="B545" t="s">
        <v>1500</v>
      </c>
      <c r="C545" t="s">
        <v>726</v>
      </c>
      <c r="D545" t="s">
        <v>1501</v>
      </c>
      <c r="E545" t="s">
        <v>727</v>
      </c>
      <c r="G545" s="34">
        <f t="shared" si="8"/>
        <v>0</v>
      </c>
    </row>
    <row r="546" spans="1:7" x14ac:dyDescent="0.15">
      <c r="A546" t="s">
        <v>1502</v>
      </c>
      <c r="B546" t="s">
        <v>1503</v>
      </c>
      <c r="C546" t="s">
        <v>726</v>
      </c>
      <c r="D546" t="s">
        <v>1504</v>
      </c>
      <c r="E546" t="s">
        <v>727</v>
      </c>
      <c r="G546" s="34">
        <f t="shared" si="8"/>
        <v>0</v>
      </c>
    </row>
    <row r="547" spans="1:7" x14ac:dyDescent="0.15">
      <c r="A547" t="s">
        <v>1505</v>
      </c>
      <c r="B547" t="s">
        <v>1506</v>
      </c>
      <c r="C547" t="s">
        <v>726</v>
      </c>
      <c r="D547" t="s">
        <v>1507</v>
      </c>
      <c r="E547" t="s">
        <v>727</v>
      </c>
      <c r="G547" s="34">
        <f t="shared" si="8"/>
        <v>0</v>
      </c>
    </row>
    <row r="548" spans="1:7" x14ac:dyDescent="0.15">
      <c r="A548" t="s">
        <v>1508</v>
      </c>
      <c r="B548" t="s">
        <v>1509</v>
      </c>
      <c r="C548" t="s">
        <v>180</v>
      </c>
      <c r="D548" t="s">
        <v>1510</v>
      </c>
      <c r="E548" t="s">
        <v>182</v>
      </c>
      <c r="F548" t="s">
        <v>11930</v>
      </c>
      <c r="G548" s="34">
        <f t="shared" si="8"/>
        <v>39643</v>
      </c>
    </row>
    <row r="549" spans="1:7" x14ac:dyDescent="0.15">
      <c r="A549" t="s">
        <v>1511</v>
      </c>
      <c r="B549" t="s">
        <v>1512</v>
      </c>
      <c r="C549" t="s">
        <v>180</v>
      </c>
      <c r="D549" t="s">
        <v>1513</v>
      </c>
      <c r="E549" t="s">
        <v>182</v>
      </c>
      <c r="G549" s="34">
        <f t="shared" si="8"/>
        <v>0</v>
      </c>
    </row>
    <row r="550" spans="1:7" x14ac:dyDescent="0.15">
      <c r="A550" t="s">
        <v>1514</v>
      </c>
      <c r="B550" t="s">
        <v>1515</v>
      </c>
      <c r="C550" t="s">
        <v>180</v>
      </c>
      <c r="D550" t="s">
        <v>1516</v>
      </c>
      <c r="E550" t="s">
        <v>182</v>
      </c>
      <c r="G550" s="34">
        <f t="shared" si="8"/>
        <v>0</v>
      </c>
    </row>
    <row r="551" spans="1:7" x14ac:dyDescent="0.15">
      <c r="A551" t="s">
        <v>1517</v>
      </c>
      <c r="B551" t="s">
        <v>1518</v>
      </c>
      <c r="C551" t="s">
        <v>180</v>
      </c>
      <c r="D551" t="s">
        <v>1519</v>
      </c>
      <c r="E551" t="s">
        <v>182</v>
      </c>
      <c r="G551" s="34">
        <f t="shared" si="8"/>
        <v>0</v>
      </c>
    </row>
    <row r="552" spans="1:7" x14ac:dyDescent="0.15">
      <c r="A552" t="s">
        <v>1520</v>
      </c>
      <c r="B552" t="s">
        <v>1521</v>
      </c>
      <c r="C552" t="s">
        <v>180</v>
      </c>
      <c r="D552" t="s">
        <v>1522</v>
      </c>
      <c r="E552" t="s">
        <v>182</v>
      </c>
      <c r="G552" s="34">
        <f t="shared" si="8"/>
        <v>0</v>
      </c>
    </row>
    <row r="553" spans="1:7" x14ac:dyDescent="0.15">
      <c r="A553" t="s">
        <v>1523</v>
      </c>
      <c r="B553" t="s">
        <v>1524</v>
      </c>
      <c r="C553" t="s">
        <v>180</v>
      </c>
      <c r="D553" t="s">
        <v>1525</v>
      </c>
      <c r="E553" t="s">
        <v>182</v>
      </c>
      <c r="G553" s="34">
        <f t="shared" si="8"/>
        <v>0</v>
      </c>
    </row>
    <row r="554" spans="1:7" x14ac:dyDescent="0.15">
      <c r="A554" t="s">
        <v>1526</v>
      </c>
      <c r="B554" t="s">
        <v>1527</v>
      </c>
      <c r="C554" t="s">
        <v>180</v>
      </c>
      <c r="D554" t="s">
        <v>1528</v>
      </c>
      <c r="E554" t="s">
        <v>182</v>
      </c>
      <c r="G554" s="34">
        <f t="shared" si="8"/>
        <v>0</v>
      </c>
    </row>
    <row r="555" spans="1:7" x14ac:dyDescent="0.15">
      <c r="A555" t="s">
        <v>1529</v>
      </c>
      <c r="B555" t="s">
        <v>1530</v>
      </c>
      <c r="C555" t="s">
        <v>180</v>
      </c>
      <c r="D555" t="s">
        <v>1531</v>
      </c>
      <c r="E555" t="s">
        <v>182</v>
      </c>
      <c r="G555" s="34">
        <f t="shared" si="8"/>
        <v>0</v>
      </c>
    </row>
    <row r="556" spans="1:7" x14ac:dyDescent="0.15">
      <c r="A556" t="s">
        <v>1532</v>
      </c>
      <c r="B556" t="s">
        <v>1533</v>
      </c>
      <c r="C556" t="s">
        <v>180</v>
      </c>
      <c r="D556" t="s">
        <v>1534</v>
      </c>
      <c r="E556" t="s">
        <v>182</v>
      </c>
      <c r="G556" s="34">
        <f t="shared" si="8"/>
        <v>0</v>
      </c>
    </row>
    <row r="557" spans="1:7" x14ac:dyDescent="0.15">
      <c r="A557" t="s">
        <v>1535</v>
      </c>
      <c r="B557" t="s">
        <v>1536</v>
      </c>
      <c r="C557" t="s">
        <v>180</v>
      </c>
      <c r="D557" t="s">
        <v>1537</v>
      </c>
      <c r="E557" t="s">
        <v>182</v>
      </c>
      <c r="G557" s="34">
        <f t="shared" si="8"/>
        <v>0</v>
      </c>
    </row>
    <row r="558" spans="1:7" x14ac:dyDescent="0.15">
      <c r="A558" t="s">
        <v>1538</v>
      </c>
      <c r="B558" t="s">
        <v>1539</v>
      </c>
      <c r="C558" t="s">
        <v>180</v>
      </c>
      <c r="D558" t="s">
        <v>1540</v>
      </c>
      <c r="E558" t="s">
        <v>182</v>
      </c>
      <c r="G558" s="34">
        <f t="shared" si="8"/>
        <v>0</v>
      </c>
    </row>
    <row r="559" spans="1:7" x14ac:dyDescent="0.15">
      <c r="A559" t="s">
        <v>1541</v>
      </c>
      <c r="B559" t="s">
        <v>1542</v>
      </c>
      <c r="C559" t="s">
        <v>180</v>
      </c>
      <c r="D559" t="s">
        <v>1543</v>
      </c>
      <c r="E559" t="s">
        <v>182</v>
      </c>
      <c r="G559" s="34">
        <f t="shared" si="8"/>
        <v>0</v>
      </c>
    </row>
    <row r="560" spans="1:7" x14ac:dyDescent="0.15">
      <c r="A560" t="s">
        <v>1544</v>
      </c>
      <c r="B560" t="s">
        <v>1545</v>
      </c>
      <c r="C560" t="s">
        <v>180</v>
      </c>
      <c r="D560" t="s">
        <v>1546</v>
      </c>
      <c r="E560" t="s">
        <v>182</v>
      </c>
      <c r="G560" s="34">
        <f t="shared" si="8"/>
        <v>0</v>
      </c>
    </row>
    <row r="561" spans="1:7" x14ac:dyDescent="0.15">
      <c r="A561" t="s">
        <v>1547</v>
      </c>
      <c r="B561" t="s">
        <v>1548</v>
      </c>
      <c r="C561" t="s">
        <v>180</v>
      </c>
      <c r="D561" t="s">
        <v>1549</v>
      </c>
      <c r="E561" t="s">
        <v>182</v>
      </c>
      <c r="F561" t="s">
        <v>11931</v>
      </c>
      <c r="G561" s="34">
        <f t="shared" si="8"/>
        <v>39490</v>
      </c>
    </row>
    <row r="562" spans="1:7" x14ac:dyDescent="0.15">
      <c r="A562" t="s">
        <v>1550</v>
      </c>
      <c r="B562" t="s">
        <v>1551</v>
      </c>
      <c r="C562" t="s">
        <v>726</v>
      </c>
      <c r="D562" t="s">
        <v>1552</v>
      </c>
      <c r="E562" t="s">
        <v>727</v>
      </c>
      <c r="G562" s="34">
        <f t="shared" si="8"/>
        <v>0</v>
      </c>
    </row>
    <row r="563" spans="1:7" x14ac:dyDescent="0.15">
      <c r="A563" t="s">
        <v>1553</v>
      </c>
      <c r="B563" t="s">
        <v>974</v>
      </c>
      <c r="C563" t="s">
        <v>726</v>
      </c>
      <c r="D563" t="s">
        <v>975</v>
      </c>
      <c r="E563" t="s">
        <v>727</v>
      </c>
      <c r="G563" s="34">
        <f t="shared" si="8"/>
        <v>0</v>
      </c>
    </row>
    <row r="564" spans="1:7" x14ac:dyDescent="0.15">
      <c r="A564" t="s">
        <v>1554</v>
      </c>
      <c r="B564" t="s">
        <v>968</v>
      </c>
      <c r="C564" t="s">
        <v>726</v>
      </c>
      <c r="D564" t="s">
        <v>969</v>
      </c>
      <c r="E564" t="s">
        <v>727</v>
      </c>
      <c r="G564" s="34">
        <f t="shared" si="8"/>
        <v>0</v>
      </c>
    </row>
    <row r="565" spans="1:7" x14ac:dyDescent="0.15">
      <c r="A565" t="s">
        <v>1555</v>
      </c>
      <c r="B565" t="s">
        <v>1556</v>
      </c>
      <c r="C565" t="s">
        <v>62</v>
      </c>
      <c r="D565" t="s">
        <v>1557</v>
      </c>
      <c r="E565" t="s">
        <v>63</v>
      </c>
      <c r="G565" s="34">
        <f t="shared" si="8"/>
        <v>0</v>
      </c>
    </row>
    <row r="566" spans="1:7" x14ac:dyDescent="0.15">
      <c r="A566" t="s">
        <v>1558</v>
      </c>
      <c r="B566" t="s">
        <v>1559</v>
      </c>
      <c r="C566" t="s">
        <v>62</v>
      </c>
      <c r="D566" t="s">
        <v>1560</v>
      </c>
      <c r="E566" t="s">
        <v>63</v>
      </c>
      <c r="G566" s="34">
        <f t="shared" si="8"/>
        <v>0</v>
      </c>
    </row>
    <row r="567" spans="1:7" x14ac:dyDescent="0.15">
      <c r="A567" t="s">
        <v>1561</v>
      </c>
      <c r="B567" t="s">
        <v>1562</v>
      </c>
      <c r="C567" t="s">
        <v>62</v>
      </c>
      <c r="D567" t="s">
        <v>1563</v>
      </c>
      <c r="E567" t="s">
        <v>63</v>
      </c>
      <c r="G567" s="34">
        <f t="shared" si="8"/>
        <v>0</v>
      </c>
    </row>
    <row r="568" spans="1:7" x14ac:dyDescent="0.15">
      <c r="A568" t="s">
        <v>1564</v>
      </c>
      <c r="B568" t="s">
        <v>1565</v>
      </c>
      <c r="C568" t="s">
        <v>62</v>
      </c>
      <c r="D568" t="s">
        <v>1566</v>
      </c>
      <c r="E568" t="s">
        <v>63</v>
      </c>
      <c r="G568" s="34">
        <f t="shared" si="8"/>
        <v>0</v>
      </c>
    </row>
    <row r="569" spans="1:7" x14ac:dyDescent="0.15">
      <c r="A569" t="s">
        <v>1567</v>
      </c>
      <c r="B569" t="s">
        <v>1568</v>
      </c>
      <c r="C569" t="s">
        <v>62</v>
      </c>
      <c r="D569" t="s">
        <v>1569</v>
      </c>
      <c r="E569" t="s">
        <v>63</v>
      </c>
      <c r="G569" s="34">
        <f t="shared" si="8"/>
        <v>0</v>
      </c>
    </row>
    <row r="570" spans="1:7" x14ac:dyDescent="0.15">
      <c r="A570" t="s">
        <v>1570</v>
      </c>
      <c r="B570" t="s">
        <v>1571</v>
      </c>
      <c r="C570" t="s">
        <v>62</v>
      </c>
      <c r="D570" t="s">
        <v>1572</v>
      </c>
      <c r="E570" t="s">
        <v>63</v>
      </c>
      <c r="G570" s="34">
        <f t="shared" si="8"/>
        <v>0</v>
      </c>
    </row>
    <row r="571" spans="1:7" x14ac:dyDescent="0.15">
      <c r="A571" t="s">
        <v>1573</v>
      </c>
      <c r="B571" t="s">
        <v>1556</v>
      </c>
      <c r="C571" t="s">
        <v>188</v>
      </c>
      <c r="D571" t="s">
        <v>1557</v>
      </c>
      <c r="E571" t="s">
        <v>42</v>
      </c>
      <c r="G571" s="34">
        <f t="shared" si="8"/>
        <v>0</v>
      </c>
    </row>
    <row r="572" spans="1:7" x14ac:dyDescent="0.15">
      <c r="A572" t="s">
        <v>1574</v>
      </c>
      <c r="B572" t="s">
        <v>1559</v>
      </c>
      <c r="C572" t="s">
        <v>188</v>
      </c>
      <c r="D572" t="s">
        <v>1560</v>
      </c>
      <c r="E572" t="s">
        <v>42</v>
      </c>
      <c r="G572" s="34">
        <f t="shared" si="8"/>
        <v>0</v>
      </c>
    </row>
    <row r="573" spans="1:7" x14ac:dyDescent="0.15">
      <c r="A573" t="s">
        <v>1575</v>
      </c>
      <c r="B573" t="s">
        <v>1562</v>
      </c>
      <c r="C573" t="s">
        <v>188</v>
      </c>
      <c r="D573" t="s">
        <v>1563</v>
      </c>
      <c r="E573" t="s">
        <v>42</v>
      </c>
      <c r="G573" s="34">
        <f t="shared" si="8"/>
        <v>0</v>
      </c>
    </row>
    <row r="574" spans="1:7" x14ac:dyDescent="0.15">
      <c r="A574" t="s">
        <v>1576</v>
      </c>
      <c r="B574" t="s">
        <v>1565</v>
      </c>
      <c r="C574" t="s">
        <v>188</v>
      </c>
      <c r="D574" t="s">
        <v>1566</v>
      </c>
      <c r="E574" t="s">
        <v>42</v>
      </c>
      <c r="G574" s="34">
        <f t="shared" si="8"/>
        <v>0</v>
      </c>
    </row>
    <row r="575" spans="1:7" x14ac:dyDescent="0.15">
      <c r="A575" t="s">
        <v>1577</v>
      </c>
      <c r="B575" t="s">
        <v>1568</v>
      </c>
      <c r="C575" t="s">
        <v>188</v>
      </c>
      <c r="D575" t="s">
        <v>1569</v>
      </c>
      <c r="E575" t="s">
        <v>42</v>
      </c>
      <c r="G575" s="34">
        <f t="shared" si="8"/>
        <v>0</v>
      </c>
    </row>
    <row r="576" spans="1:7" x14ac:dyDescent="0.15">
      <c r="A576" t="s">
        <v>1578</v>
      </c>
      <c r="B576" t="s">
        <v>1571</v>
      </c>
      <c r="C576" t="s">
        <v>188</v>
      </c>
      <c r="D576" t="s">
        <v>1572</v>
      </c>
      <c r="E576" t="s">
        <v>42</v>
      </c>
      <c r="G576" s="34">
        <f t="shared" si="8"/>
        <v>0</v>
      </c>
    </row>
    <row r="577" spans="1:7" x14ac:dyDescent="0.15">
      <c r="A577" t="s">
        <v>1579</v>
      </c>
      <c r="B577" t="s">
        <v>1565</v>
      </c>
      <c r="C577" t="s">
        <v>180</v>
      </c>
      <c r="D577" t="s">
        <v>1566</v>
      </c>
      <c r="E577" t="s">
        <v>182</v>
      </c>
      <c r="G577" s="34">
        <f t="shared" si="8"/>
        <v>0</v>
      </c>
    </row>
    <row r="578" spans="1:7" x14ac:dyDescent="0.15">
      <c r="A578" t="s">
        <v>1580</v>
      </c>
      <c r="B578" t="s">
        <v>1568</v>
      </c>
      <c r="C578" t="s">
        <v>180</v>
      </c>
      <c r="D578" t="s">
        <v>1569</v>
      </c>
      <c r="E578" t="s">
        <v>182</v>
      </c>
      <c r="G578" s="34">
        <f t="shared" ref="G578:G641" si="9">IFERROR(VALUE(F578),VALUE(REPLACE(F578,1,FIND(CHAR(1),SUBSTITUTE(F578,",",CHAR(1),LEN(F578)-LEN(SUBSTITUTE(F578,",","")))),"")))</f>
        <v>0</v>
      </c>
    </row>
    <row r="579" spans="1:7" x14ac:dyDescent="0.15">
      <c r="A579" t="s">
        <v>1581</v>
      </c>
      <c r="B579" t="s">
        <v>1571</v>
      </c>
      <c r="C579" t="s">
        <v>180</v>
      </c>
      <c r="D579" t="s">
        <v>1572</v>
      </c>
      <c r="E579" t="s">
        <v>182</v>
      </c>
      <c r="G579" s="34">
        <f t="shared" si="9"/>
        <v>0</v>
      </c>
    </row>
    <row r="580" spans="1:7" x14ac:dyDescent="0.15">
      <c r="A580" t="s">
        <v>1582</v>
      </c>
      <c r="B580" t="s">
        <v>1583</v>
      </c>
      <c r="C580" t="s">
        <v>62</v>
      </c>
      <c r="D580" t="s">
        <v>1584</v>
      </c>
      <c r="E580" t="s">
        <v>63</v>
      </c>
      <c r="G580" s="34">
        <f t="shared" si="9"/>
        <v>0</v>
      </c>
    </row>
    <row r="581" spans="1:7" x14ac:dyDescent="0.15">
      <c r="A581" t="s">
        <v>1585</v>
      </c>
      <c r="B581" t="s">
        <v>1586</v>
      </c>
      <c r="C581" t="s">
        <v>62</v>
      </c>
      <c r="D581" t="s">
        <v>1587</v>
      </c>
      <c r="E581" t="s">
        <v>63</v>
      </c>
      <c r="G581" s="34">
        <f t="shared" si="9"/>
        <v>0</v>
      </c>
    </row>
    <row r="582" spans="1:7" x14ac:dyDescent="0.15">
      <c r="A582" t="s">
        <v>1588</v>
      </c>
      <c r="B582" t="s">
        <v>1589</v>
      </c>
      <c r="C582" t="s">
        <v>62</v>
      </c>
      <c r="D582" t="s">
        <v>1590</v>
      </c>
      <c r="E582" t="s">
        <v>63</v>
      </c>
      <c r="G582" s="34">
        <f t="shared" si="9"/>
        <v>0</v>
      </c>
    </row>
    <row r="583" spans="1:7" x14ac:dyDescent="0.15">
      <c r="A583" t="s">
        <v>1591</v>
      </c>
      <c r="B583" t="s">
        <v>1592</v>
      </c>
      <c r="C583" t="s">
        <v>62</v>
      </c>
      <c r="D583" t="s">
        <v>1593</v>
      </c>
      <c r="E583" t="s">
        <v>63</v>
      </c>
      <c r="G583" s="34">
        <f t="shared" si="9"/>
        <v>0</v>
      </c>
    </row>
    <row r="584" spans="1:7" x14ac:dyDescent="0.15">
      <c r="A584" t="s">
        <v>1594</v>
      </c>
      <c r="B584" t="s">
        <v>1595</v>
      </c>
      <c r="C584" t="s">
        <v>62</v>
      </c>
      <c r="D584" t="s">
        <v>1596</v>
      </c>
      <c r="E584" t="s">
        <v>63</v>
      </c>
      <c r="G584" s="34">
        <f t="shared" si="9"/>
        <v>0</v>
      </c>
    </row>
    <row r="585" spans="1:7" x14ac:dyDescent="0.15">
      <c r="A585" t="s">
        <v>1597</v>
      </c>
      <c r="B585" t="s">
        <v>1598</v>
      </c>
      <c r="C585" t="s">
        <v>62</v>
      </c>
      <c r="D585" t="s">
        <v>1599</v>
      </c>
      <c r="E585" t="s">
        <v>63</v>
      </c>
      <c r="G585" s="34">
        <f t="shared" si="9"/>
        <v>0</v>
      </c>
    </row>
    <row r="586" spans="1:7" x14ac:dyDescent="0.15">
      <c r="A586" t="s">
        <v>1600</v>
      </c>
      <c r="B586" t="s">
        <v>1601</v>
      </c>
      <c r="C586" t="s">
        <v>62</v>
      </c>
      <c r="D586" t="s">
        <v>1602</v>
      </c>
      <c r="E586" t="s">
        <v>63</v>
      </c>
      <c r="G586" s="34">
        <f t="shared" si="9"/>
        <v>0</v>
      </c>
    </row>
    <row r="587" spans="1:7" x14ac:dyDescent="0.15">
      <c r="A587" t="s">
        <v>1603</v>
      </c>
      <c r="B587" t="s">
        <v>1604</v>
      </c>
      <c r="C587" t="s">
        <v>62</v>
      </c>
      <c r="D587" t="s">
        <v>1605</v>
      </c>
      <c r="E587" t="s">
        <v>63</v>
      </c>
      <c r="G587" s="34">
        <f t="shared" si="9"/>
        <v>0</v>
      </c>
    </row>
    <row r="588" spans="1:7" x14ac:dyDescent="0.15">
      <c r="A588" t="s">
        <v>1606</v>
      </c>
      <c r="B588" t="s">
        <v>1607</v>
      </c>
      <c r="C588" t="s">
        <v>180</v>
      </c>
      <c r="D588" t="s">
        <v>1608</v>
      </c>
      <c r="E588" t="s">
        <v>182</v>
      </c>
      <c r="F588" t="s">
        <v>11932</v>
      </c>
      <c r="G588" s="34">
        <f t="shared" si="9"/>
        <v>39672</v>
      </c>
    </row>
    <row r="589" spans="1:7" x14ac:dyDescent="0.15">
      <c r="A589" t="s">
        <v>1609</v>
      </c>
      <c r="B589" t="s">
        <v>1583</v>
      </c>
      <c r="C589" t="s">
        <v>180</v>
      </c>
      <c r="D589" t="s">
        <v>1584</v>
      </c>
      <c r="E589" t="s">
        <v>182</v>
      </c>
      <c r="G589" s="34">
        <f t="shared" si="9"/>
        <v>0</v>
      </c>
    </row>
    <row r="590" spans="1:7" x14ac:dyDescent="0.15">
      <c r="A590" t="s">
        <v>1610</v>
      </c>
      <c r="B590" t="s">
        <v>1586</v>
      </c>
      <c r="C590" t="s">
        <v>180</v>
      </c>
      <c r="D590" t="s">
        <v>1587</v>
      </c>
      <c r="E590" t="s">
        <v>182</v>
      </c>
      <c r="G590" s="34">
        <f t="shared" si="9"/>
        <v>0</v>
      </c>
    </row>
    <row r="591" spans="1:7" x14ac:dyDescent="0.15">
      <c r="A591" t="s">
        <v>1611</v>
      </c>
      <c r="B591" t="s">
        <v>1589</v>
      </c>
      <c r="C591" t="s">
        <v>180</v>
      </c>
      <c r="D591" t="s">
        <v>1590</v>
      </c>
      <c r="E591" t="s">
        <v>182</v>
      </c>
      <c r="G591" s="34">
        <f t="shared" si="9"/>
        <v>0</v>
      </c>
    </row>
    <row r="592" spans="1:7" x14ac:dyDescent="0.15">
      <c r="A592" t="s">
        <v>1612</v>
      </c>
      <c r="B592" t="s">
        <v>1592</v>
      </c>
      <c r="C592" t="s">
        <v>180</v>
      </c>
      <c r="D592" t="s">
        <v>1593</v>
      </c>
      <c r="E592" t="s">
        <v>182</v>
      </c>
      <c r="G592" s="34">
        <f t="shared" si="9"/>
        <v>0</v>
      </c>
    </row>
    <row r="593" spans="1:7" x14ac:dyDescent="0.15">
      <c r="A593" t="s">
        <v>1613</v>
      </c>
      <c r="B593" t="s">
        <v>1595</v>
      </c>
      <c r="C593" t="s">
        <v>180</v>
      </c>
      <c r="D593" t="s">
        <v>1596</v>
      </c>
      <c r="E593" t="s">
        <v>182</v>
      </c>
      <c r="G593" s="34">
        <f t="shared" si="9"/>
        <v>0</v>
      </c>
    </row>
    <row r="594" spans="1:7" x14ac:dyDescent="0.15">
      <c r="A594" t="s">
        <v>1614</v>
      </c>
      <c r="B594" t="s">
        <v>1615</v>
      </c>
      <c r="C594" t="s">
        <v>180</v>
      </c>
      <c r="D594" t="s">
        <v>1616</v>
      </c>
      <c r="E594" t="s">
        <v>182</v>
      </c>
      <c r="F594" t="s">
        <v>11933</v>
      </c>
      <c r="G594" s="34">
        <f t="shared" si="9"/>
        <v>38264</v>
      </c>
    </row>
    <row r="595" spans="1:7" x14ac:dyDescent="0.15">
      <c r="A595" t="s">
        <v>1617</v>
      </c>
      <c r="B595" t="s">
        <v>1598</v>
      </c>
      <c r="C595" t="s">
        <v>180</v>
      </c>
      <c r="D595" t="s">
        <v>1599</v>
      </c>
      <c r="E595" t="s">
        <v>182</v>
      </c>
      <c r="G595" s="34">
        <f t="shared" si="9"/>
        <v>0</v>
      </c>
    </row>
    <row r="596" spans="1:7" x14ac:dyDescent="0.15">
      <c r="A596" t="s">
        <v>1618</v>
      </c>
      <c r="B596" t="s">
        <v>1601</v>
      </c>
      <c r="C596" t="s">
        <v>180</v>
      </c>
      <c r="D596" t="s">
        <v>1602</v>
      </c>
      <c r="E596" t="s">
        <v>182</v>
      </c>
      <c r="G596" s="34">
        <f t="shared" si="9"/>
        <v>0</v>
      </c>
    </row>
    <row r="597" spans="1:7" x14ac:dyDescent="0.15">
      <c r="A597" t="s">
        <v>1619</v>
      </c>
      <c r="B597" t="s">
        <v>1604</v>
      </c>
      <c r="C597" t="s">
        <v>180</v>
      </c>
      <c r="D597" t="s">
        <v>1605</v>
      </c>
      <c r="E597" t="s">
        <v>182</v>
      </c>
      <c r="G597" s="34">
        <f t="shared" si="9"/>
        <v>0</v>
      </c>
    </row>
    <row r="598" spans="1:7" x14ac:dyDescent="0.15">
      <c r="A598" t="s">
        <v>1620</v>
      </c>
      <c r="B598" t="s">
        <v>974</v>
      </c>
      <c r="C598" t="s">
        <v>726</v>
      </c>
      <c r="D598" t="s">
        <v>975</v>
      </c>
      <c r="E598" t="s">
        <v>727</v>
      </c>
      <c r="F598" t="s">
        <v>11934</v>
      </c>
      <c r="G598" s="34">
        <f t="shared" si="9"/>
        <v>40583</v>
      </c>
    </row>
    <row r="599" spans="1:7" x14ac:dyDescent="0.15">
      <c r="A599" t="s">
        <v>1621</v>
      </c>
      <c r="B599" t="s">
        <v>968</v>
      </c>
      <c r="C599" t="s">
        <v>726</v>
      </c>
      <c r="D599" t="s">
        <v>969</v>
      </c>
      <c r="E599" t="s">
        <v>727</v>
      </c>
      <c r="F599" t="s">
        <v>11934</v>
      </c>
      <c r="G599" s="34">
        <f t="shared" si="9"/>
        <v>40583</v>
      </c>
    </row>
    <row r="600" spans="1:7" x14ac:dyDescent="0.15">
      <c r="A600" t="s">
        <v>11611</v>
      </c>
      <c r="B600" t="s">
        <v>1551</v>
      </c>
      <c r="C600" t="s">
        <v>726</v>
      </c>
      <c r="D600" t="s">
        <v>1552</v>
      </c>
      <c r="E600" t="s">
        <v>727</v>
      </c>
      <c r="F600" t="s">
        <v>11935</v>
      </c>
      <c r="G600" s="34">
        <f t="shared" si="9"/>
        <v>41365</v>
      </c>
    </row>
    <row r="601" spans="1:7" x14ac:dyDescent="0.15">
      <c r="A601" t="s">
        <v>1622</v>
      </c>
      <c r="B601" t="s">
        <v>1623</v>
      </c>
      <c r="C601" t="s">
        <v>726</v>
      </c>
      <c r="D601" t="s">
        <v>1624</v>
      </c>
      <c r="E601" t="s">
        <v>727</v>
      </c>
      <c r="G601" s="34">
        <f t="shared" si="9"/>
        <v>0</v>
      </c>
    </row>
    <row r="602" spans="1:7" x14ac:dyDescent="0.15">
      <c r="A602" t="s">
        <v>1625</v>
      </c>
      <c r="B602" t="s">
        <v>1626</v>
      </c>
      <c r="C602" t="s">
        <v>726</v>
      </c>
      <c r="D602" t="s">
        <v>1627</v>
      </c>
      <c r="E602" t="s">
        <v>727</v>
      </c>
      <c r="G602" s="34">
        <f t="shared" si="9"/>
        <v>0</v>
      </c>
    </row>
    <row r="603" spans="1:7" x14ac:dyDescent="0.15">
      <c r="A603" t="s">
        <v>1628</v>
      </c>
      <c r="B603" t="s">
        <v>1629</v>
      </c>
      <c r="C603" t="s">
        <v>726</v>
      </c>
      <c r="D603" t="s">
        <v>1630</v>
      </c>
      <c r="E603" t="s">
        <v>727</v>
      </c>
      <c r="G603" s="34">
        <f t="shared" si="9"/>
        <v>0</v>
      </c>
    </row>
    <row r="604" spans="1:7" x14ac:dyDescent="0.15">
      <c r="A604" t="s">
        <v>1631</v>
      </c>
      <c r="B604" t="s">
        <v>1632</v>
      </c>
      <c r="C604" t="s">
        <v>726</v>
      </c>
      <c r="D604" t="s">
        <v>1633</v>
      </c>
      <c r="E604" t="s">
        <v>727</v>
      </c>
      <c r="G604" s="34">
        <f t="shared" si="9"/>
        <v>0</v>
      </c>
    </row>
    <row r="605" spans="1:7" x14ac:dyDescent="0.15">
      <c r="A605" t="s">
        <v>1634</v>
      </c>
      <c r="B605" t="s">
        <v>1635</v>
      </c>
      <c r="C605" t="s">
        <v>726</v>
      </c>
      <c r="D605" t="s">
        <v>1636</v>
      </c>
      <c r="E605" t="s">
        <v>727</v>
      </c>
      <c r="G605" s="34">
        <f t="shared" si="9"/>
        <v>0</v>
      </c>
    </row>
    <row r="606" spans="1:7" x14ac:dyDescent="0.15">
      <c r="A606" t="s">
        <v>1637</v>
      </c>
      <c r="B606" t="s">
        <v>1638</v>
      </c>
      <c r="C606" t="s">
        <v>726</v>
      </c>
      <c r="D606" t="s">
        <v>1639</v>
      </c>
      <c r="E606" t="s">
        <v>727</v>
      </c>
      <c r="G606" s="34">
        <f t="shared" si="9"/>
        <v>0</v>
      </c>
    </row>
    <row r="607" spans="1:7" x14ac:dyDescent="0.15">
      <c r="A607" t="s">
        <v>1640</v>
      </c>
      <c r="B607" t="s">
        <v>1641</v>
      </c>
      <c r="C607" t="s">
        <v>726</v>
      </c>
      <c r="D607" t="s">
        <v>1642</v>
      </c>
      <c r="E607" t="s">
        <v>727</v>
      </c>
      <c r="G607" s="34">
        <f t="shared" si="9"/>
        <v>0</v>
      </c>
    </row>
    <row r="608" spans="1:7" x14ac:dyDescent="0.15">
      <c r="A608" t="s">
        <v>1643</v>
      </c>
      <c r="B608" t="s">
        <v>1644</v>
      </c>
      <c r="C608" t="s">
        <v>726</v>
      </c>
      <c r="D608" t="s">
        <v>1645</v>
      </c>
      <c r="E608" t="s">
        <v>727</v>
      </c>
      <c r="G608" s="34">
        <f t="shared" si="9"/>
        <v>0</v>
      </c>
    </row>
    <row r="609" spans="1:7" x14ac:dyDescent="0.15">
      <c r="A609" t="s">
        <v>1646</v>
      </c>
      <c r="B609" t="s">
        <v>1647</v>
      </c>
      <c r="C609" t="s">
        <v>180</v>
      </c>
      <c r="D609" t="s">
        <v>1648</v>
      </c>
      <c r="E609" t="s">
        <v>182</v>
      </c>
      <c r="G609" s="34">
        <f t="shared" si="9"/>
        <v>0</v>
      </c>
    </row>
    <row r="610" spans="1:7" x14ac:dyDescent="0.15">
      <c r="A610" t="s">
        <v>1649</v>
      </c>
      <c r="B610" t="s">
        <v>1650</v>
      </c>
      <c r="C610" t="s">
        <v>180</v>
      </c>
      <c r="D610" t="s">
        <v>1651</v>
      </c>
      <c r="E610" t="s">
        <v>182</v>
      </c>
      <c r="G610" s="34">
        <f t="shared" si="9"/>
        <v>0</v>
      </c>
    </row>
    <row r="611" spans="1:7" x14ac:dyDescent="0.15">
      <c r="A611" t="s">
        <v>1652</v>
      </c>
      <c r="B611" t="s">
        <v>1653</v>
      </c>
      <c r="C611" t="s">
        <v>180</v>
      </c>
      <c r="D611" t="s">
        <v>1654</v>
      </c>
      <c r="E611" t="s">
        <v>182</v>
      </c>
      <c r="G611" s="34">
        <f t="shared" si="9"/>
        <v>0</v>
      </c>
    </row>
    <row r="612" spans="1:7" x14ac:dyDescent="0.15">
      <c r="A612" t="s">
        <v>1655</v>
      </c>
      <c r="B612" t="s">
        <v>1656</v>
      </c>
      <c r="C612" t="s">
        <v>180</v>
      </c>
      <c r="D612" t="s">
        <v>1657</v>
      </c>
      <c r="E612" t="s">
        <v>182</v>
      </c>
      <c r="G612" s="34">
        <f t="shared" si="9"/>
        <v>0</v>
      </c>
    </row>
    <row r="613" spans="1:7" x14ac:dyDescent="0.15">
      <c r="A613" t="s">
        <v>1658</v>
      </c>
      <c r="B613" t="s">
        <v>1659</v>
      </c>
      <c r="C613" t="s">
        <v>180</v>
      </c>
      <c r="D613" t="s">
        <v>1660</v>
      </c>
      <c r="E613" t="s">
        <v>182</v>
      </c>
      <c r="G613" s="34">
        <f t="shared" si="9"/>
        <v>0</v>
      </c>
    </row>
    <row r="614" spans="1:7" x14ac:dyDescent="0.15">
      <c r="A614" t="s">
        <v>1661</v>
      </c>
      <c r="B614" t="s">
        <v>1662</v>
      </c>
      <c r="C614" t="s">
        <v>180</v>
      </c>
      <c r="D614" t="s">
        <v>1663</v>
      </c>
      <c r="E614" t="s">
        <v>182</v>
      </c>
      <c r="G614" s="34">
        <f t="shared" si="9"/>
        <v>0</v>
      </c>
    </row>
    <row r="615" spans="1:7" x14ac:dyDescent="0.15">
      <c r="A615" t="s">
        <v>1664</v>
      </c>
      <c r="B615" t="s">
        <v>1665</v>
      </c>
      <c r="C615" t="s">
        <v>180</v>
      </c>
      <c r="D615" t="s">
        <v>1666</v>
      </c>
      <c r="E615" t="s">
        <v>182</v>
      </c>
      <c r="G615" s="34">
        <f t="shared" si="9"/>
        <v>0</v>
      </c>
    </row>
    <row r="616" spans="1:7" x14ac:dyDescent="0.15">
      <c r="A616" t="s">
        <v>1667</v>
      </c>
      <c r="B616" t="s">
        <v>1668</v>
      </c>
      <c r="C616" t="s">
        <v>180</v>
      </c>
      <c r="D616" t="s">
        <v>1669</v>
      </c>
      <c r="E616" t="s">
        <v>182</v>
      </c>
      <c r="G616" s="34">
        <f t="shared" si="9"/>
        <v>0</v>
      </c>
    </row>
    <row r="617" spans="1:7" x14ac:dyDescent="0.15">
      <c r="A617" t="s">
        <v>1670</v>
      </c>
      <c r="B617" t="s">
        <v>1647</v>
      </c>
      <c r="C617" t="s">
        <v>62</v>
      </c>
      <c r="D617" t="s">
        <v>1648</v>
      </c>
      <c r="E617" t="s">
        <v>63</v>
      </c>
      <c r="G617" s="34">
        <f t="shared" si="9"/>
        <v>0</v>
      </c>
    </row>
    <row r="618" spans="1:7" x14ac:dyDescent="0.15">
      <c r="A618" t="s">
        <v>1671</v>
      </c>
      <c r="B618" t="s">
        <v>1650</v>
      </c>
      <c r="C618" t="s">
        <v>62</v>
      </c>
      <c r="D618" t="s">
        <v>1651</v>
      </c>
      <c r="E618" t="s">
        <v>63</v>
      </c>
      <c r="G618" s="34">
        <f t="shared" si="9"/>
        <v>0</v>
      </c>
    </row>
    <row r="619" spans="1:7" x14ac:dyDescent="0.15">
      <c r="A619" t="s">
        <v>1672</v>
      </c>
      <c r="B619" t="s">
        <v>1653</v>
      </c>
      <c r="C619" t="s">
        <v>62</v>
      </c>
      <c r="D619" t="s">
        <v>1654</v>
      </c>
      <c r="E619" t="s">
        <v>63</v>
      </c>
      <c r="G619" s="34">
        <f t="shared" si="9"/>
        <v>0</v>
      </c>
    </row>
    <row r="620" spans="1:7" x14ac:dyDescent="0.15">
      <c r="A620" t="s">
        <v>1673</v>
      </c>
      <c r="B620" t="s">
        <v>1656</v>
      </c>
      <c r="C620" t="s">
        <v>62</v>
      </c>
      <c r="D620" t="s">
        <v>1657</v>
      </c>
      <c r="E620" t="s">
        <v>63</v>
      </c>
      <c r="G620" s="34">
        <f t="shared" si="9"/>
        <v>0</v>
      </c>
    </row>
    <row r="621" spans="1:7" x14ac:dyDescent="0.15">
      <c r="A621" t="s">
        <v>1674</v>
      </c>
      <c r="B621" t="s">
        <v>1659</v>
      </c>
      <c r="C621" t="s">
        <v>62</v>
      </c>
      <c r="D621" t="s">
        <v>1660</v>
      </c>
      <c r="E621" t="s">
        <v>63</v>
      </c>
      <c r="G621" s="34">
        <f t="shared" si="9"/>
        <v>0</v>
      </c>
    </row>
    <row r="622" spans="1:7" x14ac:dyDescent="0.15">
      <c r="A622" t="s">
        <v>1675</v>
      </c>
      <c r="B622" t="s">
        <v>1662</v>
      </c>
      <c r="C622" t="s">
        <v>62</v>
      </c>
      <c r="D622" t="s">
        <v>1663</v>
      </c>
      <c r="E622" t="s">
        <v>63</v>
      </c>
      <c r="G622" s="34">
        <f t="shared" si="9"/>
        <v>0</v>
      </c>
    </row>
    <row r="623" spans="1:7" x14ac:dyDescent="0.15">
      <c r="A623" t="s">
        <v>1676</v>
      </c>
      <c r="B623" t="s">
        <v>1665</v>
      </c>
      <c r="C623" t="s">
        <v>62</v>
      </c>
      <c r="D623" t="s">
        <v>1666</v>
      </c>
      <c r="E623" t="s">
        <v>63</v>
      </c>
      <c r="G623" s="34">
        <f t="shared" si="9"/>
        <v>0</v>
      </c>
    </row>
    <row r="624" spans="1:7" x14ac:dyDescent="0.15">
      <c r="A624" t="s">
        <v>1677</v>
      </c>
      <c r="B624" t="s">
        <v>1668</v>
      </c>
      <c r="C624" t="s">
        <v>62</v>
      </c>
      <c r="D624" t="s">
        <v>1669</v>
      </c>
      <c r="E624" t="s">
        <v>63</v>
      </c>
      <c r="G624" s="34">
        <f t="shared" si="9"/>
        <v>0</v>
      </c>
    </row>
    <row r="625" spans="1:7" x14ac:dyDescent="0.15">
      <c r="A625" t="s">
        <v>1678</v>
      </c>
      <c r="B625" t="s">
        <v>1679</v>
      </c>
      <c r="C625" t="s">
        <v>180</v>
      </c>
      <c r="D625" t="s">
        <v>1680</v>
      </c>
      <c r="E625" t="s">
        <v>182</v>
      </c>
      <c r="F625" t="s">
        <v>11929</v>
      </c>
      <c r="G625" s="34">
        <f t="shared" si="9"/>
        <v>40694</v>
      </c>
    </row>
    <row r="626" spans="1:7" x14ac:dyDescent="0.15">
      <c r="A626" t="s">
        <v>1681</v>
      </c>
      <c r="B626" t="s">
        <v>1682</v>
      </c>
      <c r="C626" t="s">
        <v>180</v>
      </c>
      <c r="D626" t="s">
        <v>1683</v>
      </c>
      <c r="E626" t="s">
        <v>182</v>
      </c>
      <c r="G626" s="34">
        <f t="shared" si="9"/>
        <v>0</v>
      </c>
    </row>
    <row r="627" spans="1:7" x14ac:dyDescent="0.15">
      <c r="A627" t="s">
        <v>1684</v>
      </c>
      <c r="B627" t="s">
        <v>1685</v>
      </c>
      <c r="C627" t="s">
        <v>180</v>
      </c>
      <c r="D627" t="s">
        <v>1686</v>
      </c>
      <c r="E627" t="s">
        <v>182</v>
      </c>
      <c r="F627" t="s">
        <v>11936</v>
      </c>
      <c r="G627" s="34">
        <f t="shared" si="9"/>
        <v>40211</v>
      </c>
    </row>
    <row r="628" spans="1:7" x14ac:dyDescent="0.15">
      <c r="A628" t="s">
        <v>1687</v>
      </c>
      <c r="B628" t="s">
        <v>1688</v>
      </c>
      <c r="C628" t="s">
        <v>180</v>
      </c>
      <c r="D628" t="s">
        <v>1689</v>
      </c>
      <c r="E628" t="s">
        <v>182</v>
      </c>
      <c r="F628" t="s">
        <v>11937</v>
      </c>
      <c r="G628" s="34">
        <f t="shared" si="9"/>
        <v>39853</v>
      </c>
    </row>
    <row r="629" spans="1:7" x14ac:dyDescent="0.15">
      <c r="A629" t="s">
        <v>1690</v>
      </c>
      <c r="B629" t="s">
        <v>1691</v>
      </c>
      <c r="C629" t="s">
        <v>180</v>
      </c>
      <c r="D629" t="s">
        <v>1692</v>
      </c>
      <c r="E629" t="s">
        <v>182</v>
      </c>
      <c r="G629" s="34">
        <f t="shared" si="9"/>
        <v>0</v>
      </c>
    </row>
    <row r="630" spans="1:7" x14ac:dyDescent="0.15">
      <c r="A630" t="s">
        <v>1693</v>
      </c>
      <c r="B630" t="s">
        <v>1694</v>
      </c>
      <c r="C630" t="s">
        <v>180</v>
      </c>
      <c r="D630" t="s">
        <v>1695</v>
      </c>
      <c r="E630" t="s">
        <v>182</v>
      </c>
      <c r="F630" t="s">
        <v>11938</v>
      </c>
      <c r="G630" s="34">
        <f t="shared" si="9"/>
        <v>39610</v>
      </c>
    </row>
    <row r="631" spans="1:7" x14ac:dyDescent="0.15">
      <c r="A631" t="s">
        <v>1696</v>
      </c>
      <c r="B631" t="s">
        <v>1697</v>
      </c>
      <c r="C631" t="s">
        <v>180</v>
      </c>
      <c r="D631" t="s">
        <v>1698</v>
      </c>
      <c r="E631" t="s">
        <v>182</v>
      </c>
      <c r="F631" t="s">
        <v>11931</v>
      </c>
      <c r="G631" s="34">
        <f t="shared" si="9"/>
        <v>39490</v>
      </c>
    </row>
    <row r="632" spans="1:7" x14ac:dyDescent="0.15">
      <c r="A632" t="s">
        <v>1699</v>
      </c>
      <c r="B632" t="s">
        <v>1700</v>
      </c>
      <c r="C632" t="s">
        <v>180</v>
      </c>
      <c r="D632" t="s">
        <v>1701</v>
      </c>
      <c r="E632" t="s">
        <v>182</v>
      </c>
      <c r="F632" t="s">
        <v>11939</v>
      </c>
      <c r="G632" s="34">
        <f t="shared" si="9"/>
        <v>40567</v>
      </c>
    </row>
    <row r="633" spans="1:7" x14ac:dyDescent="0.15">
      <c r="A633" t="s">
        <v>1702</v>
      </c>
      <c r="B633" t="s">
        <v>1703</v>
      </c>
      <c r="C633" t="s">
        <v>180</v>
      </c>
      <c r="D633" t="s">
        <v>1704</v>
      </c>
      <c r="E633" t="s">
        <v>182</v>
      </c>
      <c r="F633" t="s">
        <v>11940</v>
      </c>
      <c r="G633" s="34">
        <f t="shared" si="9"/>
        <v>39881</v>
      </c>
    </row>
    <row r="634" spans="1:7" x14ac:dyDescent="0.15">
      <c r="A634" t="s">
        <v>1705</v>
      </c>
      <c r="B634" t="s">
        <v>1682</v>
      </c>
      <c r="C634" t="s">
        <v>62</v>
      </c>
      <c r="D634" t="s">
        <v>1683</v>
      </c>
      <c r="E634" t="s">
        <v>63</v>
      </c>
      <c r="G634" s="34">
        <f t="shared" si="9"/>
        <v>0</v>
      </c>
    </row>
    <row r="635" spans="1:7" x14ac:dyDescent="0.15">
      <c r="A635" t="s">
        <v>1706</v>
      </c>
      <c r="B635" t="s">
        <v>1694</v>
      </c>
      <c r="C635" t="s">
        <v>62</v>
      </c>
      <c r="D635" t="s">
        <v>1695</v>
      </c>
      <c r="E635" t="s">
        <v>63</v>
      </c>
      <c r="G635" s="34">
        <f t="shared" si="9"/>
        <v>0</v>
      </c>
    </row>
    <row r="636" spans="1:7" x14ac:dyDescent="0.15">
      <c r="A636" t="s">
        <v>1707</v>
      </c>
      <c r="B636" t="s">
        <v>1708</v>
      </c>
      <c r="C636" t="s">
        <v>726</v>
      </c>
      <c r="D636" t="s">
        <v>1709</v>
      </c>
      <c r="E636" t="s">
        <v>727</v>
      </c>
      <c r="G636" s="34">
        <f t="shared" si="9"/>
        <v>0</v>
      </c>
    </row>
    <row r="637" spans="1:7" x14ac:dyDescent="0.15">
      <c r="A637" t="s">
        <v>1710</v>
      </c>
      <c r="B637" t="s">
        <v>1711</v>
      </c>
      <c r="C637" t="s">
        <v>726</v>
      </c>
      <c r="D637" t="s">
        <v>1712</v>
      </c>
      <c r="E637" t="s">
        <v>727</v>
      </c>
      <c r="G637" s="34">
        <f t="shared" si="9"/>
        <v>0</v>
      </c>
    </row>
    <row r="638" spans="1:7" x14ac:dyDescent="0.15">
      <c r="A638" t="s">
        <v>1713</v>
      </c>
      <c r="B638" t="s">
        <v>1714</v>
      </c>
      <c r="C638" t="s">
        <v>726</v>
      </c>
      <c r="D638" t="s">
        <v>1715</v>
      </c>
      <c r="E638" t="s">
        <v>727</v>
      </c>
      <c r="F638" t="s">
        <v>11931</v>
      </c>
      <c r="G638" s="34">
        <f t="shared" si="9"/>
        <v>39490</v>
      </c>
    </row>
    <row r="639" spans="1:7" x14ac:dyDescent="0.15">
      <c r="A639" t="s">
        <v>1716</v>
      </c>
      <c r="B639" t="s">
        <v>1717</v>
      </c>
      <c r="C639" t="s">
        <v>180</v>
      </c>
      <c r="D639" t="s">
        <v>1718</v>
      </c>
      <c r="E639" t="s">
        <v>182</v>
      </c>
      <c r="G639" s="34">
        <f t="shared" si="9"/>
        <v>0</v>
      </c>
    </row>
    <row r="640" spans="1:7" x14ac:dyDescent="0.15">
      <c r="A640" t="s">
        <v>1719</v>
      </c>
      <c r="B640" t="s">
        <v>1720</v>
      </c>
      <c r="C640" t="s">
        <v>180</v>
      </c>
      <c r="D640" t="s">
        <v>1721</v>
      </c>
      <c r="E640" t="s">
        <v>182</v>
      </c>
      <c r="G640" s="34">
        <f t="shared" si="9"/>
        <v>0</v>
      </c>
    </row>
    <row r="641" spans="1:7" x14ac:dyDescent="0.15">
      <c r="A641" t="s">
        <v>1722</v>
      </c>
      <c r="B641" t="s">
        <v>1717</v>
      </c>
      <c r="C641" t="s">
        <v>62</v>
      </c>
      <c r="D641" t="s">
        <v>1718</v>
      </c>
      <c r="E641" t="s">
        <v>63</v>
      </c>
      <c r="G641" s="34">
        <f t="shared" si="9"/>
        <v>0</v>
      </c>
    </row>
    <row r="642" spans="1:7" x14ac:dyDescent="0.15">
      <c r="A642" t="s">
        <v>1723</v>
      </c>
      <c r="B642" t="s">
        <v>1720</v>
      </c>
      <c r="C642" t="s">
        <v>62</v>
      </c>
      <c r="D642" t="s">
        <v>1721</v>
      </c>
      <c r="E642" t="s">
        <v>63</v>
      </c>
      <c r="G642" s="34">
        <f t="shared" ref="G642:G705" si="10">IFERROR(VALUE(F642),VALUE(REPLACE(F642,1,FIND(CHAR(1),SUBSTITUTE(F642,",",CHAR(1),LEN(F642)-LEN(SUBSTITUTE(F642,",","")))),"")))</f>
        <v>0</v>
      </c>
    </row>
    <row r="643" spans="1:7" x14ac:dyDescent="0.15">
      <c r="A643" t="s">
        <v>1724</v>
      </c>
      <c r="B643" t="s">
        <v>968</v>
      </c>
      <c r="C643" t="s">
        <v>726</v>
      </c>
      <c r="D643" t="s">
        <v>969</v>
      </c>
      <c r="E643" t="s">
        <v>727</v>
      </c>
      <c r="G643" s="34">
        <f t="shared" si="10"/>
        <v>0</v>
      </c>
    </row>
    <row r="644" spans="1:7" x14ac:dyDescent="0.15">
      <c r="A644" t="s">
        <v>1725</v>
      </c>
      <c r="B644" t="s">
        <v>1551</v>
      </c>
      <c r="C644" t="s">
        <v>726</v>
      </c>
      <c r="D644" t="s">
        <v>1552</v>
      </c>
      <c r="E644" t="s">
        <v>727</v>
      </c>
      <c r="G644" s="34">
        <f t="shared" si="10"/>
        <v>0</v>
      </c>
    </row>
    <row r="645" spans="1:7" x14ac:dyDescent="0.15">
      <c r="A645" t="s">
        <v>1726</v>
      </c>
      <c r="B645" t="s">
        <v>974</v>
      </c>
      <c r="C645" t="s">
        <v>726</v>
      </c>
      <c r="D645" t="s">
        <v>975</v>
      </c>
      <c r="E645" t="s">
        <v>727</v>
      </c>
      <c r="G645" s="34">
        <f t="shared" si="10"/>
        <v>0</v>
      </c>
    </row>
    <row r="646" spans="1:7" x14ac:dyDescent="0.15">
      <c r="A646" t="s">
        <v>1727</v>
      </c>
      <c r="B646" t="s">
        <v>1728</v>
      </c>
      <c r="C646" t="s">
        <v>726</v>
      </c>
      <c r="D646" t="s">
        <v>1729</v>
      </c>
      <c r="E646" t="s">
        <v>727</v>
      </c>
      <c r="F646" t="s">
        <v>11931</v>
      </c>
      <c r="G646" s="34">
        <f t="shared" si="10"/>
        <v>39490</v>
      </c>
    </row>
    <row r="647" spans="1:7" x14ac:dyDescent="0.15">
      <c r="A647" t="s">
        <v>1730</v>
      </c>
      <c r="B647" t="s">
        <v>1731</v>
      </c>
      <c r="C647" t="s">
        <v>726</v>
      </c>
      <c r="D647" t="s">
        <v>1732</v>
      </c>
      <c r="E647" t="s">
        <v>727</v>
      </c>
      <c r="F647" t="s">
        <v>11940</v>
      </c>
      <c r="G647" s="34">
        <f t="shared" si="10"/>
        <v>39881</v>
      </c>
    </row>
    <row r="648" spans="1:7" x14ac:dyDescent="0.15">
      <c r="A648" t="s">
        <v>1733</v>
      </c>
      <c r="B648" t="s">
        <v>1734</v>
      </c>
      <c r="C648" t="s">
        <v>180</v>
      </c>
      <c r="D648" t="s">
        <v>1735</v>
      </c>
      <c r="E648" t="s">
        <v>182</v>
      </c>
      <c r="F648" t="s">
        <v>11871</v>
      </c>
      <c r="G648" s="34">
        <f t="shared" si="10"/>
        <v>41032</v>
      </c>
    </row>
    <row r="649" spans="1:7" x14ac:dyDescent="0.15">
      <c r="A649" t="s">
        <v>1736</v>
      </c>
      <c r="B649" t="s">
        <v>1737</v>
      </c>
      <c r="C649" t="s">
        <v>726</v>
      </c>
      <c r="D649" t="s">
        <v>1738</v>
      </c>
      <c r="E649" t="s">
        <v>727</v>
      </c>
      <c r="G649" s="34">
        <f t="shared" si="10"/>
        <v>0</v>
      </c>
    </row>
    <row r="650" spans="1:7" x14ac:dyDescent="0.15">
      <c r="A650" t="s">
        <v>1739</v>
      </c>
      <c r="B650" t="s">
        <v>1737</v>
      </c>
      <c r="C650" t="s">
        <v>180</v>
      </c>
      <c r="D650" t="s">
        <v>1738</v>
      </c>
      <c r="E650" t="s">
        <v>182</v>
      </c>
      <c r="G650" s="34">
        <f t="shared" si="10"/>
        <v>0</v>
      </c>
    </row>
    <row r="651" spans="1:7" x14ac:dyDescent="0.15">
      <c r="A651" t="s">
        <v>1740</v>
      </c>
      <c r="B651" t="s">
        <v>1741</v>
      </c>
      <c r="C651" t="s">
        <v>180</v>
      </c>
      <c r="D651" t="s">
        <v>1742</v>
      </c>
      <c r="E651" t="s">
        <v>182</v>
      </c>
      <c r="G651" s="34">
        <f t="shared" si="10"/>
        <v>0</v>
      </c>
    </row>
    <row r="652" spans="1:7" x14ac:dyDescent="0.15">
      <c r="A652" t="s">
        <v>1743</v>
      </c>
      <c r="B652" t="s">
        <v>1744</v>
      </c>
      <c r="C652" t="s">
        <v>180</v>
      </c>
      <c r="D652" t="s">
        <v>1745</v>
      </c>
      <c r="E652" t="s">
        <v>182</v>
      </c>
      <c r="G652" s="34">
        <f t="shared" si="10"/>
        <v>0</v>
      </c>
    </row>
    <row r="653" spans="1:7" x14ac:dyDescent="0.15">
      <c r="A653" t="s">
        <v>1746</v>
      </c>
      <c r="B653" t="s">
        <v>1747</v>
      </c>
      <c r="C653" t="s">
        <v>180</v>
      </c>
      <c r="D653" t="s">
        <v>1748</v>
      </c>
      <c r="E653" t="s">
        <v>182</v>
      </c>
      <c r="G653" s="34">
        <f t="shared" si="10"/>
        <v>0</v>
      </c>
    </row>
    <row r="654" spans="1:7" x14ac:dyDescent="0.15">
      <c r="A654" t="s">
        <v>1749</v>
      </c>
      <c r="B654" t="s">
        <v>1750</v>
      </c>
      <c r="C654" t="s">
        <v>180</v>
      </c>
      <c r="D654" t="s">
        <v>1751</v>
      </c>
      <c r="E654" t="s">
        <v>182</v>
      </c>
      <c r="G654" s="34">
        <f t="shared" si="10"/>
        <v>0</v>
      </c>
    </row>
    <row r="655" spans="1:7" x14ac:dyDescent="0.15">
      <c r="A655" t="s">
        <v>1752</v>
      </c>
      <c r="B655" t="s">
        <v>1753</v>
      </c>
      <c r="C655" t="s">
        <v>180</v>
      </c>
      <c r="D655" t="s">
        <v>1754</v>
      </c>
      <c r="E655" t="s">
        <v>182</v>
      </c>
      <c r="G655" s="34">
        <f t="shared" si="10"/>
        <v>0</v>
      </c>
    </row>
    <row r="656" spans="1:7" x14ac:dyDescent="0.15">
      <c r="A656" t="s">
        <v>1755</v>
      </c>
      <c r="B656" t="s">
        <v>1756</v>
      </c>
      <c r="C656" t="s">
        <v>180</v>
      </c>
      <c r="D656" t="s">
        <v>1757</v>
      </c>
      <c r="E656" t="s">
        <v>182</v>
      </c>
      <c r="G656" s="34">
        <f t="shared" si="10"/>
        <v>0</v>
      </c>
    </row>
    <row r="657" spans="1:7" x14ac:dyDescent="0.15">
      <c r="A657" t="s">
        <v>1758</v>
      </c>
      <c r="B657" t="s">
        <v>1759</v>
      </c>
      <c r="C657" t="s">
        <v>180</v>
      </c>
      <c r="D657" t="s">
        <v>1760</v>
      </c>
      <c r="E657" t="s">
        <v>182</v>
      </c>
      <c r="G657" s="34">
        <f t="shared" si="10"/>
        <v>0</v>
      </c>
    </row>
    <row r="658" spans="1:7" x14ac:dyDescent="0.15">
      <c r="A658" t="s">
        <v>1761</v>
      </c>
      <c r="B658" t="s">
        <v>1762</v>
      </c>
      <c r="C658" t="s">
        <v>180</v>
      </c>
      <c r="D658" t="s">
        <v>1763</v>
      </c>
      <c r="E658" t="s">
        <v>182</v>
      </c>
      <c r="G658" s="34">
        <f t="shared" si="10"/>
        <v>0</v>
      </c>
    </row>
    <row r="659" spans="1:7" x14ac:dyDescent="0.15">
      <c r="A659" t="s">
        <v>1764</v>
      </c>
      <c r="B659" t="s">
        <v>1765</v>
      </c>
      <c r="C659" t="s">
        <v>180</v>
      </c>
      <c r="D659" t="s">
        <v>1766</v>
      </c>
      <c r="E659" t="s">
        <v>182</v>
      </c>
      <c r="G659" s="34">
        <f t="shared" si="10"/>
        <v>0</v>
      </c>
    </row>
    <row r="660" spans="1:7" x14ac:dyDescent="0.15">
      <c r="A660" t="s">
        <v>1767</v>
      </c>
      <c r="B660" t="s">
        <v>1768</v>
      </c>
      <c r="C660" t="s">
        <v>180</v>
      </c>
      <c r="D660" t="s">
        <v>1769</v>
      </c>
      <c r="E660" t="s">
        <v>182</v>
      </c>
      <c r="G660" s="34">
        <f t="shared" si="10"/>
        <v>0</v>
      </c>
    </row>
    <row r="661" spans="1:7" x14ac:dyDescent="0.15">
      <c r="A661" t="s">
        <v>1770</v>
      </c>
      <c r="B661" t="s">
        <v>1771</v>
      </c>
      <c r="C661" t="s">
        <v>180</v>
      </c>
      <c r="D661" t="s">
        <v>1772</v>
      </c>
      <c r="E661" t="s">
        <v>182</v>
      </c>
      <c r="G661" s="34">
        <f t="shared" si="10"/>
        <v>0</v>
      </c>
    </row>
    <row r="662" spans="1:7" x14ac:dyDescent="0.15">
      <c r="A662" t="s">
        <v>1773</v>
      </c>
      <c r="B662" t="s">
        <v>1774</v>
      </c>
      <c r="C662" t="s">
        <v>180</v>
      </c>
      <c r="D662" t="s">
        <v>1775</v>
      </c>
      <c r="E662" t="s">
        <v>182</v>
      </c>
      <c r="G662" s="34">
        <f t="shared" si="10"/>
        <v>0</v>
      </c>
    </row>
    <row r="663" spans="1:7" x14ac:dyDescent="0.15">
      <c r="A663" t="s">
        <v>1776</v>
      </c>
      <c r="B663" t="s">
        <v>1777</v>
      </c>
      <c r="C663" t="s">
        <v>180</v>
      </c>
      <c r="D663" t="s">
        <v>1778</v>
      </c>
      <c r="E663" t="s">
        <v>182</v>
      </c>
      <c r="G663" s="34">
        <f t="shared" si="10"/>
        <v>0</v>
      </c>
    </row>
    <row r="664" spans="1:7" x14ac:dyDescent="0.15">
      <c r="A664" t="s">
        <v>1779</v>
      </c>
      <c r="B664" t="s">
        <v>1780</v>
      </c>
      <c r="C664" t="s">
        <v>180</v>
      </c>
      <c r="D664" t="s">
        <v>1781</v>
      </c>
      <c r="E664" t="s">
        <v>182</v>
      </c>
      <c r="G664" s="34">
        <f t="shared" si="10"/>
        <v>0</v>
      </c>
    </row>
    <row r="665" spans="1:7" x14ac:dyDescent="0.15">
      <c r="A665" t="s">
        <v>1782</v>
      </c>
      <c r="B665" t="s">
        <v>1737</v>
      </c>
      <c r="C665" t="s">
        <v>334</v>
      </c>
      <c r="D665" t="s">
        <v>1738</v>
      </c>
      <c r="E665" t="s">
        <v>705</v>
      </c>
      <c r="G665" s="34">
        <f t="shared" si="10"/>
        <v>0</v>
      </c>
    </row>
    <row r="666" spans="1:7" x14ac:dyDescent="0.15">
      <c r="A666" t="s">
        <v>1783</v>
      </c>
      <c r="B666" t="s">
        <v>1784</v>
      </c>
      <c r="C666" t="s">
        <v>62</v>
      </c>
      <c r="D666" t="s">
        <v>1785</v>
      </c>
      <c r="E666" t="s">
        <v>63</v>
      </c>
      <c r="G666" s="34">
        <f t="shared" si="10"/>
        <v>0</v>
      </c>
    </row>
    <row r="667" spans="1:7" x14ac:dyDescent="0.15">
      <c r="A667" t="s">
        <v>1786</v>
      </c>
      <c r="B667" t="s">
        <v>1784</v>
      </c>
      <c r="C667" t="s">
        <v>180</v>
      </c>
      <c r="D667" t="s">
        <v>1785</v>
      </c>
      <c r="E667" t="s">
        <v>182</v>
      </c>
      <c r="G667" s="34">
        <f t="shared" si="10"/>
        <v>0</v>
      </c>
    </row>
    <row r="668" spans="1:7" x14ac:dyDescent="0.15">
      <c r="A668" t="s">
        <v>1787</v>
      </c>
      <c r="B668" t="s">
        <v>1788</v>
      </c>
      <c r="C668" t="s">
        <v>726</v>
      </c>
      <c r="D668" t="s">
        <v>1789</v>
      </c>
      <c r="E668" t="s">
        <v>727</v>
      </c>
      <c r="G668" s="34">
        <f t="shared" si="10"/>
        <v>0</v>
      </c>
    </row>
    <row r="669" spans="1:7" x14ac:dyDescent="0.15">
      <c r="A669" t="s">
        <v>1790</v>
      </c>
      <c r="B669" t="s">
        <v>1791</v>
      </c>
      <c r="C669" t="s">
        <v>726</v>
      </c>
      <c r="D669" t="s">
        <v>1792</v>
      </c>
      <c r="E669" t="s">
        <v>727</v>
      </c>
      <c r="F669" s="35"/>
      <c r="G669" s="34">
        <f t="shared" si="10"/>
        <v>0</v>
      </c>
    </row>
    <row r="670" spans="1:7" x14ac:dyDescent="0.15">
      <c r="A670" t="s">
        <v>1793</v>
      </c>
      <c r="B670" t="s">
        <v>1728</v>
      </c>
      <c r="C670" t="s">
        <v>726</v>
      </c>
      <c r="D670" t="s">
        <v>1729</v>
      </c>
      <c r="E670" t="s">
        <v>727</v>
      </c>
      <c r="G670" s="34">
        <f t="shared" si="10"/>
        <v>0</v>
      </c>
    </row>
    <row r="671" spans="1:7" x14ac:dyDescent="0.15">
      <c r="A671" t="s">
        <v>1794</v>
      </c>
      <c r="B671" t="s">
        <v>1795</v>
      </c>
      <c r="C671" t="s">
        <v>726</v>
      </c>
      <c r="D671" t="s">
        <v>1796</v>
      </c>
      <c r="E671" t="s">
        <v>727</v>
      </c>
      <c r="G671" s="34">
        <f t="shared" si="10"/>
        <v>0</v>
      </c>
    </row>
    <row r="672" spans="1:7" x14ac:dyDescent="0.15">
      <c r="A672" t="s">
        <v>1797</v>
      </c>
      <c r="B672" t="s">
        <v>1798</v>
      </c>
      <c r="C672" t="s">
        <v>726</v>
      </c>
      <c r="D672" t="s">
        <v>1799</v>
      </c>
      <c r="E672" t="s">
        <v>727</v>
      </c>
      <c r="G672" s="34">
        <f t="shared" si="10"/>
        <v>0</v>
      </c>
    </row>
    <row r="673" spans="1:7" x14ac:dyDescent="0.15">
      <c r="A673" t="s">
        <v>1800</v>
      </c>
      <c r="B673" t="s">
        <v>1784</v>
      </c>
      <c r="C673" t="s">
        <v>1801</v>
      </c>
      <c r="D673" t="s">
        <v>1785</v>
      </c>
      <c r="E673" t="s">
        <v>1802</v>
      </c>
      <c r="F673" t="s">
        <v>11850</v>
      </c>
      <c r="G673" s="34">
        <f t="shared" si="10"/>
        <v>39937</v>
      </c>
    </row>
    <row r="674" spans="1:7" x14ac:dyDescent="0.15">
      <c r="A674" t="s">
        <v>1803</v>
      </c>
      <c r="B674" t="s">
        <v>1804</v>
      </c>
      <c r="C674" t="s">
        <v>334</v>
      </c>
      <c r="D674" t="s">
        <v>1805</v>
      </c>
      <c r="E674" t="s">
        <v>705</v>
      </c>
      <c r="G674" s="34">
        <f t="shared" si="10"/>
        <v>0</v>
      </c>
    </row>
    <row r="675" spans="1:7" x14ac:dyDescent="0.15">
      <c r="A675" t="s">
        <v>1806</v>
      </c>
      <c r="B675" t="s">
        <v>1807</v>
      </c>
      <c r="C675" t="s">
        <v>334</v>
      </c>
      <c r="D675" t="s">
        <v>1808</v>
      </c>
      <c r="E675" t="s">
        <v>705</v>
      </c>
      <c r="G675" s="34">
        <f t="shared" si="10"/>
        <v>0</v>
      </c>
    </row>
    <row r="676" spans="1:7" x14ac:dyDescent="0.15">
      <c r="A676" t="s">
        <v>1809</v>
      </c>
      <c r="B676" t="s">
        <v>1804</v>
      </c>
      <c r="C676" t="s">
        <v>726</v>
      </c>
      <c r="D676" t="s">
        <v>1805</v>
      </c>
      <c r="E676" t="s">
        <v>727</v>
      </c>
      <c r="G676" s="34">
        <f t="shared" si="10"/>
        <v>0</v>
      </c>
    </row>
    <row r="677" spans="1:7" x14ac:dyDescent="0.15">
      <c r="A677" t="s">
        <v>1810</v>
      </c>
      <c r="B677" t="s">
        <v>1807</v>
      </c>
      <c r="C677" t="s">
        <v>726</v>
      </c>
      <c r="D677" t="s">
        <v>1808</v>
      </c>
      <c r="E677" t="s">
        <v>727</v>
      </c>
      <c r="G677" s="34">
        <f t="shared" si="10"/>
        <v>0</v>
      </c>
    </row>
    <row r="678" spans="1:7" x14ac:dyDescent="0.15">
      <c r="A678" t="s">
        <v>1811</v>
      </c>
      <c r="B678" t="s">
        <v>1804</v>
      </c>
      <c r="C678" t="s">
        <v>180</v>
      </c>
      <c r="D678" t="s">
        <v>1805</v>
      </c>
      <c r="E678" t="s">
        <v>182</v>
      </c>
      <c r="G678" s="34">
        <f t="shared" si="10"/>
        <v>0</v>
      </c>
    </row>
    <row r="679" spans="1:7" x14ac:dyDescent="0.15">
      <c r="A679" t="s">
        <v>1812</v>
      </c>
      <c r="B679" t="s">
        <v>1807</v>
      </c>
      <c r="C679" t="s">
        <v>180</v>
      </c>
      <c r="D679" t="s">
        <v>1808</v>
      </c>
      <c r="E679" t="s">
        <v>182</v>
      </c>
      <c r="G679" s="34">
        <f t="shared" si="10"/>
        <v>0</v>
      </c>
    </row>
    <row r="680" spans="1:7" x14ac:dyDescent="0.15">
      <c r="A680" t="s">
        <v>1813</v>
      </c>
      <c r="B680" t="s">
        <v>1814</v>
      </c>
      <c r="C680" t="s">
        <v>334</v>
      </c>
      <c r="D680" t="s">
        <v>1815</v>
      </c>
      <c r="E680" t="s">
        <v>705</v>
      </c>
      <c r="G680" s="34">
        <f t="shared" si="10"/>
        <v>0</v>
      </c>
    </row>
    <row r="681" spans="1:7" x14ac:dyDescent="0.15">
      <c r="A681" t="s">
        <v>1816</v>
      </c>
      <c r="B681" t="s">
        <v>1814</v>
      </c>
      <c r="C681" t="s">
        <v>726</v>
      </c>
      <c r="D681" t="s">
        <v>1815</v>
      </c>
      <c r="E681" t="s">
        <v>727</v>
      </c>
      <c r="G681" s="34">
        <f t="shared" si="10"/>
        <v>0</v>
      </c>
    </row>
    <row r="682" spans="1:7" x14ac:dyDescent="0.15">
      <c r="A682" t="s">
        <v>11612</v>
      </c>
      <c r="B682" t="s">
        <v>11613</v>
      </c>
      <c r="C682" t="s">
        <v>188</v>
      </c>
      <c r="D682" t="s">
        <v>11614</v>
      </c>
      <c r="E682" t="s">
        <v>42</v>
      </c>
      <c r="F682" t="s">
        <v>11941</v>
      </c>
      <c r="G682" s="34">
        <f t="shared" si="10"/>
        <v>41226</v>
      </c>
    </row>
    <row r="683" spans="1:7" x14ac:dyDescent="0.15">
      <c r="A683" t="s">
        <v>11942</v>
      </c>
      <c r="B683" t="s">
        <v>11943</v>
      </c>
      <c r="C683" t="s">
        <v>334</v>
      </c>
      <c r="D683" t="s">
        <v>11944</v>
      </c>
      <c r="E683" t="s">
        <v>705</v>
      </c>
      <c r="F683" t="s">
        <v>11882</v>
      </c>
      <c r="G683" s="34">
        <f t="shared" si="10"/>
        <v>41800</v>
      </c>
    </row>
    <row r="684" spans="1:7" x14ac:dyDescent="0.15">
      <c r="A684" t="s">
        <v>1817</v>
      </c>
      <c r="B684" t="s">
        <v>1818</v>
      </c>
      <c r="C684" t="s">
        <v>726</v>
      </c>
      <c r="D684" t="s">
        <v>1819</v>
      </c>
      <c r="E684" t="s">
        <v>727</v>
      </c>
      <c r="G684" s="34">
        <f t="shared" si="10"/>
        <v>0</v>
      </c>
    </row>
    <row r="685" spans="1:7" x14ac:dyDescent="0.15">
      <c r="A685" t="s">
        <v>1820</v>
      </c>
      <c r="B685" t="s">
        <v>1821</v>
      </c>
      <c r="C685" t="s">
        <v>726</v>
      </c>
      <c r="D685" t="s">
        <v>1822</v>
      </c>
      <c r="E685" t="s">
        <v>727</v>
      </c>
      <c r="G685" s="34">
        <f t="shared" si="10"/>
        <v>0</v>
      </c>
    </row>
    <row r="686" spans="1:7" x14ac:dyDescent="0.15">
      <c r="A686" t="s">
        <v>1823</v>
      </c>
      <c r="B686" t="s">
        <v>1824</v>
      </c>
      <c r="C686" t="s">
        <v>726</v>
      </c>
      <c r="D686" t="s">
        <v>1825</v>
      </c>
      <c r="E686" t="s">
        <v>727</v>
      </c>
      <c r="G686" s="34">
        <f t="shared" si="10"/>
        <v>0</v>
      </c>
    </row>
    <row r="687" spans="1:7" x14ac:dyDescent="0.15">
      <c r="A687" t="s">
        <v>1826</v>
      </c>
      <c r="B687" t="s">
        <v>1827</v>
      </c>
      <c r="C687" t="s">
        <v>726</v>
      </c>
      <c r="D687" t="s">
        <v>1828</v>
      </c>
      <c r="E687" t="s">
        <v>727</v>
      </c>
      <c r="G687" s="34">
        <f t="shared" si="10"/>
        <v>0</v>
      </c>
    </row>
    <row r="688" spans="1:7" x14ac:dyDescent="0.15">
      <c r="A688" t="s">
        <v>1829</v>
      </c>
      <c r="B688" t="s">
        <v>1818</v>
      </c>
      <c r="C688" t="s">
        <v>180</v>
      </c>
      <c r="D688" t="s">
        <v>1819</v>
      </c>
      <c r="E688" t="s">
        <v>182</v>
      </c>
      <c r="G688" s="34">
        <f t="shared" si="10"/>
        <v>0</v>
      </c>
    </row>
    <row r="689" spans="1:7" x14ac:dyDescent="0.15">
      <c r="A689" t="s">
        <v>1830</v>
      </c>
      <c r="B689" t="s">
        <v>1821</v>
      </c>
      <c r="C689" t="s">
        <v>180</v>
      </c>
      <c r="D689" t="s">
        <v>1822</v>
      </c>
      <c r="E689" t="s">
        <v>182</v>
      </c>
      <c r="G689" s="34">
        <f t="shared" si="10"/>
        <v>0</v>
      </c>
    </row>
    <row r="690" spans="1:7" x14ac:dyDescent="0.15">
      <c r="A690" t="s">
        <v>1831</v>
      </c>
      <c r="B690" t="s">
        <v>1824</v>
      </c>
      <c r="C690" t="s">
        <v>180</v>
      </c>
      <c r="D690" t="s">
        <v>1825</v>
      </c>
      <c r="E690" t="s">
        <v>182</v>
      </c>
      <c r="G690" s="34">
        <f t="shared" si="10"/>
        <v>0</v>
      </c>
    </row>
    <row r="691" spans="1:7" x14ac:dyDescent="0.15">
      <c r="A691" t="s">
        <v>1832</v>
      </c>
      <c r="B691" t="s">
        <v>1827</v>
      </c>
      <c r="C691" t="s">
        <v>180</v>
      </c>
      <c r="D691" t="s">
        <v>1828</v>
      </c>
      <c r="E691" t="s">
        <v>182</v>
      </c>
      <c r="G691" s="34">
        <f t="shared" si="10"/>
        <v>0</v>
      </c>
    </row>
    <row r="692" spans="1:7" x14ac:dyDescent="0.15">
      <c r="A692" t="s">
        <v>1833</v>
      </c>
      <c r="B692" t="s">
        <v>1818</v>
      </c>
      <c r="C692" t="s">
        <v>334</v>
      </c>
      <c r="D692" t="s">
        <v>1819</v>
      </c>
      <c r="E692" t="s">
        <v>705</v>
      </c>
      <c r="G692" s="34">
        <f t="shared" si="10"/>
        <v>0</v>
      </c>
    </row>
    <row r="693" spans="1:7" x14ac:dyDescent="0.15">
      <c r="A693" t="s">
        <v>1834</v>
      </c>
      <c r="B693" t="s">
        <v>1821</v>
      </c>
      <c r="C693" t="s">
        <v>334</v>
      </c>
      <c r="D693" t="s">
        <v>1822</v>
      </c>
      <c r="E693" t="s">
        <v>705</v>
      </c>
      <c r="G693" s="34">
        <f t="shared" si="10"/>
        <v>0</v>
      </c>
    </row>
    <row r="694" spans="1:7" x14ac:dyDescent="0.15">
      <c r="A694" t="s">
        <v>1835</v>
      </c>
      <c r="B694" t="s">
        <v>1824</v>
      </c>
      <c r="C694" t="s">
        <v>334</v>
      </c>
      <c r="D694" t="s">
        <v>1825</v>
      </c>
      <c r="E694" t="s">
        <v>705</v>
      </c>
      <c r="G694" s="34">
        <f t="shared" si="10"/>
        <v>0</v>
      </c>
    </row>
    <row r="695" spans="1:7" x14ac:dyDescent="0.15">
      <c r="A695" t="s">
        <v>1836</v>
      </c>
      <c r="B695" t="s">
        <v>1827</v>
      </c>
      <c r="C695" t="s">
        <v>334</v>
      </c>
      <c r="D695" t="s">
        <v>1828</v>
      </c>
      <c r="E695" t="s">
        <v>705</v>
      </c>
      <c r="G695" s="34">
        <f t="shared" si="10"/>
        <v>0</v>
      </c>
    </row>
    <row r="696" spans="1:7" x14ac:dyDescent="0.15">
      <c r="A696" t="s">
        <v>1837</v>
      </c>
      <c r="B696" t="s">
        <v>1838</v>
      </c>
      <c r="C696" t="s">
        <v>726</v>
      </c>
      <c r="D696" t="s">
        <v>1839</v>
      </c>
      <c r="E696" t="s">
        <v>727</v>
      </c>
      <c r="G696" s="34">
        <f t="shared" si="10"/>
        <v>0</v>
      </c>
    </row>
    <row r="697" spans="1:7" x14ac:dyDescent="0.15">
      <c r="A697" t="s">
        <v>1840</v>
      </c>
      <c r="B697" t="s">
        <v>1841</v>
      </c>
      <c r="C697" t="s">
        <v>726</v>
      </c>
      <c r="D697" t="s">
        <v>1842</v>
      </c>
      <c r="E697" t="s">
        <v>727</v>
      </c>
      <c r="G697" s="34">
        <f t="shared" si="10"/>
        <v>0</v>
      </c>
    </row>
    <row r="698" spans="1:7" x14ac:dyDescent="0.15">
      <c r="A698" t="s">
        <v>1843</v>
      </c>
      <c r="B698" t="s">
        <v>1844</v>
      </c>
      <c r="C698" t="s">
        <v>726</v>
      </c>
      <c r="D698" t="s">
        <v>1845</v>
      </c>
      <c r="E698" t="s">
        <v>727</v>
      </c>
      <c r="G698" s="34">
        <f t="shared" si="10"/>
        <v>0</v>
      </c>
    </row>
    <row r="699" spans="1:7" x14ac:dyDescent="0.15">
      <c r="A699" t="s">
        <v>1846</v>
      </c>
      <c r="B699" t="s">
        <v>1847</v>
      </c>
      <c r="C699" t="s">
        <v>726</v>
      </c>
      <c r="D699" t="s">
        <v>1848</v>
      </c>
      <c r="E699" t="s">
        <v>727</v>
      </c>
      <c r="G699" s="34">
        <f t="shared" si="10"/>
        <v>0</v>
      </c>
    </row>
    <row r="700" spans="1:7" x14ac:dyDescent="0.15">
      <c r="A700" t="s">
        <v>1849</v>
      </c>
      <c r="B700" t="s">
        <v>1850</v>
      </c>
      <c r="C700" t="s">
        <v>726</v>
      </c>
      <c r="D700" t="s">
        <v>1851</v>
      </c>
      <c r="E700" t="s">
        <v>727</v>
      </c>
      <c r="G700" s="34">
        <f t="shared" si="10"/>
        <v>0</v>
      </c>
    </row>
    <row r="701" spans="1:7" x14ac:dyDescent="0.15">
      <c r="A701" t="s">
        <v>1852</v>
      </c>
      <c r="B701" t="s">
        <v>1853</v>
      </c>
      <c r="C701" t="s">
        <v>726</v>
      </c>
      <c r="D701" t="s">
        <v>1854</v>
      </c>
      <c r="E701" t="s">
        <v>727</v>
      </c>
      <c r="G701" s="34">
        <f t="shared" si="10"/>
        <v>0</v>
      </c>
    </row>
    <row r="702" spans="1:7" x14ac:dyDescent="0.15">
      <c r="A702" t="s">
        <v>1855</v>
      </c>
      <c r="B702" t="s">
        <v>1856</v>
      </c>
      <c r="C702" t="s">
        <v>726</v>
      </c>
      <c r="D702" t="s">
        <v>1857</v>
      </c>
      <c r="E702" t="s">
        <v>727</v>
      </c>
      <c r="G702" s="34">
        <f t="shared" si="10"/>
        <v>0</v>
      </c>
    </row>
    <row r="703" spans="1:7" x14ac:dyDescent="0.15">
      <c r="A703" t="s">
        <v>1858</v>
      </c>
      <c r="B703" t="s">
        <v>1859</v>
      </c>
      <c r="C703" t="s">
        <v>726</v>
      </c>
      <c r="D703" t="s">
        <v>1860</v>
      </c>
      <c r="E703" t="s">
        <v>727</v>
      </c>
      <c r="G703" s="34">
        <f t="shared" si="10"/>
        <v>0</v>
      </c>
    </row>
    <row r="704" spans="1:7" x14ac:dyDescent="0.15">
      <c r="A704" t="s">
        <v>1861</v>
      </c>
      <c r="B704" t="s">
        <v>1862</v>
      </c>
      <c r="C704" t="s">
        <v>726</v>
      </c>
      <c r="D704" t="s">
        <v>1863</v>
      </c>
      <c r="E704" t="s">
        <v>727</v>
      </c>
      <c r="G704" s="34">
        <f t="shared" si="10"/>
        <v>0</v>
      </c>
    </row>
    <row r="705" spans="1:7" x14ac:dyDescent="0.15">
      <c r="A705" t="s">
        <v>1864</v>
      </c>
      <c r="B705" t="s">
        <v>1865</v>
      </c>
      <c r="C705" t="s">
        <v>726</v>
      </c>
      <c r="D705" t="s">
        <v>1866</v>
      </c>
      <c r="E705" t="s">
        <v>727</v>
      </c>
      <c r="G705" s="34">
        <f t="shared" si="10"/>
        <v>0</v>
      </c>
    </row>
    <row r="706" spans="1:7" x14ac:dyDescent="0.15">
      <c r="A706" t="s">
        <v>1867</v>
      </c>
      <c r="B706" t="s">
        <v>1868</v>
      </c>
      <c r="C706" t="s">
        <v>726</v>
      </c>
      <c r="D706" t="s">
        <v>1869</v>
      </c>
      <c r="E706" t="s">
        <v>727</v>
      </c>
      <c r="G706" s="34">
        <f t="shared" ref="G706:G769" si="11">IFERROR(VALUE(F706),VALUE(REPLACE(F706,1,FIND(CHAR(1),SUBSTITUTE(F706,",",CHAR(1),LEN(F706)-LEN(SUBSTITUTE(F706,",","")))),"")))</f>
        <v>0</v>
      </c>
    </row>
    <row r="707" spans="1:7" x14ac:dyDescent="0.15">
      <c r="A707" t="s">
        <v>1870</v>
      </c>
      <c r="B707" t="s">
        <v>1871</v>
      </c>
      <c r="C707" t="s">
        <v>726</v>
      </c>
      <c r="D707" t="s">
        <v>1872</v>
      </c>
      <c r="E707" t="s">
        <v>727</v>
      </c>
      <c r="G707" s="34">
        <f t="shared" si="11"/>
        <v>0</v>
      </c>
    </row>
    <row r="708" spans="1:7" x14ac:dyDescent="0.15">
      <c r="A708" t="s">
        <v>1873</v>
      </c>
      <c r="B708" t="s">
        <v>1874</v>
      </c>
      <c r="C708" t="s">
        <v>180</v>
      </c>
      <c r="D708" t="s">
        <v>1875</v>
      </c>
      <c r="E708" t="s">
        <v>182</v>
      </c>
      <c r="G708" s="34">
        <f t="shared" si="11"/>
        <v>0</v>
      </c>
    </row>
    <row r="709" spans="1:7" x14ac:dyDescent="0.15">
      <c r="A709" t="s">
        <v>1876</v>
      </c>
      <c r="B709" t="s">
        <v>1877</v>
      </c>
      <c r="C709" t="s">
        <v>180</v>
      </c>
      <c r="D709" t="s">
        <v>1878</v>
      </c>
      <c r="E709" t="s">
        <v>182</v>
      </c>
      <c r="G709" s="34">
        <f t="shared" si="11"/>
        <v>0</v>
      </c>
    </row>
    <row r="710" spans="1:7" x14ac:dyDescent="0.15">
      <c r="A710" t="s">
        <v>1879</v>
      </c>
      <c r="B710" t="s">
        <v>1880</v>
      </c>
      <c r="C710" t="s">
        <v>180</v>
      </c>
      <c r="D710" t="s">
        <v>1881</v>
      </c>
      <c r="E710" t="s">
        <v>182</v>
      </c>
      <c r="G710" s="34">
        <f t="shared" si="11"/>
        <v>0</v>
      </c>
    </row>
    <row r="711" spans="1:7" x14ac:dyDescent="0.15">
      <c r="A711" t="s">
        <v>1882</v>
      </c>
      <c r="B711" t="s">
        <v>1880</v>
      </c>
      <c r="C711" t="s">
        <v>334</v>
      </c>
      <c r="D711" t="s">
        <v>1881</v>
      </c>
      <c r="E711" t="s">
        <v>705</v>
      </c>
      <c r="G711" s="34">
        <f t="shared" si="11"/>
        <v>0</v>
      </c>
    </row>
    <row r="712" spans="1:7" x14ac:dyDescent="0.15">
      <c r="A712" t="s">
        <v>1883</v>
      </c>
      <c r="B712" t="s">
        <v>1551</v>
      </c>
      <c r="C712" t="s">
        <v>726</v>
      </c>
      <c r="D712" t="s">
        <v>1552</v>
      </c>
      <c r="E712" t="s">
        <v>727</v>
      </c>
      <c r="G712" s="34">
        <f t="shared" si="11"/>
        <v>0</v>
      </c>
    </row>
    <row r="713" spans="1:7" x14ac:dyDescent="0.15">
      <c r="A713" t="s">
        <v>1884</v>
      </c>
      <c r="B713" t="s">
        <v>1885</v>
      </c>
      <c r="C713" t="s">
        <v>726</v>
      </c>
      <c r="D713" t="s">
        <v>1886</v>
      </c>
      <c r="E713" t="s">
        <v>727</v>
      </c>
      <c r="F713" t="s">
        <v>11945</v>
      </c>
      <c r="G713" s="34">
        <f t="shared" si="11"/>
        <v>39126</v>
      </c>
    </row>
    <row r="714" spans="1:7" x14ac:dyDescent="0.15">
      <c r="A714" t="s">
        <v>1887</v>
      </c>
      <c r="B714" t="s">
        <v>1885</v>
      </c>
      <c r="C714" t="s">
        <v>334</v>
      </c>
      <c r="D714" t="s">
        <v>1886</v>
      </c>
      <c r="E714" t="s">
        <v>705</v>
      </c>
      <c r="F714" t="s">
        <v>11946</v>
      </c>
      <c r="G714" s="34">
        <f t="shared" si="11"/>
        <v>39296</v>
      </c>
    </row>
    <row r="715" spans="1:7" x14ac:dyDescent="0.15">
      <c r="A715" t="s">
        <v>1888</v>
      </c>
      <c r="B715" t="s">
        <v>1889</v>
      </c>
      <c r="C715" t="s">
        <v>726</v>
      </c>
      <c r="D715" t="s">
        <v>1890</v>
      </c>
      <c r="E715" t="s">
        <v>727</v>
      </c>
      <c r="F715" t="s">
        <v>11947</v>
      </c>
      <c r="G715" s="34">
        <f t="shared" si="11"/>
        <v>39405</v>
      </c>
    </row>
    <row r="716" spans="1:7" x14ac:dyDescent="0.15">
      <c r="A716" t="s">
        <v>1891</v>
      </c>
      <c r="B716" t="s">
        <v>1892</v>
      </c>
      <c r="C716" t="s">
        <v>726</v>
      </c>
      <c r="D716" t="s">
        <v>1893</v>
      </c>
      <c r="E716" t="s">
        <v>727</v>
      </c>
      <c r="F716" t="s">
        <v>11947</v>
      </c>
      <c r="G716" s="34">
        <f t="shared" si="11"/>
        <v>39405</v>
      </c>
    </row>
    <row r="717" spans="1:7" x14ac:dyDescent="0.15">
      <c r="A717" t="s">
        <v>1894</v>
      </c>
      <c r="B717" t="s">
        <v>1892</v>
      </c>
      <c r="C717" t="s">
        <v>180</v>
      </c>
      <c r="D717" t="s">
        <v>1893</v>
      </c>
      <c r="E717" t="s">
        <v>182</v>
      </c>
      <c r="F717" t="s">
        <v>11948</v>
      </c>
      <c r="G717" s="34">
        <f t="shared" si="11"/>
        <v>40931</v>
      </c>
    </row>
    <row r="718" spans="1:7" x14ac:dyDescent="0.15">
      <c r="A718" t="s">
        <v>1895</v>
      </c>
      <c r="B718" t="s">
        <v>1896</v>
      </c>
      <c r="C718" t="s">
        <v>726</v>
      </c>
      <c r="D718" t="s">
        <v>1897</v>
      </c>
      <c r="E718" t="s">
        <v>727</v>
      </c>
      <c r="F718" t="s">
        <v>11949</v>
      </c>
      <c r="G718" s="34">
        <f t="shared" si="11"/>
        <v>38148</v>
      </c>
    </row>
    <row r="719" spans="1:7" x14ac:dyDescent="0.15">
      <c r="A719" t="s">
        <v>1898</v>
      </c>
      <c r="B719" t="s">
        <v>1899</v>
      </c>
      <c r="C719" t="s">
        <v>726</v>
      </c>
      <c r="D719" t="s">
        <v>1900</v>
      </c>
      <c r="E719" t="s">
        <v>727</v>
      </c>
      <c r="F719" t="s">
        <v>11949</v>
      </c>
      <c r="G719" s="34">
        <f t="shared" si="11"/>
        <v>38148</v>
      </c>
    </row>
    <row r="720" spans="1:7" x14ac:dyDescent="0.15">
      <c r="A720" t="s">
        <v>1901</v>
      </c>
      <c r="B720" t="s">
        <v>1902</v>
      </c>
      <c r="C720" t="s">
        <v>726</v>
      </c>
      <c r="D720" t="s">
        <v>1903</v>
      </c>
      <c r="E720" t="s">
        <v>727</v>
      </c>
      <c r="F720" t="s">
        <v>11949</v>
      </c>
      <c r="G720" s="34">
        <f t="shared" si="11"/>
        <v>38148</v>
      </c>
    </row>
    <row r="721" spans="1:7" x14ac:dyDescent="0.15">
      <c r="A721" t="s">
        <v>1904</v>
      </c>
      <c r="B721" t="s">
        <v>1905</v>
      </c>
      <c r="C721" t="s">
        <v>726</v>
      </c>
      <c r="D721" t="s">
        <v>1906</v>
      </c>
      <c r="E721" t="s">
        <v>727</v>
      </c>
      <c r="F721" t="s">
        <v>11949</v>
      </c>
      <c r="G721" s="34">
        <f t="shared" si="11"/>
        <v>38148</v>
      </c>
    </row>
    <row r="722" spans="1:7" x14ac:dyDescent="0.15">
      <c r="A722" t="s">
        <v>1907</v>
      </c>
      <c r="B722" t="s">
        <v>1908</v>
      </c>
      <c r="C722" t="s">
        <v>726</v>
      </c>
      <c r="D722" t="s">
        <v>1909</v>
      </c>
      <c r="E722" t="s">
        <v>727</v>
      </c>
      <c r="F722" t="s">
        <v>11949</v>
      </c>
      <c r="G722" s="34">
        <f t="shared" si="11"/>
        <v>38148</v>
      </c>
    </row>
    <row r="723" spans="1:7" x14ac:dyDescent="0.15">
      <c r="A723" t="s">
        <v>1910</v>
      </c>
      <c r="B723" t="s">
        <v>1911</v>
      </c>
      <c r="C723" t="s">
        <v>726</v>
      </c>
      <c r="D723" t="s">
        <v>1912</v>
      </c>
      <c r="E723" t="s">
        <v>727</v>
      </c>
      <c r="F723" t="s">
        <v>11949</v>
      </c>
      <c r="G723" s="34">
        <f t="shared" si="11"/>
        <v>38148</v>
      </c>
    </row>
    <row r="724" spans="1:7" x14ac:dyDescent="0.15">
      <c r="A724" t="s">
        <v>1913</v>
      </c>
      <c r="B724" t="s">
        <v>1914</v>
      </c>
      <c r="C724" t="s">
        <v>726</v>
      </c>
      <c r="D724" t="s">
        <v>1915</v>
      </c>
      <c r="E724" t="s">
        <v>727</v>
      </c>
      <c r="F724" t="s">
        <v>11949</v>
      </c>
      <c r="G724" s="34">
        <f t="shared" si="11"/>
        <v>38148</v>
      </c>
    </row>
    <row r="725" spans="1:7" x14ac:dyDescent="0.15">
      <c r="A725" t="s">
        <v>1916</v>
      </c>
      <c r="B725" t="s">
        <v>1917</v>
      </c>
      <c r="C725" t="s">
        <v>726</v>
      </c>
      <c r="D725" t="s">
        <v>1918</v>
      </c>
      <c r="E725" t="s">
        <v>727</v>
      </c>
      <c r="F725" t="s">
        <v>11949</v>
      </c>
      <c r="G725" s="34">
        <f t="shared" si="11"/>
        <v>38148</v>
      </c>
    </row>
    <row r="726" spans="1:7" x14ac:dyDescent="0.15">
      <c r="A726" t="s">
        <v>1919</v>
      </c>
      <c r="B726" t="s">
        <v>1920</v>
      </c>
      <c r="C726" t="s">
        <v>726</v>
      </c>
      <c r="D726" t="s">
        <v>1921</v>
      </c>
      <c r="E726" t="s">
        <v>727</v>
      </c>
      <c r="F726" t="s">
        <v>11949</v>
      </c>
      <c r="G726" s="34">
        <f t="shared" si="11"/>
        <v>38148</v>
      </c>
    </row>
    <row r="727" spans="1:7" x14ac:dyDescent="0.15">
      <c r="A727" t="s">
        <v>1922</v>
      </c>
      <c r="B727" t="s">
        <v>1923</v>
      </c>
      <c r="C727" t="s">
        <v>726</v>
      </c>
      <c r="D727" t="s">
        <v>1924</v>
      </c>
      <c r="E727" t="s">
        <v>727</v>
      </c>
      <c r="F727" t="s">
        <v>11949</v>
      </c>
      <c r="G727" s="34">
        <f t="shared" si="11"/>
        <v>38148</v>
      </c>
    </row>
    <row r="728" spans="1:7" x14ac:dyDescent="0.15">
      <c r="A728" t="s">
        <v>1925</v>
      </c>
      <c r="B728" t="s">
        <v>1926</v>
      </c>
      <c r="C728" t="s">
        <v>726</v>
      </c>
      <c r="D728" t="s">
        <v>1927</v>
      </c>
      <c r="E728" t="s">
        <v>727</v>
      </c>
      <c r="F728" t="s">
        <v>11949</v>
      </c>
      <c r="G728" s="34">
        <f t="shared" si="11"/>
        <v>38148</v>
      </c>
    </row>
    <row r="729" spans="1:7" x14ac:dyDescent="0.15">
      <c r="A729" t="s">
        <v>1928</v>
      </c>
      <c r="B729" t="s">
        <v>1929</v>
      </c>
      <c r="C729" t="s">
        <v>726</v>
      </c>
      <c r="D729" t="s">
        <v>1930</v>
      </c>
      <c r="E729" t="s">
        <v>727</v>
      </c>
      <c r="F729" t="s">
        <v>11949</v>
      </c>
      <c r="G729" s="34">
        <f t="shared" si="11"/>
        <v>38148</v>
      </c>
    </row>
    <row r="730" spans="1:7" x14ac:dyDescent="0.15">
      <c r="A730" t="s">
        <v>1931</v>
      </c>
      <c r="B730" t="s">
        <v>1932</v>
      </c>
      <c r="C730" t="s">
        <v>726</v>
      </c>
      <c r="D730" t="s">
        <v>1933</v>
      </c>
      <c r="E730" t="s">
        <v>727</v>
      </c>
      <c r="F730" t="s">
        <v>11949</v>
      </c>
      <c r="G730" s="34">
        <f t="shared" si="11"/>
        <v>38148</v>
      </c>
    </row>
    <row r="731" spans="1:7" x14ac:dyDescent="0.15">
      <c r="A731" t="s">
        <v>1934</v>
      </c>
      <c r="B731" t="s">
        <v>1935</v>
      </c>
      <c r="C731" t="s">
        <v>726</v>
      </c>
      <c r="D731" t="s">
        <v>1936</v>
      </c>
      <c r="E731" t="s">
        <v>727</v>
      </c>
      <c r="F731" t="s">
        <v>11949</v>
      </c>
      <c r="G731" s="34">
        <f t="shared" si="11"/>
        <v>38148</v>
      </c>
    </row>
    <row r="732" spans="1:7" x14ac:dyDescent="0.15">
      <c r="A732" t="s">
        <v>1937</v>
      </c>
      <c r="B732" t="s">
        <v>1938</v>
      </c>
      <c r="C732" t="s">
        <v>726</v>
      </c>
      <c r="D732" t="s">
        <v>1939</v>
      </c>
      <c r="E732" t="s">
        <v>727</v>
      </c>
      <c r="F732" t="s">
        <v>11949</v>
      </c>
      <c r="G732" s="34">
        <f t="shared" si="11"/>
        <v>38148</v>
      </c>
    </row>
    <row r="733" spans="1:7" x14ac:dyDescent="0.15">
      <c r="A733" t="s">
        <v>1940</v>
      </c>
      <c r="B733" t="s">
        <v>1941</v>
      </c>
      <c r="C733" t="s">
        <v>726</v>
      </c>
      <c r="D733" t="s">
        <v>1942</v>
      </c>
      <c r="E733" t="s">
        <v>727</v>
      </c>
      <c r="F733" t="s">
        <v>11949</v>
      </c>
      <c r="G733" s="34">
        <f t="shared" si="11"/>
        <v>38148</v>
      </c>
    </row>
    <row r="734" spans="1:7" x14ac:dyDescent="0.15">
      <c r="A734" t="s">
        <v>1943</v>
      </c>
      <c r="B734" t="s">
        <v>1944</v>
      </c>
      <c r="C734" t="s">
        <v>726</v>
      </c>
      <c r="D734" t="s">
        <v>1945</v>
      </c>
      <c r="E734" t="s">
        <v>727</v>
      </c>
      <c r="F734" t="s">
        <v>11950</v>
      </c>
      <c r="G734" s="34">
        <f t="shared" si="11"/>
        <v>39461</v>
      </c>
    </row>
    <row r="735" spans="1:7" x14ac:dyDescent="0.15">
      <c r="A735" t="s">
        <v>1946</v>
      </c>
      <c r="B735" t="s">
        <v>1947</v>
      </c>
      <c r="C735" t="s">
        <v>726</v>
      </c>
      <c r="D735" t="s">
        <v>1948</v>
      </c>
      <c r="E735" t="s">
        <v>727</v>
      </c>
      <c r="F735" t="s">
        <v>11950</v>
      </c>
      <c r="G735" s="34">
        <f t="shared" si="11"/>
        <v>39461</v>
      </c>
    </row>
    <row r="736" spans="1:7" x14ac:dyDescent="0.15">
      <c r="A736" t="s">
        <v>1949</v>
      </c>
      <c r="B736" t="s">
        <v>1950</v>
      </c>
      <c r="C736" t="s">
        <v>726</v>
      </c>
      <c r="D736" t="s">
        <v>1951</v>
      </c>
      <c r="E736" t="s">
        <v>727</v>
      </c>
      <c r="F736" t="s">
        <v>11950</v>
      </c>
      <c r="G736" s="34">
        <f t="shared" si="11"/>
        <v>39461</v>
      </c>
    </row>
    <row r="737" spans="1:7" x14ac:dyDescent="0.15">
      <c r="A737" t="s">
        <v>1952</v>
      </c>
      <c r="B737" t="s">
        <v>1953</v>
      </c>
      <c r="C737" t="s">
        <v>726</v>
      </c>
      <c r="D737" t="s">
        <v>1954</v>
      </c>
      <c r="E737" t="s">
        <v>727</v>
      </c>
      <c r="F737" t="s">
        <v>11950</v>
      </c>
      <c r="G737" s="34">
        <f t="shared" si="11"/>
        <v>39461</v>
      </c>
    </row>
    <row r="738" spans="1:7" x14ac:dyDescent="0.15">
      <c r="A738" t="s">
        <v>1955</v>
      </c>
      <c r="B738" t="s">
        <v>1956</v>
      </c>
      <c r="C738" t="s">
        <v>726</v>
      </c>
      <c r="D738" t="s">
        <v>1957</v>
      </c>
      <c r="E738" t="s">
        <v>727</v>
      </c>
      <c r="F738" t="s">
        <v>11949</v>
      </c>
      <c r="G738" s="34">
        <f t="shared" si="11"/>
        <v>38148</v>
      </c>
    </row>
    <row r="739" spans="1:7" x14ac:dyDescent="0.15">
      <c r="A739" t="s">
        <v>1958</v>
      </c>
      <c r="B739" t="s">
        <v>1959</v>
      </c>
      <c r="C739" t="s">
        <v>726</v>
      </c>
      <c r="D739" t="s">
        <v>1960</v>
      </c>
      <c r="E739" t="s">
        <v>727</v>
      </c>
      <c r="F739" t="s">
        <v>11949</v>
      </c>
      <c r="G739" s="34">
        <f t="shared" si="11"/>
        <v>38148</v>
      </c>
    </row>
    <row r="740" spans="1:7" x14ac:dyDescent="0.15">
      <c r="A740" t="s">
        <v>1961</v>
      </c>
      <c r="B740" t="s">
        <v>1962</v>
      </c>
      <c r="C740" t="s">
        <v>726</v>
      </c>
      <c r="D740" t="s">
        <v>1963</v>
      </c>
      <c r="E740" t="s">
        <v>727</v>
      </c>
      <c r="F740" t="s">
        <v>11949</v>
      </c>
      <c r="G740" s="34">
        <f t="shared" si="11"/>
        <v>38148</v>
      </c>
    </row>
    <row r="741" spans="1:7" x14ac:dyDescent="0.15">
      <c r="A741" t="s">
        <v>1964</v>
      </c>
      <c r="B741" t="s">
        <v>1965</v>
      </c>
      <c r="C741" t="s">
        <v>726</v>
      </c>
      <c r="D741" t="s">
        <v>1966</v>
      </c>
      <c r="E741" t="s">
        <v>727</v>
      </c>
      <c r="F741" t="s">
        <v>11949</v>
      </c>
      <c r="G741" s="34">
        <f t="shared" si="11"/>
        <v>38148</v>
      </c>
    </row>
    <row r="742" spans="1:7" x14ac:dyDescent="0.15">
      <c r="A742" t="s">
        <v>1967</v>
      </c>
      <c r="B742" t="s">
        <v>1968</v>
      </c>
      <c r="C742" t="s">
        <v>726</v>
      </c>
      <c r="D742" t="s">
        <v>1969</v>
      </c>
      <c r="E742" t="s">
        <v>727</v>
      </c>
      <c r="F742" t="s">
        <v>11949</v>
      </c>
      <c r="G742" s="34">
        <f t="shared" si="11"/>
        <v>38148</v>
      </c>
    </row>
    <row r="743" spans="1:7" x14ac:dyDescent="0.15">
      <c r="A743" t="s">
        <v>1970</v>
      </c>
      <c r="B743" t="s">
        <v>1971</v>
      </c>
      <c r="C743" t="s">
        <v>726</v>
      </c>
      <c r="D743" t="s">
        <v>1972</v>
      </c>
      <c r="E743" t="s">
        <v>727</v>
      </c>
      <c r="F743" t="s">
        <v>11949</v>
      </c>
      <c r="G743" s="34">
        <f t="shared" si="11"/>
        <v>38148</v>
      </c>
    </row>
    <row r="744" spans="1:7" x14ac:dyDescent="0.15">
      <c r="A744" t="s">
        <v>1973</v>
      </c>
      <c r="B744" t="s">
        <v>1974</v>
      </c>
      <c r="C744" t="s">
        <v>726</v>
      </c>
      <c r="D744" t="s">
        <v>1975</v>
      </c>
      <c r="E744" t="s">
        <v>727</v>
      </c>
      <c r="F744" t="s">
        <v>11949</v>
      </c>
      <c r="G744" s="34">
        <f t="shared" si="11"/>
        <v>38148</v>
      </c>
    </row>
    <row r="745" spans="1:7" x14ac:dyDescent="0.15">
      <c r="A745" t="s">
        <v>1976</v>
      </c>
      <c r="B745" t="s">
        <v>1977</v>
      </c>
      <c r="C745" t="s">
        <v>726</v>
      </c>
      <c r="D745" t="s">
        <v>1978</v>
      </c>
      <c r="E745" t="s">
        <v>727</v>
      </c>
      <c r="F745" t="s">
        <v>11949</v>
      </c>
      <c r="G745" s="34">
        <f t="shared" si="11"/>
        <v>38148</v>
      </c>
    </row>
    <row r="746" spans="1:7" x14ac:dyDescent="0.15">
      <c r="A746" t="s">
        <v>1979</v>
      </c>
      <c r="B746" t="s">
        <v>1980</v>
      </c>
      <c r="C746" t="s">
        <v>726</v>
      </c>
      <c r="D746" t="s">
        <v>1981</v>
      </c>
      <c r="E746" t="s">
        <v>727</v>
      </c>
      <c r="F746" t="s">
        <v>11949</v>
      </c>
      <c r="G746" s="34">
        <f t="shared" si="11"/>
        <v>38148</v>
      </c>
    </row>
    <row r="747" spans="1:7" x14ac:dyDescent="0.15">
      <c r="A747" t="s">
        <v>1982</v>
      </c>
      <c r="B747" t="s">
        <v>1983</v>
      </c>
      <c r="C747" t="s">
        <v>726</v>
      </c>
      <c r="D747" t="s">
        <v>1984</v>
      </c>
      <c r="E747" t="s">
        <v>727</v>
      </c>
      <c r="F747" t="s">
        <v>11949</v>
      </c>
      <c r="G747" s="34">
        <f t="shared" si="11"/>
        <v>38148</v>
      </c>
    </row>
    <row r="748" spans="1:7" x14ac:dyDescent="0.15">
      <c r="A748" t="s">
        <v>1985</v>
      </c>
      <c r="B748" t="s">
        <v>1986</v>
      </c>
      <c r="C748" t="s">
        <v>726</v>
      </c>
      <c r="D748" t="s">
        <v>1987</v>
      </c>
      <c r="E748" t="s">
        <v>727</v>
      </c>
      <c r="F748" t="s">
        <v>11949</v>
      </c>
      <c r="G748" s="34">
        <f t="shared" si="11"/>
        <v>38148</v>
      </c>
    </row>
    <row r="749" spans="1:7" x14ac:dyDescent="0.15">
      <c r="A749" t="s">
        <v>1988</v>
      </c>
      <c r="B749" t="s">
        <v>1989</v>
      </c>
      <c r="C749" t="s">
        <v>726</v>
      </c>
      <c r="D749" t="s">
        <v>1990</v>
      </c>
      <c r="E749" t="s">
        <v>727</v>
      </c>
      <c r="F749" t="s">
        <v>11949</v>
      </c>
      <c r="G749" s="34">
        <f t="shared" si="11"/>
        <v>38148</v>
      </c>
    </row>
    <row r="750" spans="1:7" x14ac:dyDescent="0.15">
      <c r="A750" t="s">
        <v>1991</v>
      </c>
      <c r="B750" t="s">
        <v>1992</v>
      </c>
      <c r="C750" t="s">
        <v>726</v>
      </c>
      <c r="D750" t="s">
        <v>1993</v>
      </c>
      <c r="E750" t="s">
        <v>727</v>
      </c>
      <c r="F750" t="s">
        <v>11949</v>
      </c>
      <c r="G750" s="34">
        <f t="shared" si="11"/>
        <v>38148</v>
      </c>
    </row>
    <row r="751" spans="1:7" x14ac:dyDescent="0.15">
      <c r="A751" t="s">
        <v>1994</v>
      </c>
      <c r="B751" t="s">
        <v>1995</v>
      </c>
      <c r="C751" t="s">
        <v>726</v>
      </c>
      <c r="D751" t="s">
        <v>1996</v>
      </c>
      <c r="E751" t="s">
        <v>727</v>
      </c>
      <c r="F751" t="s">
        <v>11949</v>
      </c>
      <c r="G751" s="34">
        <f t="shared" si="11"/>
        <v>38148</v>
      </c>
    </row>
    <row r="752" spans="1:7" x14ac:dyDescent="0.15">
      <c r="A752" t="s">
        <v>1997</v>
      </c>
      <c r="B752" t="s">
        <v>1998</v>
      </c>
      <c r="C752" t="s">
        <v>726</v>
      </c>
      <c r="D752" t="s">
        <v>1999</v>
      </c>
      <c r="E752" t="s">
        <v>727</v>
      </c>
      <c r="F752" t="s">
        <v>11949</v>
      </c>
      <c r="G752" s="34">
        <f t="shared" si="11"/>
        <v>38148</v>
      </c>
    </row>
    <row r="753" spans="1:7" x14ac:dyDescent="0.15">
      <c r="A753" t="s">
        <v>2000</v>
      </c>
      <c r="B753" t="s">
        <v>2001</v>
      </c>
      <c r="C753" t="s">
        <v>726</v>
      </c>
      <c r="D753" t="s">
        <v>2002</v>
      </c>
      <c r="E753" t="s">
        <v>727</v>
      </c>
      <c r="F753" t="s">
        <v>11949</v>
      </c>
      <c r="G753" s="34">
        <f t="shared" si="11"/>
        <v>38148</v>
      </c>
    </row>
    <row r="754" spans="1:7" x14ac:dyDescent="0.15">
      <c r="A754" t="s">
        <v>2003</v>
      </c>
      <c r="B754" t="s">
        <v>2004</v>
      </c>
      <c r="C754" t="s">
        <v>726</v>
      </c>
      <c r="D754" t="s">
        <v>2005</v>
      </c>
      <c r="E754" t="s">
        <v>727</v>
      </c>
      <c r="F754" t="s">
        <v>11950</v>
      </c>
      <c r="G754" s="34">
        <f t="shared" si="11"/>
        <v>39461</v>
      </c>
    </row>
    <row r="755" spans="1:7" x14ac:dyDescent="0.15">
      <c r="A755" t="s">
        <v>2006</v>
      </c>
      <c r="B755" t="s">
        <v>2007</v>
      </c>
      <c r="C755" t="s">
        <v>726</v>
      </c>
      <c r="D755" t="s">
        <v>2008</v>
      </c>
      <c r="E755" t="s">
        <v>727</v>
      </c>
      <c r="F755" t="s">
        <v>11950</v>
      </c>
      <c r="G755" s="34">
        <f t="shared" si="11"/>
        <v>39461</v>
      </c>
    </row>
    <row r="756" spans="1:7" x14ac:dyDescent="0.15">
      <c r="A756" t="s">
        <v>2009</v>
      </c>
      <c r="B756" t="s">
        <v>2010</v>
      </c>
      <c r="C756" t="s">
        <v>726</v>
      </c>
      <c r="D756" t="s">
        <v>2011</v>
      </c>
      <c r="E756" t="s">
        <v>727</v>
      </c>
      <c r="F756" t="s">
        <v>11950</v>
      </c>
      <c r="G756" s="34">
        <f t="shared" si="11"/>
        <v>39461</v>
      </c>
    </row>
    <row r="757" spans="1:7" x14ac:dyDescent="0.15">
      <c r="A757" t="s">
        <v>2012</v>
      </c>
      <c r="B757" t="s">
        <v>2013</v>
      </c>
      <c r="C757" t="s">
        <v>726</v>
      </c>
      <c r="D757" t="s">
        <v>2014</v>
      </c>
      <c r="E757" t="s">
        <v>727</v>
      </c>
      <c r="F757" t="s">
        <v>11950</v>
      </c>
      <c r="G757" s="34">
        <f t="shared" si="11"/>
        <v>39461</v>
      </c>
    </row>
    <row r="758" spans="1:7" x14ac:dyDescent="0.15">
      <c r="A758" t="s">
        <v>2015</v>
      </c>
      <c r="B758" t="s">
        <v>2016</v>
      </c>
      <c r="C758" t="s">
        <v>726</v>
      </c>
      <c r="D758" t="s">
        <v>2017</v>
      </c>
      <c r="E758" t="s">
        <v>727</v>
      </c>
      <c r="G758" s="34">
        <f t="shared" si="11"/>
        <v>0</v>
      </c>
    </row>
    <row r="759" spans="1:7" x14ac:dyDescent="0.15">
      <c r="A759" t="s">
        <v>2018</v>
      </c>
      <c r="B759" t="s">
        <v>2019</v>
      </c>
      <c r="C759" t="s">
        <v>726</v>
      </c>
      <c r="D759" t="s">
        <v>2020</v>
      </c>
      <c r="E759" t="s">
        <v>727</v>
      </c>
      <c r="G759" s="34">
        <f t="shared" si="11"/>
        <v>0</v>
      </c>
    </row>
    <row r="760" spans="1:7" x14ac:dyDescent="0.15">
      <c r="A760" t="s">
        <v>2021</v>
      </c>
      <c r="B760" t="s">
        <v>2022</v>
      </c>
      <c r="C760" t="s">
        <v>726</v>
      </c>
      <c r="D760" t="s">
        <v>2023</v>
      </c>
      <c r="E760" t="s">
        <v>727</v>
      </c>
      <c r="G760" s="34">
        <f t="shared" si="11"/>
        <v>0</v>
      </c>
    </row>
    <row r="761" spans="1:7" x14ac:dyDescent="0.15">
      <c r="A761" t="s">
        <v>2024</v>
      </c>
      <c r="B761" t="s">
        <v>2025</v>
      </c>
      <c r="C761" t="s">
        <v>726</v>
      </c>
      <c r="D761" t="s">
        <v>2026</v>
      </c>
      <c r="E761" t="s">
        <v>727</v>
      </c>
      <c r="G761" s="34">
        <f t="shared" si="11"/>
        <v>0</v>
      </c>
    </row>
    <row r="762" spans="1:7" x14ac:dyDescent="0.15">
      <c r="A762" t="s">
        <v>2027</v>
      </c>
      <c r="B762" t="s">
        <v>2028</v>
      </c>
      <c r="C762" t="s">
        <v>53</v>
      </c>
      <c r="D762" t="s">
        <v>2029</v>
      </c>
      <c r="E762" t="s">
        <v>53</v>
      </c>
      <c r="F762" t="s">
        <v>11951</v>
      </c>
      <c r="G762" s="34">
        <f t="shared" si="11"/>
        <v>40911</v>
      </c>
    </row>
    <row r="763" spans="1:7" x14ac:dyDescent="0.15">
      <c r="A763" t="s">
        <v>2030</v>
      </c>
      <c r="B763" t="s">
        <v>2031</v>
      </c>
      <c r="C763" t="s">
        <v>53</v>
      </c>
      <c r="D763" t="s">
        <v>2032</v>
      </c>
      <c r="E763" t="s">
        <v>53</v>
      </c>
      <c r="F763" t="s">
        <v>11951</v>
      </c>
      <c r="G763" s="34">
        <f t="shared" si="11"/>
        <v>40911</v>
      </c>
    </row>
    <row r="764" spans="1:7" x14ac:dyDescent="0.15">
      <c r="A764" t="s">
        <v>2033</v>
      </c>
      <c r="B764" t="s">
        <v>2034</v>
      </c>
      <c r="C764" t="s">
        <v>180</v>
      </c>
      <c r="D764" t="s">
        <v>2035</v>
      </c>
      <c r="E764" t="s">
        <v>182</v>
      </c>
      <c r="F764" t="s">
        <v>11952</v>
      </c>
      <c r="G764" s="34">
        <f t="shared" si="11"/>
        <v>38741</v>
      </c>
    </row>
    <row r="765" spans="1:7" x14ac:dyDescent="0.15">
      <c r="A765" t="s">
        <v>2036</v>
      </c>
      <c r="B765" t="s">
        <v>2037</v>
      </c>
      <c r="C765" t="s">
        <v>180</v>
      </c>
      <c r="D765" t="s">
        <v>2038</v>
      </c>
      <c r="E765" t="s">
        <v>182</v>
      </c>
      <c r="F765" t="s">
        <v>11952</v>
      </c>
      <c r="G765" s="34">
        <f t="shared" si="11"/>
        <v>38741</v>
      </c>
    </row>
    <row r="766" spans="1:7" x14ac:dyDescent="0.15">
      <c r="A766" t="s">
        <v>2039</v>
      </c>
      <c r="B766" t="s">
        <v>2040</v>
      </c>
      <c r="C766" t="s">
        <v>180</v>
      </c>
      <c r="D766" t="s">
        <v>2041</v>
      </c>
      <c r="E766" t="s">
        <v>182</v>
      </c>
      <c r="F766" t="s">
        <v>11952</v>
      </c>
      <c r="G766" s="34">
        <f t="shared" si="11"/>
        <v>38741</v>
      </c>
    </row>
    <row r="767" spans="1:7" x14ac:dyDescent="0.15">
      <c r="A767" t="s">
        <v>2042</v>
      </c>
      <c r="B767" t="s">
        <v>2043</v>
      </c>
      <c r="C767" t="s">
        <v>726</v>
      </c>
      <c r="D767" t="s">
        <v>2044</v>
      </c>
      <c r="E767" t="s">
        <v>727</v>
      </c>
      <c r="F767" t="s">
        <v>11953</v>
      </c>
      <c r="G767" s="34">
        <f t="shared" si="11"/>
        <v>40315</v>
      </c>
    </row>
    <row r="768" spans="1:7" x14ac:dyDescent="0.15">
      <c r="A768" t="s">
        <v>2045</v>
      </c>
      <c r="B768" t="s">
        <v>2046</v>
      </c>
      <c r="C768" t="s">
        <v>726</v>
      </c>
      <c r="D768" t="s">
        <v>2047</v>
      </c>
      <c r="E768" t="s">
        <v>727</v>
      </c>
      <c r="G768" s="34">
        <f t="shared" si="11"/>
        <v>0</v>
      </c>
    </row>
    <row r="769" spans="1:7" x14ac:dyDescent="0.15">
      <c r="A769" t="s">
        <v>2048</v>
      </c>
      <c r="B769" t="s">
        <v>2049</v>
      </c>
      <c r="C769" t="s">
        <v>726</v>
      </c>
      <c r="D769" t="s">
        <v>2050</v>
      </c>
      <c r="E769" t="s">
        <v>727</v>
      </c>
      <c r="G769" s="34">
        <f t="shared" si="11"/>
        <v>0</v>
      </c>
    </row>
    <row r="770" spans="1:7" x14ac:dyDescent="0.15">
      <c r="A770" t="s">
        <v>2051</v>
      </c>
      <c r="B770" t="s">
        <v>2052</v>
      </c>
      <c r="C770" t="s">
        <v>726</v>
      </c>
      <c r="D770" t="s">
        <v>2053</v>
      </c>
      <c r="E770" t="s">
        <v>727</v>
      </c>
      <c r="G770" s="34">
        <f t="shared" ref="G770:G833" si="12">IFERROR(VALUE(F770),VALUE(REPLACE(F770,1,FIND(CHAR(1),SUBSTITUTE(F770,",",CHAR(1),LEN(F770)-LEN(SUBSTITUTE(F770,",","")))),"")))</f>
        <v>0</v>
      </c>
    </row>
    <row r="771" spans="1:7" x14ac:dyDescent="0.15">
      <c r="A771" t="s">
        <v>2054</v>
      </c>
      <c r="B771" t="s">
        <v>2055</v>
      </c>
      <c r="C771" t="s">
        <v>726</v>
      </c>
      <c r="D771" t="s">
        <v>2056</v>
      </c>
      <c r="E771" t="s">
        <v>727</v>
      </c>
      <c r="G771" s="34">
        <f t="shared" si="12"/>
        <v>0</v>
      </c>
    </row>
    <row r="772" spans="1:7" x14ac:dyDescent="0.15">
      <c r="A772" t="s">
        <v>2057</v>
      </c>
      <c r="B772" t="s">
        <v>2058</v>
      </c>
      <c r="C772" t="s">
        <v>726</v>
      </c>
      <c r="D772" t="s">
        <v>2059</v>
      </c>
      <c r="E772" t="s">
        <v>727</v>
      </c>
      <c r="G772" s="34">
        <f t="shared" si="12"/>
        <v>0</v>
      </c>
    </row>
    <row r="773" spans="1:7" x14ac:dyDescent="0.15">
      <c r="A773" t="s">
        <v>2060</v>
      </c>
      <c r="B773" t="s">
        <v>2061</v>
      </c>
      <c r="C773" t="s">
        <v>726</v>
      </c>
      <c r="D773" t="s">
        <v>2062</v>
      </c>
      <c r="E773" t="s">
        <v>727</v>
      </c>
      <c r="G773" s="34">
        <f t="shared" si="12"/>
        <v>0</v>
      </c>
    </row>
    <row r="774" spans="1:7" x14ac:dyDescent="0.15">
      <c r="A774" t="s">
        <v>2063</v>
      </c>
      <c r="B774" t="s">
        <v>2064</v>
      </c>
      <c r="C774" t="s">
        <v>726</v>
      </c>
      <c r="D774" t="s">
        <v>2065</v>
      </c>
      <c r="E774" t="s">
        <v>727</v>
      </c>
      <c r="G774" s="34">
        <f t="shared" si="12"/>
        <v>0</v>
      </c>
    </row>
    <row r="775" spans="1:7" x14ac:dyDescent="0.15">
      <c r="A775" t="s">
        <v>2066</v>
      </c>
      <c r="B775" t="s">
        <v>2067</v>
      </c>
      <c r="C775" t="s">
        <v>726</v>
      </c>
      <c r="D775" t="s">
        <v>2068</v>
      </c>
      <c r="E775" t="s">
        <v>727</v>
      </c>
      <c r="G775" s="34">
        <f t="shared" si="12"/>
        <v>0</v>
      </c>
    </row>
    <row r="776" spans="1:7" x14ac:dyDescent="0.15">
      <c r="A776" t="s">
        <v>2069</v>
      </c>
      <c r="B776" t="s">
        <v>2070</v>
      </c>
      <c r="C776" t="s">
        <v>726</v>
      </c>
      <c r="D776" t="s">
        <v>2071</v>
      </c>
      <c r="E776" t="s">
        <v>727</v>
      </c>
      <c r="G776" s="34">
        <f t="shared" si="12"/>
        <v>0</v>
      </c>
    </row>
    <row r="777" spans="1:7" x14ac:dyDescent="0.15">
      <c r="A777" t="s">
        <v>2072</v>
      </c>
      <c r="B777" t="s">
        <v>2073</v>
      </c>
      <c r="C777" t="s">
        <v>726</v>
      </c>
      <c r="D777" t="s">
        <v>2074</v>
      </c>
      <c r="E777" t="s">
        <v>727</v>
      </c>
      <c r="G777" s="34">
        <f t="shared" si="12"/>
        <v>0</v>
      </c>
    </row>
    <row r="778" spans="1:7" x14ac:dyDescent="0.15">
      <c r="A778" t="s">
        <v>2075</v>
      </c>
      <c r="B778" t="s">
        <v>2076</v>
      </c>
      <c r="C778" t="s">
        <v>726</v>
      </c>
      <c r="D778" t="s">
        <v>2077</v>
      </c>
      <c r="E778" t="s">
        <v>727</v>
      </c>
      <c r="G778" s="34">
        <f t="shared" si="12"/>
        <v>0</v>
      </c>
    </row>
    <row r="779" spans="1:7" x14ac:dyDescent="0.15">
      <c r="A779" t="s">
        <v>2078</v>
      </c>
      <c r="B779" t="s">
        <v>2079</v>
      </c>
      <c r="C779" t="s">
        <v>726</v>
      </c>
      <c r="D779" t="s">
        <v>2080</v>
      </c>
      <c r="E779" t="s">
        <v>727</v>
      </c>
      <c r="G779" s="34">
        <f t="shared" si="12"/>
        <v>0</v>
      </c>
    </row>
    <row r="780" spans="1:7" x14ac:dyDescent="0.15">
      <c r="A780" t="s">
        <v>2081</v>
      </c>
      <c r="B780" t="s">
        <v>2082</v>
      </c>
      <c r="C780" t="s">
        <v>726</v>
      </c>
      <c r="D780" t="s">
        <v>2083</v>
      </c>
      <c r="E780" t="s">
        <v>727</v>
      </c>
      <c r="G780" s="34">
        <f t="shared" si="12"/>
        <v>0</v>
      </c>
    </row>
    <row r="781" spans="1:7" x14ac:dyDescent="0.15">
      <c r="A781" t="s">
        <v>2084</v>
      </c>
      <c r="B781" t="s">
        <v>2085</v>
      </c>
      <c r="C781" t="s">
        <v>726</v>
      </c>
      <c r="D781" t="s">
        <v>2086</v>
      </c>
      <c r="E781" t="s">
        <v>727</v>
      </c>
      <c r="G781" s="34">
        <f t="shared" si="12"/>
        <v>0</v>
      </c>
    </row>
    <row r="782" spans="1:7" x14ac:dyDescent="0.15">
      <c r="A782" t="s">
        <v>2087</v>
      </c>
      <c r="B782" t="s">
        <v>2088</v>
      </c>
      <c r="C782" t="s">
        <v>726</v>
      </c>
      <c r="D782" t="s">
        <v>2089</v>
      </c>
      <c r="E782" t="s">
        <v>727</v>
      </c>
      <c r="G782" s="34">
        <f t="shared" si="12"/>
        <v>0</v>
      </c>
    </row>
    <row r="783" spans="1:7" x14ac:dyDescent="0.15">
      <c r="A783" t="s">
        <v>2090</v>
      </c>
      <c r="B783" t="s">
        <v>2091</v>
      </c>
      <c r="C783" t="s">
        <v>726</v>
      </c>
      <c r="D783" t="s">
        <v>2092</v>
      </c>
      <c r="E783" t="s">
        <v>727</v>
      </c>
      <c r="G783" s="34">
        <f t="shared" si="12"/>
        <v>0</v>
      </c>
    </row>
    <row r="784" spans="1:7" x14ac:dyDescent="0.15">
      <c r="A784" t="s">
        <v>2093</v>
      </c>
      <c r="B784" t="s">
        <v>2094</v>
      </c>
      <c r="C784" t="s">
        <v>726</v>
      </c>
      <c r="D784" t="s">
        <v>2095</v>
      </c>
      <c r="E784" t="s">
        <v>727</v>
      </c>
      <c r="G784" s="34">
        <f t="shared" si="12"/>
        <v>0</v>
      </c>
    </row>
    <row r="785" spans="1:7" x14ac:dyDescent="0.15">
      <c r="A785" t="s">
        <v>2096</v>
      </c>
      <c r="B785" t="s">
        <v>2097</v>
      </c>
      <c r="C785" t="s">
        <v>726</v>
      </c>
      <c r="D785" t="s">
        <v>2098</v>
      </c>
      <c r="E785" t="s">
        <v>727</v>
      </c>
      <c r="G785" s="34">
        <f t="shared" si="12"/>
        <v>0</v>
      </c>
    </row>
    <row r="786" spans="1:7" x14ac:dyDescent="0.15">
      <c r="A786" t="s">
        <v>2099</v>
      </c>
      <c r="B786" t="s">
        <v>2100</v>
      </c>
      <c r="C786" t="s">
        <v>726</v>
      </c>
      <c r="D786" t="s">
        <v>2101</v>
      </c>
      <c r="E786" t="s">
        <v>727</v>
      </c>
      <c r="G786" s="34">
        <f t="shared" si="12"/>
        <v>0</v>
      </c>
    </row>
    <row r="787" spans="1:7" x14ac:dyDescent="0.15">
      <c r="A787" t="s">
        <v>2102</v>
      </c>
      <c r="B787" t="s">
        <v>2103</v>
      </c>
      <c r="C787" t="s">
        <v>726</v>
      </c>
      <c r="D787" t="s">
        <v>2104</v>
      </c>
      <c r="E787" t="s">
        <v>727</v>
      </c>
      <c r="G787" s="34">
        <f t="shared" si="12"/>
        <v>0</v>
      </c>
    </row>
    <row r="788" spans="1:7" x14ac:dyDescent="0.15">
      <c r="A788" t="s">
        <v>2105</v>
      </c>
      <c r="B788" t="s">
        <v>2106</v>
      </c>
      <c r="C788" t="s">
        <v>726</v>
      </c>
      <c r="D788" t="s">
        <v>2107</v>
      </c>
      <c r="E788" t="s">
        <v>727</v>
      </c>
      <c r="G788" s="34">
        <f t="shared" si="12"/>
        <v>0</v>
      </c>
    </row>
    <row r="789" spans="1:7" x14ac:dyDescent="0.15">
      <c r="A789" t="s">
        <v>2108</v>
      </c>
      <c r="B789" t="s">
        <v>2109</v>
      </c>
      <c r="C789" t="s">
        <v>726</v>
      </c>
      <c r="D789" t="s">
        <v>2110</v>
      </c>
      <c r="E789" t="s">
        <v>727</v>
      </c>
      <c r="G789" s="34">
        <f t="shared" si="12"/>
        <v>0</v>
      </c>
    </row>
    <row r="790" spans="1:7" x14ac:dyDescent="0.15">
      <c r="A790" t="s">
        <v>2111</v>
      </c>
      <c r="B790" t="s">
        <v>2112</v>
      </c>
      <c r="C790" t="s">
        <v>726</v>
      </c>
      <c r="D790" t="s">
        <v>2113</v>
      </c>
      <c r="E790" t="s">
        <v>727</v>
      </c>
      <c r="G790" s="34">
        <f t="shared" si="12"/>
        <v>0</v>
      </c>
    </row>
    <row r="791" spans="1:7" x14ac:dyDescent="0.15">
      <c r="A791" t="s">
        <v>2114</v>
      </c>
      <c r="B791" t="s">
        <v>2115</v>
      </c>
      <c r="C791" t="s">
        <v>726</v>
      </c>
      <c r="D791" t="s">
        <v>2116</v>
      </c>
      <c r="E791" t="s">
        <v>727</v>
      </c>
      <c r="G791" s="34">
        <f t="shared" si="12"/>
        <v>0</v>
      </c>
    </row>
    <row r="792" spans="1:7" x14ac:dyDescent="0.15">
      <c r="A792" t="s">
        <v>2117</v>
      </c>
      <c r="B792" t="s">
        <v>2118</v>
      </c>
      <c r="C792" t="s">
        <v>726</v>
      </c>
      <c r="D792" t="s">
        <v>2119</v>
      </c>
      <c r="E792" t="s">
        <v>727</v>
      </c>
      <c r="G792" s="34">
        <f t="shared" si="12"/>
        <v>0</v>
      </c>
    </row>
    <row r="793" spans="1:7" x14ac:dyDescent="0.15">
      <c r="A793" t="s">
        <v>2120</v>
      </c>
      <c r="B793" t="s">
        <v>2121</v>
      </c>
      <c r="C793" t="s">
        <v>726</v>
      </c>
      <c r="D793" t="s">
        <v>2122</v>
      </c>
      <c r="E793" t="s">
        <v>727</v>
      </c>
      <c r="G793" s="34">
        <f t="shared" si="12"/>
        <v>0</v>
      </c>
    </row>
    <row r="794" spans="1:7" x14ac:dyDescent="0.15">
      <c r="A794" t="s">
        <v>2123</v>
      </c>
      <c r="B794" t="s">
        <v>2124</v>
      </c>
      <c r="C794" t="s">
        <v>726</v>
      </c>
      <c r="D794" t="s">
        <v>2125</v>
      </c>
      <c r="E794" t="s">
        <v>727</v>
      </c>
      <c r="G794" s="34">
        <f t="shared" si="12"/>
        <v>0</v>
      </c>
    </row>
    <row r="795" spans="1:7" x14ac:dyDescent="0.15">
      <c r="A795" t="s">
        <v>2126</v>
      </c>
      <c r="B795" t="s">
        <v>2127</v>
      </c>
      <c r="C795" t="s">
        <v>726</v>
      </c>
      <c r="D795" t="s">
        <v>2128</v>
      </c>
      <c r="E795" t="s">
        <v>727</v>
      </c>
      <c r="G795" s="34">
        <f t="shared" si="12"/>
        <v>0</v>
      </c>
    </row>
    <row r="796" spans="1:7" x14ac:dyDescent="0.15">
      <c r="A796" t="s">
        <v>2129</v>
      </c>
      <c r="B796" t="s">
        <v>2130</v>
      </c>
      <c r="C796" t="s">
        <v>726</v>
      </c>
      <c r="D796" t="s">
        <v>2131</v>
      </c>
      <c r="E796" t="s">
        <v>727</v>
      </c>
      <c r="G796" s="34">
        <f t="shared" si="12"/>
        <v>0</v>
      </c>
    </row>
    <row r="797" spans="1:7" x14ac:dyDescent="0.15">
      <c r="A797" t="s">
        <v>2132</v>
      </c>
      <c r="B797" t="s">
        <v>2133</v>
      </c>
      <c r="C797" t="s">
        <v>726</v>
      </c>
      <c r="D797" t="s">
        <v>2134</v>
      </c>
      <c r="E797" t="s">
        <v>727</v>
      </c>
      <c r="G797" s="34">
        <f t="shared" si="12"/>
        <v>0</v>
      </c>
    </row>
    <row r="798" spans="1:7" x14ac:dyDescent="0.15">
      <c r="A798" t="s">
        <v>2135</v>
      </c>
      <c r="B798" t="s">
        <v>2136</v>
      </c>
      <c r="C798" t="s">
        <v>726</v>
      </c>
      <c r="D798" t="s">
        <v>2137</v>
      </c>
      <c r="E798" t="s">
        <v>727</v>
      </c>
      <c r="G798" s="34">
        <f t="shared" si="12"/>
        <v>0</v>
      </c>
    </row>
    <row r="799" spans="1:7" x14ac:dyDescent="0.15">
      <c r="A799" t="s">
        <v>2138</v>
      </c>
      <c r="B799" t="s">
        <v>2139</v>
      </c>
      <c r="C799" t="s">
        <v>726</v>
      </c>
      <c r="D799" t="s">
        <v>2140</v>
      </c>
      <c r="E799" t="s">
        <v>727</v>
      </c>
      <c r="G799" s="34">
        <f t="shared" si="12"/>
        <v>0</v>
      </c>
    </row>
    <row r="800" spans="1:7" x14ac:dyDescent="0.15">
      <c r="A800" t="s">
        <v>2141</v>
      </c>
      <c r="B800" t="s">
        <v>2142</v>
      </c>
      <c r="C800" t="s">
        <v>726</v>
      </c>
      <c r="D800" t="s">
        <v>2143</v>
      </c>
      <c r="E800" t="s">
        <v>727</v>
      </c>
      <c r="G800" s="34">
        <f t="shared" si="12"/>
        <v>0</v>
      </c>
    </row>
    <row r="801" spans="1:7" x14ac:dyDescent="0.15">
      <c r="A801" t="s">
        <v>2144</v>
      </c>
      <c r="B801" t="s">
        <v>2145</v>
      </c>
      <c r="C801" t="s">
        <v>726</v>
      </c>
      <c r="D801" t="s">
        <v>2146</v>
      </c>
      <c r="E801" t="s">
        <v>727</v>
      </c>
      <c r="G801" s="34">
        <f t="shared" si="12"/>
        <v>0</v>
      </c>
    </row>
    <row r="802" spans="1:7" x14ac:dyDescent="0.15">
      <c r="A802" t="s">
        <v>2147</v>
      </c>
      <c r="B802" t="s">
        <v>2148</v>
      </c>
      <c r="C802" t="s">
        <v>726</v>
      </c>
      <c r="D802" t="s">
        <v>2149</v>
      </c>
      <c r="E802" t="s">
        <v>727</v>
      </c>
      <c r="G802" s="34">
        <f t="shared" si="12"/>
        <v>0</v>
      </c>
    </row>
    <row r="803" spans="1:7" x14ac:dyDescent="0.15">
      <c r="A803" t="s">
        <v>2150</v>
      </c>
      <c r="B803" t="s">
        <v>2151</v>
      </c>
      <c r="C803" t="s">
        <v>726</v>
      </c>
      <c r="D803" t="s">
        <v>2152</v>
      </c>
      <c r="E803" t="s">
        <v>727</v>
      </c>
      <c r="G803" s="34">
        <f t="shared" si="12"/>
        <v>0</v>
      </c>
    </row>
    <row r="804" spans="1:7" x14ac:dyDescent="0.15">
      <c r="A804" t="s">
        <v>2153</v>
      </c>
      <c r="B804" t="s">
        <v>2154</v>
      </c>
      <c r="C804" t="s">
        <v>726</v>
      </c>
      <c r="D804" t="s">
        <v>2155</v>
      </c>
      <c r="E804" t="s">
        <v>727</v>
      </c>
      <c r="G804" s="34">
        <f t="shared" si="12"/>
        <v>0</v>
      </c>
    </row>
    <row r="805" spans="1:7" x14ac:dyDescent="0.15">
      <c r="A805" t="s">
        <v>2156</v>
      </c>
      <c r="B805" t="s">
        <v>2157</v>
      </c>
      <c r="C805" t="s">
        <v>726</v>
      </c>
      <c r="D805" t="s">
        <v>2158</v>
      </c>
      <c r="E805" t="s">
        <v>727</v>
      </c>
      <c r="G805" s="34">
        <f t="shared" si="12"/>
        <v>0</v>
      </c>
    </row>
    <row r="806" spans="1:7" x14ac:dyDescent="0.15">
      <c r="A806" t="s">
        <v>2159</v>
      </c>
      <c r="B806" t="s">
        <v>2160</v>
      </c>
      <c r="C806" t="s">
        <v>726</v>
      </c>
      <c r="D806" t="s">
        <v>2161</v>
      </c>
      <c r="E806" t="s">
        <v>727</v>
      </c>
      <c r="G806" s="34">
        <f t="shared" si="12"/>
        <v>0</v>
      </c>
    </row>
    <row r="807" spans="1:7" x14ac:dyDescent="0.15">
      <c r="A807" t="s">
        <v>2162</v>
      </c>
      <c r="B807" t="s">
        <v>2163</v>
      </c>
      <c r="C807" t="s">
        <v>726</v>
      </c>
      <c r="D807" t="s">
        <v>2164</v>
      </c>
      <c r="E807" t="s">
        <v>727</v>
      </c>
      <c r="G807" s="34">
        <f t="shared" si="12"/>
        <v>0</v>
      </c>
    </row>
    <row r="808" spans="1:7" x14ac:dyDescent="0.15">
      <c r="A808" t="s">
        <v>2165</v>
      </c>
      <c r="B808" t="s">
        <v>2166</v>
      </c>
      <c r="C808" t="s">
        <v>726</v>
      </c>
      <c r="D808" t="s">
        <v>2167</v>
      </c>
      <c r="E808" t="s">
        <v>727</v>
      </c>
      <c r="G808" s="34">
        <f t="shared" si="12"/>
        <v>0</v>
      </c>
    </row>
    <row r="809" spans="1:7" x14ac:dyDescent="0.15">
      <c r="A809" t="s">
        <v>2168</v>
      </c>
      <c r="B809" t="s">
        <v>2169</v>
      </c>
      <c r="C809" t="s">
        <v>726</v>
      </c>
      <c r="D809" t="s">
        <v>2170</v>
      </c>
      <c r="E809" t="s">
        <v>727</v>
      </c>
      <c r="G809" s="34">
        <f t="shared" si="12"/>
        <v>0</v>
      </c>
    </row>
    <row r="810" spans="1:7" x14ac:dyDescent="0.15">
      <c r="A810" t="s">
        <v>2171</v>
      </c>
      <c r="B810" t="s">
        <v>2172</v>
      </c>
      <c r="C810" t="s">
        <v>726</v>
      </c>
      <c r="D810" t="s">
        <v>2173</v>
      </c>
      <c r="E810" t="s">
        <v>727</v>
      </c>
      <c r="G810" s="34">
        <f t="shared" si="12"/>
        <v>0</v>
      </c>
    </row>
    <row r="811" spans="1:7" x14ac:dyDescent="0.15">
      <c r="A811" t="s">
        <v>2174</v>
      </c>
      <c r="B811" t="s">
        <v>2175</v>
      </c>
      <c r="C811" t="s">
        <v>726</v>
      </c>
      <c r="D811" t="s">
        <v>2176</v>
      </c>
      <c r="E811" t="s">
        <v>727</v>
      </c>
      <c r="G811" s="34">
        <f t="shared" si="12"/>
        <v>0</v>
      </c>
    </row>
    <row r="812" spans="1:7" x14ac:dyDescent="0.15">
      <c r="A812" t="s">
        <v>2177</v>
      </c>
      <c r="B812" t="s">
        <v>2178</v>
      </c>
      <c r="C812" t="s">
        <v>726</v>
      </c>
      <c r="D812" t="s">
        <v>2179</v>
      </c>
      <c r="E812" t="s">
        <v>727</v>
      </c>
      <c r="G812" s="34">
        <f t="shared" si="12"/>
        <v>0</v>
      </c>
    </row>
    <row r="813" spans="1:7" x14ac:dyDescent="0.15">
      <c r="A813" t="s">
        <v>2180</v>
      </c>
      <c r="B813" t="s">
        <v>2181</v>
      </c>
      <c r="C813" t="s">
        <v>726</v>
      </c>
      <c r="D813" t="s">
        <v>2182</v>
      </c>
      <c r="E813" t="s">
        <v>727</v>
      </c>
      <c r="G813" s="34">
        <f t="shared" si="12"/>
        <v>0</v>
      </c>
    </row>
    <row r="814" spans="1:7" x14ac:dyDescent="0.15">
      <c r="A814" t="s">
        <v>2183</v>
      </c>
      <c r="B814" t="s">
        <v>2184</v>
      </c>
      <c r="C814" t="s">
        <v>726</v>
      </c>
      <c r="D814" t="s">
        <v>2185</v>
      </c>
      <c r="E814" t="s">
        <v>727</v>
      </c>
      <c r="G814" s="34">
        <f t="shared" si="12"/>
        <v>0</v>
      </c>
    </row>
    <row r="815" spans="1:7" x14ac:dyDescent="0.15">
      <c r="A815" t="s">
        <v>2186</v>
      </c>
      <c r="B815" t="s">
        <v>2187</v>
      </c>
      <c r="C815" t="s">
        <v>726</v>
      </c>
      <c r="D815" t="s">
        <v>2188</v>
      </c>
      <c r="E815" t="s">
        <v>727</v>
      </c>
      <c r="G815" s="34">
        <f t="shared" si="12"/>
        <v>0</v>
      </c>
    </row>
    <row r="816" spans="1:7" x14ac:dyDescent="0.15">
      <c r="A816" t="s">
        <v>2189</v>
      </c>
      <c r="B816" t="s">
        <v>2190</v>
      </c>
      <c r="C816" t="s">
        <v>726</v>
      </c>
      <c r="D816" t="s">
        <v>2191</v>
      </c>
      <c r="E816" t="s">
        <v>727</v>
      </c>
      <c r="G816" s="34">
        <f t="shared" si="12"/>
        <v>0</v>
      </c>
    </row>
    <row r="817" spans="1:7" x14ac:dyDescent="0.15">
      <c r="A817" t="s">
        <v>2192</v>
      </c>
      <c r="B817" t="s">
        <v>2193</v>
      </c>
      <c r="C817" t="s">
        <v>726</v>
      </c>
      <c r="D817" t="s">
        <v>2194</v>
      </c>
      <c r="E817" t="s">
        <v>727</v>
      </c>
      <c r="G817" s="34">
        <f t="shared" si="12"/>
        <v>0</v>
      </c>
    </row>
    <row r="818" spans="1:7" x14ac:dyDescent="0.15">
      <c r="A818" t="s">
        <v>2195</v>
      </c>
      <c r="B818" t="s">
        <v>2196</v>
      </c>
      <c r="C818" t="s">
        <v>726</v>
      </c>
      <c r="D818" t="s">
        <v>2197</v>
      </c>
      <c r="E818" t="s">
        <v>727</v>
      </c>
      <c r="G818" s="34">
        <f t="shared" si="12"/>
        <v>0</v>
      </c>
    </row>
    <row r="819" spans="1:7" x14ac:dyDescent="0.15">
      <c r="A819" t="s">
        <v>2198</v>
      </c>
      <c r="B819" t="s">
        <v>2199</v>
      </c>
      <c r="C819" t="s">
        <v>726</v>
      </c>
      <c r="D819" t="s">
        <v>2200</v>
      </c>
      <c r="E819" t="s">
        <v>727</v>
      </c>
      <c r="G819" s="34">
        <f t="shared" si="12"/>
        <v>0</v>
      </c>
    </row>
    <row r="820" spans="1:7" x14ac:dyDescent="0.15">
      <c r="A820" t="s">
        <v>2201</v>
      </c>
      <c r="B820" t="s">
        <v>2202</v>
      </c>
      <c r="C820" t="s">
        <v>726</v>
      </c>
      <c r="D820" t="s">
        <v>2203</v>
      </c>
      <c r="E820" t="s">
        <v>727</v>
      </c>
      <c r="G820" s="34">
        <f t="shared" si="12"/>
        <v>0</v>
      </c>
    </row>
    <row r="821" spans="1:7" x14ac:dyDescent="0.15">
      <c r="A821" t="s">
        <v>2204</v>
      </c>
      <c r="B821" t="s">
        <v>2205</v>
      </c>
      <c r="C821" t="s">
        <v>726</v>
      </c>
      <c r="D821" t="s">
        <v>2206</v>
      </c>
      <c r="E821" t="s">
        <v>727</v>
      </c>
      <c r="G821" s="34">
        <f t="shared" si="12"/>
        <v>0</v>
      </c>
    </row>
    <row r="822" spans="1:7" x14ac:dyDescent="0.15">
      <c r="A822" t="s">
        <v>2207</v>
      </c>
      <c r="B822" t="s">
        <v>2208</v>
      </c>
      <c r="C822" t="s">
        <v>726</v>
      </c>
      <c r="D822" t="s">
        <v>2209</v>
      </c>
      <c r="E822" t="s">
        <v>727</v>
      </c>
      <c r="G822" s="34">
        <f t="shared" si="12"/>
        <v>0</v>
      </c>
    </row>
    <row r="823" spans="1:7" x14ac:dyDescent="0.15">
      <c r="A823" t="s">
        <v>2210</v>
      </c>
      <c r="B823" t="s">
        <v>2211</v>
      </c>
      <c r="C823" t="s">
        <v>726</v>
      </c>
      <c r="D823" t="s">
        <v>2212</v>
      </c>
      <c r="E823" t="s">
        <v>727</v>
      </c>
      <c r="G823" s="34">
        <f t="shared" si="12"/>
        <v>0</v>
      </c>
    </row>
    <row r="824" spans="1:7" x14ac:dyDescent="0.15">
      <c r="A824" t="s">
        <v>2213</v>
      </c>
      <c r="B824" t="s">
        <v>2214</v>
      </c>
      <c r="C824" t="s">
        <v>726</v>
      </c>
      <c r="D824" t="s">
        <v>2215</v>
      </c>
      <c r="E824" t="s">
        <v>727</v>
      </c>
      <c r="G824" s="34">
        <f t="shared" si="12"/>
        <v>0</v>
      </c>
    </row>
    <row r="825" spans="1:7" x14ac:dyDescent="0.15">
      <c r="A825" t="s">
        <v>2216</v>
      </c>
      <c r="B825" t="s">
        <v>2217</v>
      </c>
      <c r="C825" t="s">
        <v>726</v>
      </c>
      <c r="D825" t="s">
        <v>2218</v>
      </c>
      <c r="E825" t="s">
        <v>727</v>
      </c>
      <c r="G825" s="34">
        <f t="shared" si="12"/>
        <v>0</v>
      </c>
    </row>
    <row r="826" spans="1:7" x14ac:dyDescent="0.15">
      <c r="A826" t="s">
        <v>2219</v>
      </c>
      <c r="B826" t="s">
        <v>2220</v>
      </c>
      <c r="C826" t="s">
        <v>726</v>
      </c>
      <c r="D826" t="s">
        <v>2221</v>
      </c>
      <c r="E826" t="s">
        <v>727</v>
      </c>
      <c r="G826" s="34">
        <f t="shared" si="12"/>
        <v>0</v>
      </c>
    </row>
    <row r="827" spans="1:7" x14ac:dyDescent="0.15">
      <c r="A827" t="s">
        <v>2222</v>
      </c>
      <c r="B827" t="s">
        <v>2223</v>
      </c>
      <c r="C827" t="s">
        <v>726</v>
      </c>
      <c r="D827" t="s">
        <v>2224</v>
      </c>
      <c r="E827" t="s">
        <v>727</v>
      </c>
      <c r="G827" s="34">
        <f t="shared" si="12"/>
        <v>0</v>
      </c>
    </row>
    <row r="828" spans="1:7" x14ac:dyDescent="0.15">
      <c r="A828" t="s">
        <v>2225</v>
      </c>
      <c r="B828" t="s">
        <v>2226</v>
      </c>
      <c r="C828" t="s">
        <v>726</v>
      </c>
      <c r="D828" t="s">
        <v>2227</v>
      </c>
      <c r="E828" t="s">
        <v>727</v>
      </c>
      <c r="G828" s="34">
        <f t="shared" si="12"/>
        <v>0</v>
      </c>
    </row>
    <row r="829" spans="1:7" x14ac:dyDescent="0.15">
      <c r="A829" t="s">
        <v>2228</v>
      </c>
      <c r="B829" t="s">
        <v>2229</v>
      </c>
      <c r="C829" t="s">
        <v>726</v>
      </c>
      <c r="D829" t="s">
        <v>2230</v>
      </c>
      <c r="E829" t="s">
        <v>727</v>
      </c>
      <c r="G829" s="34">
        <f t="shared" si="12"/>
        <v>0</v>
      </c>
    </row>
    <row r="830" spans="1:7" x14ac:dyDescent="0.15">
      <c r="A830" t="s">
        <v>2231</v>
      </c>
      <c r="B830" t="s">
        <v>2232</v>
      </c>
      <c r="C830" t="s">
        <v>726</v>
      </c>
      <c r="D830" t="s">
        <v>2233</v>
      </c>
      <c r="E830" t="s">
        <v>727</v>
      </c>
      <c r="G830" s="34">
        <f t="shared" si="12"/>
        <v>0</v>
      </c>
    </row>
    <row r="831" spans="1:7" x14ac:dyDescent="0.15">
      <c r="A831" t="s">
        <v>2234</v>
      </c>
      <c r="B831" t="s">
        <v>2235</v>
      </c>
      <c r="C831" t="s">
        <v>726</v>
      </c>
      <c r="D831" t="s">
        <v>2236</v>
      </c>
      <c r="E831" t="s">
        <v>727</v>
      </c>
      <c r="G831" s="34">
        <f t="shared" si="12"/>
        <v>0</v>
      </c>
    </row>
    <row r="832" spans="1:7" x14ac:dyDescent="0.15">
      <c r="A832" t="s">
        <v>2237</v>
      </c>
      <c r="B832" t="s">
        <v>2238</v>
      </c>
      <c r="C832" t="s">
        <v>726</v>
      </c>
      <c r="D832" t="s">
        <v>2239</v>
      </c>
      <c r="E832" t="s">
        <v>727</v>
      </c>
      <c r="G832" s="34">
        <f t="shared" si="12"/>
        <v>0</v>
      </c>
    </row>
    <row r="833" spans="1:7" x14ac:dyDescent="0.15">
      <c r="A833" t="s">
        <v>2240</v>
      </c>
      <c r="B833" t="s">
        <v>2241</v>
      </c>
      <c r="C833" t="s">
        <v>726</v>
      </c>
      <c r="D833" t="s">
        <v>2242</v>
      </c>
      <c r="E833" t="s">
        <v>727</v>
      </c>
      <c r="G833" s="34">
        <f t="shared" si="12"/>
        <v>0</v>
      </c>
    </row>
    <row r="834" spans="1:7" x14ac:dyDescent="0.15">
      <c r="A834" t="s">
        <v>2243</v>
      </c>
      <c r="B834" t="s">
        <v>2244</v>
      </c>
      <c r="C834" t="s">
        <v>726</v>
      </c>
      <c r="D834" t="s">
        <v>2245</v>
      </c>
      <c r="E834" t="s">
        <v>727</v>
      </c>
      <c r="G834" s="34">
        <f t="shared" ref="G834:G897" si="13">IFERROR(VALUE(F834),VALUE(REPLACE(F834,1,FIND(CHAR(1),SUBSTITUTE(F834,",",CHAR(1),LEN(F834)-LEN(SUBSTITUTE(F834,",","")))),"")))</f>
        <v>0</v>
      </c>
    </row>
    <row r="835" spans="1:7" x14ac:dyDescent="0.15">
      <c r="A835" t="s">
        <v>2246</v>
      </c>
      <c r="B835" t="s">
        <v>2247</v>
      </c>
      <c r="C835" t="s">
        <v>726</v>
      </c>
      <c r="D835" t="s">
        <v>2248</v>
      </c>
      <c r="E835" t="s">
        <v>727</v>
      </c>
      <c r="G835" s="34">
        <f t="shared" si="13"/>
        <v>0</v>
      </c>
    </row>
    <row r="836" spans="1:7" x14ac:dyDescent="0.15">
      <c r="A836" t="s">
        <v>2249</v>
      </c>
      <c r="B836" t="s">
        <v>2250</v>
      </c>
      <c r="C836" t="s">
        <v>726</v>
      </c>
      <c r="D836" t="s">
        <v>2251</v>
      </c>
      <c r="E836" t="s">
        <v>727</v>
      </c>
      <c r="G836" s="34">
        <f t="shared" si="13"/>
        <v>0</v>
      </c>
    </row>
    <row r="837" spans="1:7" x14ac:dyDescent="0.15">
      <c r="A837" t="s">
        <v>2252</v>
      </c>
      <c r="B837" t="s">
        <v>2253</v>
      </c>
      <c r="C837" t="s">
        <v>726</v>
      </c>
      <c r="D837" t="s">
        <v>2254</v>
      </c>
      <c r="E837" t="s">
        <v>727</v>
      </c>
      <c r="G837" s="34">
        <f t="shared" si="13"/>
        <v>0</v>
      </c>
    </row>
    <row r="838" spans="1:7" x14ac:dyDescent="0.15">
      <c r="A838" t="s">
        <v>2255</v>
      </c>
      <c r="B838" t="s">
        <v>2256</v>
      </c>
      <c r="C838" t="s">
        <v>726</v>
      </c>
      <c r="D838" t="s">
        <v>2257</v>
      </c>
      <c r="E838" t="s">
        <v>727</v>
      </c>
      <c r="G838" s="34">
        <f t="shared" si="13"/>
        <v>0</v>
      </c>
    </row>
    <row r="839" spans="1:7" x14ac:dyDescent="0.15">
      <c r="A839" t="s">
        <v>2258</v>
      </c>
      <c r="B839" t="s">
        <v>2259</v>
      </c>
      <c r="C839" t="s">
        <v>726</v>
      </c>
      <c r="D839" t="s">
        <v>2260</v>
      </c>
      <c r="E839" t="s">
        <v>727</v>
      </c>
      <c r="G839" s="34">
        <f t="shared" si="13"/>
        <v>0</v>
      </c>
    </row>
    <row r="840" spans="1:7" x14ac:dyDescent="0.15">
      <c r="A840" t="s">
        <v>2261</v>
      </c>
      <c r="B840" t="s">
        <v>2262</v>
      </c>
      <c r="C840" t="s">
        <v>726</v>
      </c>
      <c r="D840" t="s">
        <v>2263</v>
      </c>
      <c r="E840" t="s">
        <v>727</v>
      </c>
      <c r="G840" s="34">
        <f t="shared" si="13"/>
        <v>0</v>
      </c>
    </row>
    <row r="841" spans="1:7" x14ac:dyDescent="0.15">
      <c r="A841" t="s">
        <v>2264</v>
      </c>
      <c r="B841" t="s">
        <v>2265</v>
      </c>
      <c r="C841" t="s">
        <v>726</v>
      </c>
      <c r="D841" t="s">
        <v>2266</v>
      </c>
      <c r="E841" t="s">
        <v>727</v>
      </c>
      <c r="G841" s="34">
        <f t="shared" si="13"/>
        <v>0</v>
      </c>
    </row>
    <row r="842" spans="1:7" x14ac:dyDescent="0.15">
      <c r="A842" t="s">
        <v>2267</v>
      </c>
      <c r="B842" t="s">
        <v>2268</v>
      </c>
      <c r="C842" t="s">
        <v>726</v>
      </c>
      <c r="D842" t="s">
        <v>2269</v>
      </c>
      <c r="E842" t="s">
        <v>727</v>
      </c>
      <c r="G842" s="34">
        <f t="shared" si="13"/>
        <v>0</v>
      </c>
    </row>
    <row r="843" spans="1:7" x14ac:dyDescent="0.15">
      <c r="A843" t="s">
        <v>2270</v>
      </c>
      <c r="B843" t="s">
        <v>2271</v>
      </c>
      <c r="C843" t="s">
        <v>726</v>
      </c>
      <c r="D843" t="s">
        <v>2272</v>
      </c>
      <c r="E843" t="s">
        <v>727</v>
      </c>
      <c r="G843" s="34">
        <f t="shared" si="13"/>
        <v>0</v>
      </c>
    </row>
    <row r="844" spans="1:7" x14ac:dyDescent="0.15">
      <c r="A844" t="s">
        <v>2273</v>
      </c>
      <c r="B844" t="s">
        <v>2274</v>
      </c>
      <c r="C844" t="s">
        <v>726</v>
      </c>
      <c r="D844" t="s">
        <v>2275</v>
      </c>
      <c r="E844" t="s">
        <v>727</v>
      </c>
      <c r="G844" s="34">
        <f t="shared" si="13"/>
        <v>0</v>
      </c>
    </row>
    <row r="845" spans="1:7" x14ac:dyDescent="0.15">
      <c r="A845" t="s">
        <v>2276</v>
      </c>
      <c r="B845" t="s">
        <v>2277</v>
      </c>
      <c r="C845" t="s">
        <v>726</v>
      </c>
      <c r="D845" t="s">
        <v>2278</v>
      </c>
      <c r="E845" t="s">
        <v>727</v>
      </c>
      <c r="G845" s="34">
        <f t="shared" si="13"/>
        <v>0</v>
      </c>
    </row>
    <row r="846" spans="1:7" x14ac:dyDescent="0.15">
      <c r="A846" t="s">
        <v>2279</v>
      </c>
      <c r="B846" t="s">
        <v>2280</v>
      </c>
      <c r="C846" t="s">
        <v>726</v>
      </c>
      <c r="D846" t="s">
        <v>2281</v>
      </c>
      <c r="E846" t="s">
        <v>727</v>
      </c>
      <c r="G846" s="34">
        <f t="shared" si="13"/>
        <v>0</v>
      </c>
    </row>
    <row r="847" spans="1:7" x14ac:dyDescent="0.15">
      <c r="A847" t="s">
        <v>2282</v>
      </c>
      <c r="B847" t="s">
        <v>2283</v>
      </c>
      <c r="C847" t="s">
        <v>726</v>
      </c>
      <c r="D847" t="s">
        <v>2284</v>
      </c>
      <c r="E847" t="s">
        <v>727</v>
      </c>
      <c r="G847" s="34">
        <f t="shared" si="13"/>
        <v>0</v>
      </c>
    </row>
    <row r="848" spans="1:7" x14ac:dyDescent="0.15">
      <c r="A848" t="s">
        <v>2285</v>
      </c>
      <c r="B848" t="s">
        <v>2286</v>
      </c>
      <c r="C848" t="s">
        <v>726</v>
      </c>
      <c r="D848" t="s">
        <v>2287</v>
      </c>
      <c r="E848" t="s">
        <v>727</v>
      </c>
      <c r="G848" s="34">
        <f t="shared" si="13"/>
        <v>0</v>
      </c>
    </row>
    <row r="849" spans="1:7" x14ac:dyDescent="0.15">
      <c r="A849" t="s">
        <v>2288</v>
      </c>
      <c r="B849" t="s">
        <v>2289</v>
      </c>
      <c r="C849" t="s">
        <v>726</v>
      </c>
      <c r="D849" t="s">
        <v>2290</v>
      </c>
      <c r="E849" t="s">
        <v>727</v>
      </c>
      <c r="G849" s="34">
        <f t="shared" si="13"/>
        <v>0</v>
      </c>
    </row>
    <row r="850" spans="1:7" x14ac:dyDescent="0.15">
      <c r="A850" t="s">
        <v>2291</v>
      </c>
      <c r="B850" t="s">
        <v>2292</v>
      </c>
      <c r="C850" t="s">
        <v>726</v>
      </c>
      <c r="D850" t="s">
        <v>2293</v>
      </c>
      <c r="E850" t="s">
        <v>727</v>
      </c>
      <c r="G850" s="34">
        <f t="shared" si="13"/>
        <v>0</v>
      </c>
    </row>
    <row r="851" spans="1:7" x14ac:dyDescent="0.15">
      <c r="A851" t="s">
        <v>2294</v>
      </c>
      <c r="B851" t="s">
        <v>2295</v>
      </c>
      <c r="C851" t="s">
        <v>726</v>
      </c>
      <c r="D851" t="s">
        <v>2296</v>
      </c>
      <c r="E851" t="s">
        <v>727</v>
      </c>
      <c r="G851" s="34">
        <f t="shared" si="13"/>
        <v>0</v>
      </c>
    </row>
    <row r="852" spans="1:7" x14ac:dyDescent="0.15">
      <c r="A852" t="s">
        <v>2297</v>
      </c>
      <c r="B852" t="s">
        <v>2298</v>
      </c>
      <c r="C852" t="s">
        <v>726</v>
      </c>
      <c r="D852" t="s">
        <v>2299</v>
      </c>
      <c r="E852" t="s">
        <v>727</v>
      </c>
      <c r="G852" s="34">
        <f t="shared" si="13"/>
        <v>0</v>
      </c>
    </row>
    <row r="853" spans="1:7" x14ac:dyDescent="0.15">
      <c r="A853" t="s">
        <v>2300</v>
      </c>
      <c r="B853" t="s">
        <v>2301</v>
      </c>
      <c r="C853" t="s">
        <v>726</v>
      </c>
      <c r="D853" t="s">
        <v>2302</v>
      </c>
      <c r="E853" t="s">
        <v>727</v>
      </c>
      <c r="G853" s="34">
        <f t="shared" si="13"/>
        <v>0</v>
      </c>
    </row>
    <row r="854" spans="1:7" x14ac:dyDescent="0.15">
      <c r="A854" t="s">
        <v>2303</v>
      </c>
      <c r="B854" t="s">
        <v>2304</v>
      </c>
      <c r="C854" t="s">
        <v>726</v>
      </c>
      <c r="D854" t="s">
        <v>2305</v>
      </c>
      <c r="E854" t="s">
        <v>727</v>
      </c>
      <c r="G854" s="34">
        <f t="shared" si="13"/>
        <v>0</v>
      </c>
    </row>
    <row r="855" spans="1:7" x14ac:dyDescent="0.15">
      <c r="A855" t="s">
        <v>2306</v>
      </c>
      <c r="B855" t="s">
        <v>2307</v>
      </c>
      <c r="C855" t="s">
        <v>726</v>
      </c>
      <c r="D855" t="s">
        <v>2308</v>
      </c>
      <c r="E855" t="s">
        <v>727</v>
      </c>
      <c r="G855" s="34">
        <f t="shared" si="13"/>
        <v>0</v>
      </c>
    </row>
    <row r="856" spans="1:7" x14ac:dyDescent="0.15">
      <c r="A856" t="s">
        <v>2309</v>
      </c>
      <c r="B856" t="s">
        <v>2310</v>
      </c>
      <c r="C856" t="s">
        <v>726</v>
      </c>
      <c r="D856" t="s">
        <v>2311</v>
      </c>
      <c r="E856" t="s">
        <v>727</v>
      </c>
      <c r="G856" s="34">
        <f t="shared" si="13"/>
        <v>0</v>
      </c>
    </row>
    <row r="857" spans="1:7" x14ac:dyDescent="0.15">
      <c r="A857" t="s">
        <v>2312</v>
      </c>
      <c r="B857" t="s">
        <v>2313</v>
      </c>
      <c r="C857" t="s">
        <v>726</v>
      </c>
      <c r="D857" t="s">
        <v>2314</v>
      </c>
      <c r="E857" t="s">
        <v>727</v>
      </c>
      <c r="G857" s="34">
        <f t="shared" si="13"/>
        <v>0</v>
      </c>
    </row>
    <row r="858" spans="1:7" x14ac:dyDescent="0.15">
      <c r="A858" t="s">
        <v>2315</v>
      </c>
      <c r="B858" t="s">
        <v>2316</v>
      </c>
      <c r="C858" t="s">
        <v>726</v>
      </c>
      <c r="D858" t="s">
        <v>2317</v>
      </c>
      <c r="E858" t="s">
        <v>727</v>
      </c>
      <c r="G858" s="34">
        <f t="shared" si="13"/>
        <v>0</v>
      </c>
    </row>
    <row r="859" spans="1:7" x14ac:dyDescent="0.15">
      <c r="A859" t="s">
        <v>2318</v>
      </c>
      <c r="B859" t="s">
        <v>2319</v>
      </c>
      <c r="C859" t="s">
        <v>726</v>
      </c>
      <c r="D859" t="s">
        <v>2320</v>
      </c>
      <c r="E859" t="s">
        <v>727</v>
      </c>
      <c r="G859" s="34">
        <f t="shared" si="13"/>
        <v>0</v>
      </c>
    </row>
    <row r="860" spans="1:7" x14ac:dyDescent="0.15">
      <c r="A860" t="s">
        <v>2321</v>
      </c>
      <c r="B860" t="s">
        <v>2322</v>
      </c>
      <c r="C860" t="s">
        <v>726</v>
      </c>
      <c r="D860" t="s">
        <v>2323</v>
      </c>
      <c r="E860" t="s">
        <v>727</v>
      </c>
      <c r="G860" s="34">
        <f t="shared" si="13"/>
        <v>0</v>
      </c>
    </row>
    <row r="861" spans="1:7" x14ac:dyDescent="0.15">
      <c r="A861" t="s">
        <v>2324</v>
      </c>
      <c r="B861" t="s">
        <v>2325</v>
      </c>
      <c r="C861" t="s">
        <v>726</v>
      </c>
      <c r="D861" t="s">
        <v>2326</v>
      </c>
      <c r="E861" t="s">
        <v>727</v>
      </c>
      <c r="G861" s="34">
        <f t="shared" si="13"/>
        <v>0</v>
      </c>
    </row>
    <row r="862" spans="1:7" x14ac:dyDescent="0.15">
      <c r="A862" t="s">
        <v>2327</v>
      </c>
      <c r="B862" t="s">
        <v>2328</v>
      </c>
      <c r="C862" t="s">
        <v>726</v>
      </c>
      <c r="D862" t="s">
        <v>2329</v>
      </c>
      <c r="E862" t="s">
        <v>727</v>
      </c>
      <c r="G862" s="34">
        <f t="shared" si="13"/>
        <v>0</v>
      </c>
    </row>
    <row r="863" spans="1:7" x14ac:dyDescent="0.15">
      <c r="A863" t="s">
        <v>2330</v>
      </c>
      <c r="B863" t="s">
        <v>2331</v>
      </c>
      <c r="C863" t="s">
        <v>726</v>
      </c>
      <c r="D863" t="s">
        <v>2332</v>
      </c>
      <c r="E863" t="s">
        <v>727</v>
      </c>
      <c r="G863" s="34">
        <f t="shared" si="13"/>
        <v>0</v>
      </c>
    </row>
    <row r="864" spans="1:7" x14ac:dyDescent="0.15">
      <c r="A864" t="s">
        <v>2333</v>
      </c>
      <c r="B864" t="s">
        <v>2016</v>
      </c>
      <c r="C864" t="s">
        <v>726</v>
      </c>
      <c r="D864" t="s">
        <v>2017</v>
      </c>
      <c r="E864" t="s">
        <v>727</v>
      </c>
      <c r="G864" s="34">
        <f t="shared" si="13"/>
        <v>0</v>
      </c>
    </row>
    <row r="865" spans="1:7" x14ac:dyDescent="0.15">
      <c r="A865" t="s">
        <v>2334</v>
      </c>
      <c r="B865" t="s">
        <v>2019</v>
      </c>
      <c r="C865" t="s">
        <v>726</v>
      </c>
      <c r="D865" t="s">
        <v>2020</v>
      </c>
      <c r="E865" t="s">
        <v>727</v>
      </c>
      <c r="G865" s="34">
        <f t="shared" si="13"/>
        <v>0</v>
      </c>
    </row>
    <row r="866" spans="1:7" x14ac:dyDescent="0.15">
      <c r="A866" t="s">
        <v>2335</v>
      </c>
      <c r="B866" t="s">
        <v>2022</v>
      </c>
      <c r="C866" t="s">
        <v>726</v>
      </c>
      <c r="D866" t="s">
        <v>2023</v>
      </c>
      <c r="E866" t="s">
        <v>727</v>
      </c>
      <c r="G866" s="34">
        <f t="shared" si="13"/>
        <v>0</v>
      </c>
    </row>
    <row r="867" spans="1:7" x14ac:dyDescent="0.15">
      <c r="A867" t="s">
        <v>2336</v>
      </c>
      <c r="B867" t="s">
        <v>2025</v>
      </c>
      <c r="C867" t="s">
        <v>726</v>
      </c>
      <c r="D867" t="s">
        <v>2026</v>
      </c>
      <c r="E867" t="s">
        <v>727</v>
      </c>
      <c r="G867" s="34">
        <f t="shared" si="13"/>
        <v>0</v>
      </c>
    </row>
    <row r="868" spans="1:7" x14ac:dyDescent="0.15">
      <c r="A868" t="s">
        <v>2337</v>
      </c>
      <c r="B868" t="s">
        <v>2028</v>
      </c>
      <c r="C868" t="s">
        <v>53</v>
      </c>
      <c r="D868" t="s">
        <v>2029</v>
      </c>
      <c r="E868" t="s">
        <v>53</v>
      </c>
      <c r="F868" t="s">
        <v>11951</v>
      </c>
      <c r="G868" s="34">
        <f t="shared" si="13"/>
        <v>40911</v>
      </c>
    </row>
    <row r="869" spans="1:7" x14ac:dyDescent="0.15">
      <c r="A869" t="s">
        <v>2338</v>
      </c>
      <c r="B869" t="s">
        <v>2031</v>
      </c>
      <c r="C869" t="s">
        <v>53</v>
      </c>
      <c r="D869" t="s">
        <v>2032</v>
      </c>
      <c r="E869" t="s">
        <v>53</v>
      </c>
      <c r="F869" t="s">
        <v>11951</v>
      </c>
      <c r="G869" s="34">
        <f t="shared" si="13"/>
        <v>40911</v>
      </c>
    </row>
    <row r="870" spans="1:7" x14ac:dyDescent="0.15">
      <c r="A870" t="s">
        <v>2339</v>
      </c>
      <c r="B870" t="s">
        <v>2340</v>
      </c>
      <c r="C870" t="s">
        <v>726</v>
      </c>
      <c r="D870" t="s">
        <v>2341</v>
      </c>
      <c r="E870" t="s">
        <v>727</v>
      </c>
      <c r="F870" t="s">
        <v>11925</v>
      </c>
      <c r="G870" s="34">
        <f t="shared" si="13"/>
        <v>38889</v>
      </c>
    </row>
    <row r="871" spans="1:7" x14ac:dyDescent="0.15">
      <c r="A871" t="s">
        <v>2342</v>
      </c>
      <c r="B871" t="s">
        <v>2343</v>
      </c>
      <c r="C871" t="s">
        <v>726</v>
      </c>
      <c r="D871" t="s">
        <v>2344</v>
      </c>
      <c r="E871" t="s">
        <v>727</v>
      </c>
      <c r="G871" s="34">
        <f t="shared" si="13"/>
        <v>0</v>
      </c>
    </row>
    <row r="872" spans="1:7" x14ac:dyDescent="0.15">
      <c r="A872" t="s">
        <v>2345</v>
      </c>
      <c r="B872" t="s">
        <v>2346</v>
      </c>
      <c r="C872" t="s">
        <v>726</v>
      </c>
      <c r="D872" t="s">
        <v>2347</v>
      </c>
      <c r="E872" t="s">
        <v>727</v>
      </c>
      <c r="G872" s="34">
        <f t="shared" si="13"/>
        <v>0</v>
      </c>
    </row>
    <row r="873" spans="1:7" x14ac:dyDescent="0.15">
      <c r="A873" t="s">
        <v>2348</v>
      </c>
      <c r="B873" t="s">
        <v>2349</v>
      </c>
      <c r="C873" t="s">
        <v>726</v>
      </c>
      <c r="D873" t="s">
        <v>2350</v>
      </c>
      <c r="E873" t="s">
        <v>727</v>
      </c>
      <c r="G873" s="34">
        <f t="shared" si="13"/>
        <v>0</v>
      </c>
    </row>
    <row r="874" spans="1:7" x14ac:dyDescent="0.15">
      <c r="A874" t="s">
        <v>2351</v>
      </c>
      <c r="B874" t="s">
        <v>2352</v>
      </c>
      <c r="C874" t="s">
        <v>726</v>
      </c>
      <c r="D874" t="s">
        <v>2353</v>
      </c>
      <c r="E874" t="s">
        <v>727</v>
      </c>
      <c r="G874" s="34">
        <f t="shared" si="13"/>
        <v>0</v>
      </c>
    </row>
    <row r="875" spans="1:7" x14ac:dyDescent="0.15">
      <c r="A875" t="s">
        <v>2354</v>
      </c>
      <c r="B875" t="s">
        <v>2355</v>
      </c>
      <c r="C875" t="s">
        <v>726</v>
      </c>
      <c r="D875" t="s">
        <v>2356</v>
      </c>
      <c r="E875" t="s">
        <v>727</v>
      </c>
      <c r="G875" s="34">
        <f t="shared" si="13"/>
        <v>0</v>
      </c>
    </row>
    <row r="876" spans="1:7" x14ac:dyDescent="0.15">
      <c r="A876" t="s">
        <v>2357</v>
      </c>
      <c r="B876" t="s">
        <v>2358</v>
      </c>
      <c r="C876" t="s">
        <v>726</v>
      </c>
      <c r="D876" t="s">
        <v>2359</v>
      </c>
      <c r="E876" t="s">
        <v>727</v>
      </c>
      <c r="G876" s="34">
        <f t="shared" si="13"/>
        <v>0</v>
      </c>
    </row>
    <row r="877" spans="1:7" x14ac:dyDescent="0.15">
      <c r="A877" t="s">
        <v>2360</v>
      </c>
      <c r="B877" t="s">
        <v>2361</v>
      </c>
      <c r="C877" t="s">
        <v>726</v>
      </c>
      <c r="D877" t="s">
        <v>2362</v>
      </c>
      <c r="E877" t="s">
        <v>727</v>
      </c>
      <c r="G877" s="34">
        <f t="shared" si="13"/>
        <v>0</v>
      </c>
    </row>
    <row r="878" spans="1:7" x14ac:dyDescent="0.15">
      <c r="A878" t="s">
        <v>2363</v>
      </c>
      <c r="B878" t="s">
        <v>2364</v>
      </c>
      <c r="C878" t="s">
        <v>726</v>
      </c>
      <c r="D878" t="s">
        <v>2365</v>
      </c>
      <c r="E878" t="s">
        <v>727</v>
      </c>
      <c r="G878" s="34">
        <f t="shared" si="13"/>
        <v>0</v>
      </c>
    </row>
    <row r="879" spans="1:7" x14ac:dyDescent="0.15">
      <c r="A879" t="s">
        <v>2366</v>
      </c>
      <c r="B879" t="s">
        <v>2367</v>
      </c>
      <c r="C879" t="s">
        <v>726</v>
      </c>
      <c r="D879" t="s">
        <v>2368</v>
      </c>
      <c r="E879" t="s">
        <v>727</v>
      </c>
      <c r="G879" s="34">
        <f t="shared" si="13"/>
        <v>0</v>
      </c>
    </row>
    <row r="880" spans="1:7" x14ac:dyDescent="0.15">
      <c r="A880" t="s">
        <v>2369</v>
      </c>
      <c r="B880" t="s">
        <v>2370</v>
      </c>
      <c r="C880" t="s">
        <v>726</v>
      </c>
      <c r="D880" t="s">
        <v>2371</v>
      </c>
      <c r="E880" t="s">
        <v>727</v>
      </c>
      <c r="G880" s="34">
        <f t="shared" si="13"/>
        <v>0</v>
      </c>
    </row>
    <row r="881" spans="1:7" x14ac:dyDescent="0.15">
      <c r="A881" t="s">
        <v>2372</v>
      </c>
      <c r="B881" t="s">
        <v>2373</v>
      </c>
      <c r="C881" t="s">
        <v>726</v>
      </c>
      <c r="D881" t="s">
        <v>2374</v>
      </c>
      <c r="E881" t="s">
        <v>727</v>
      </c>
      <c r="G881" s="34">
        <f t="shared" si="13"/>
        <v>0</v>
      </c>
    </row>
    <row r="882" spans="1:7" x14ac:dyDescent="0.15">
      <c r="A882" t="s">
        <v>2375</v>
      </c>
      <c r="B882" t="s">
        <v>2376</v>
      </c>
      <c r="C882" t="s">
        <v>726</v>
      </c>
      <c r="D882" t="s">
        <v>2377</v>
      </c>
      <c r="E882" t="s">
        <v>727</v>
      </c>
      <c r="G882" s="34">
        <f t="shared" si="13"/>
        <v>0</v>
      </c>
    </row>
    <row r="883" spans="1:7" x14ac:dyDescent="0.15">
      <c r="A883" t="s">
        <v>2378</v>
      </c>
      <c r="B883" t="s">
        <v>2379</v>
      </c>
      <c r="C883" t="s">
        <v>726</v>
      </c>
      <c r="D883" t="s">
        <v>2380</v>
      </c>
      <c r="E883" t="s">
        <v>727</v>
      </c>
      <c r="G883" s="34">
        <f t="shared" si="13"/>
        <v>0</v>
      </c>
    </row>
    <row r="884" spans="1:7" x14ac:dyDescent="0.15">
      <c r="A884" t="s">
        <v>2381</v>
      </c>
      <c r="B884" t="s">
        <v>2382</v>
      </c>
      <c r="C884" t="s">
        <v>726</v>
      </c>
      <c r="D884" t="s">
        <v>2383</v>
      </c>
      <c r="E884" t="s">
        <v>727</v>
      </c>
      <c r="G884" s="34">
        <f t="shared" si="13"/>
        <v>0</v>
      </c>
    </row>
    <row r="885" spans="1:7" x14ac:dyDescent="0.15">
      <c r="A885" t="s">
        <v>2384</v>
      </c>
      <c r="B885" t="s">
        <v>2385</v>
      </c>
      <c r="C885" t="s">
        <v>726</v>
      </c>
      <c r="D885" t="s">
        <v>2386</v>
      </c>
      <c r="E885" t="s">
        <v>727</v>
      </c>
      <c r="G885" s="34">
        <f t="shared" si="13"/>
        <v>0</v>
      </c>
    </row>
    <row r="886" spans="1:7" x14ac:dyDescent="0.15">
      <c r="A886" t="s">
        <v>2387</v>
      </c>
      <c r="B886" t="s">
        <v>2388</v>
      </c>
      <c r="C886" t="s">
        <v>726</v>
      </c>
      <c r="D886" t="s">
        <v>2389</v>
      </c>
      <c r="E886" t="s">
        <v>727</v>
      </c>
      <c r="G886" s="34">
        <f t="shared" si="13"/>
        <v>0</v>
      </c>
    </row>
    <row r="887" spans="1:7" x14ac:dyDescent="0.15">
      <c r="A887" t="s">
        <v>2390</v>
      </c>
      <c r="B887" t="s">
        <v>2016</v>
      </c>
      <c r="C887" t="s">
        <v>726</v>
      </c>
      <c r="D887" t="s">
        <v>2017</v>
      </c>
      <c r="E887" t="s">
        <v>727</v>
      </c>
      <c r="G887" s="34">
        <f t="shared" si="13"/>
        <v>0</v>
      </c>
    </row>
    <row r="888" spans="1:7" x14ac:dyDescent="0.15">
      <c r="A888" t="s">
        <v>2391</v>
      </c>
      <c r="B888" t="s">
        <v>2019</v>
      </c>
      <c r="C888" t="s">
        <v>726</v>
      </c>
      <c r="D888" t="s">
        <v>2020</v>
      </c>
      <c r="E888" t="s">
        <v>727</v>
      </c>
      <c r="G888" s="34">
        <f t="shared" si="13"/>
        <v>0</v>
      </c>
    </row>
    <row r="889" spans="1:7" x14ac:dyDescent="0.15">
      <c r="A889" t="s">
        <v>2392</v>
      </c>
      <c r="B889" t="s">
        <v>2022</v>
      </c>
      <c r="C889" t="s">
        <v>726</v>
      </c>
      <c r="D889" t="s">
        <v>2023</v>
      </c>
      <c r="E889" t="s">
        <v>727</v>
      </c>
      <c r="G889" s="34">
        <f t="shared" si="13"/>
        <v>0</v>
      </c>
    </row>
    <row r="890" spans="1:7" x14ac:dyDescent="0.15">
      <c r="A890" t="s">
        <v>2393</v>
      </c>
      <c r="B890" t="s">
        <v>2025</v>
      </c>
      <c r="C890" t="s">
        <v>726</v>
      </c>
      <c r="D890" t="s">
        <v>2026</v>
      </c>
      <c r="E890" t="s">
        <v>727</v>
      </c>
      <c r="G890" s="34">
        <f t="shared" si="13"/>
        <v>0</v>
      </c>
    </row>
    <row r="891" spans="1:7" x14ac:dyDescent="0.15">
      <c r="A891" t="s">
        <v>2394</v>
      </c>
      <c r="B891" t="s">
        <v>2395</v>
      </c>
      <c r="C891" t="s">
        <v>180</v>
      </c>
      <c r="D891" t="s">
        <v>2396</v>
      </c>
      <c r="E891" t="s">
        <v>182</v>
      </c>
      <c r="F891" t="s">
        <v>11954</v>
      </c>
      <c r="G891" s="34">
        <f t="shared" si="13"/>
        <v>41165</v>
      </c>
    </row>
    <row r="892" spans="1:7" x14ac:dyDescent="0.15">
      <c r="A892" t="s">
        <v>2397</v>
      </c>
      <c r="B892" t="s">
        <v>2398</v>
      </c>
      <c r="C892" t="s">
        <v>180</v>
      </c>
      <c r="D892" t="s">
        <v>2399</v>
      </c>
      <c r="E892" t="s">
        <v>182</v>
      </c>
      <c r="F892" t="s">
        <v>11954</v>
      </c>
      <c r="G892" s="34">
        <f t="shared" si="13"/>
        <v>41165</v>
      </c>
    </row>
    <row r="893" spans="1:7" x14ac:dyDescent="0.15">
      <c r="A893" t="s">
        <v>2400</v>
      </c>
      <c r="B893" t="s">
        <v>2401</v>
      </c>
      <c r="C893" t="s">
        <v>180</v>
      </c>
      <c r="D893" t="s">
        <v>2402</v>
      </c>
      <c r="E893" t="s">
        <v>182</v>
      </c>
      <c r="F893" t="s">
        <v>11955</v>
      </c>
      <c r="G893" s="34">
        <f t="shared" si="13"/>
        <v>40052</v>
      </c>
    </row>
    <row r="894" spans="1:7" x14ac:dyDescent="0.15">
      <c r="A894" t="s">
        <v>2403</v>
      </c>
      <c r="B894" t="s">
        <v>2404</v>
      </c>
      <c r="C894" t="s">
        <v>180</v>
      </c>
      <c r="D894" t="s">
        <v>2405</v>
      </c>
      <c r="E894" t="s">
        <v>182</v>
      </c>
      <c r="F894" t="s">
        <v>11956</v>
      </c>
      <c r="G894" s="34">
        <f t="shared" si="13"/>
        <v>39182</v>
      </c>
    </row>
    <row r="895" spans="1:7" x14ac:dyDescent="0.15">
      <c r="A895" t="s">
        <v>2406</v>
      </c>
      <c r="B895" t="s">
        <v>2407</v>
      </c>
      <c r="C895" t="s">
        <v>180</v>
      </c>
      <c r="D895" t="s">
        <v>2408</v>
      </c>
      <c r="E895" t="s">
        <v>182</v>
      </c>
      <c r="F895" t="s">
        <v>11956</v>
      </c>
      <c r="G895" s="34">
        <f t="shared" si="13"/>
        <v>39182</v>
      </c>
    </row>
    <row r="896" spans="1:7" x14ac:dyDescent="0.15">
      <c r="A896" t="s">
        <v>2409</v>
      </c>
      <c r="B896" t="s">
        <v>2043</v>
      </c>
      <c r="C896" t="s">
        <v>726</v>
      </c>
      <c r="D896" t="s">
        <v>2044</v>
      </c>
      <c r="E896" t="s">
        <v>727</v>
      </c>
      <c r="F896" t="s">
        <v>11953</v>
      </c>
      <c r="G896" s="34">
        <f t="shared" si="13"/>
        <v>40315</v>
      </c>
    </row>
    <row r="897" spans="1:7" x14ac:dyDescent="0.15">
      <c r="A897" t="s">
        <v>2410</v>
      </c>
      <c r="B897" t="s">
        <v>2411</v>
      </c>
      <c r="C897" t="s">
        <v>726</v>
      </c>
      <c r="D897" t="s">
        <v>2412</v>
      </c>
      <c r="E897" t="s">
        <v>727</v>
      </c>
      <c r="F897" t="s">
        <v>11872</v>
      </c>
      <c r="G897" s="34">
        <f t="shared" si="13"/>
        <v>38100</v>
      </c>
    </row>
    <row r="898" spans="1:7" x14ac:dyDescent="0.15">
      <c r="A898" t="s">
        <v>2413</v>
      </c>
      <c r="B898" t="s">
        <v>2414</v>
      </c>
      <c r="C898" t="s">
        <v>726</v>
      </c>
      <c r="D898" t="s">
        <v>2415</v>
      </c>
      <c r="E898" t="s">
        <v>727</v>
      </c>
      <c r="G898" s="34">
        <f t="shared" ref="G898:G961" si="14">IFERROR(VALUE(F898),VALUE(REPLACE(F898,1,FIND(CHAR(1),SUBSTITUTE(F898,",",CHAR(1),LEN(F898)-LEN(SUBSTITUTE(F898,",","")))),"")))</f>
        <v>0</v>
      </c>
    </row>
    <row r="899" spans="1:7" x14ac:dyDescent="0.15">
      <c r="A899" t="s">
        <v>2416</v>
      </c>
      <c r="B899" t="s">
        <v>2417</v>
      </c>
      <c r="C899" t="s">
        <v>726</v>
      </c>
      <c r="D899" t="s">
        <v>2418</v>
      </c>
      <c r="E899" t="s">
        <v>727</v>
      </c>
      <c r="G899" s="34">
        <f t="shared" si="14"/>
        <v>0</v>
      </c>
    </row>
    <row r="900" spans="1:7" x14ac:dyDescent="0.15">
      <c r="A900" t="s">
        <v>2419</v>
      </c>
      <c r="B900" t="s">
        <v>2420</v>
      </c>
      <c r="C900" t="s">
        <v>726</v>
      </c>
      <c r="D900" t="s">
        <v>2421</v>
      </c>
      <c r="E900" t="s">
        <v>727</v>
      </c>
      <c r="G900" s="34">
        <f t="shared" si="14"/>
        <v>0</v>
      </c>
    </row>
    <row r="901" spans="1:7" x14ac:dyDescent="0.15">
      <c r="A901" t="s">
        <v>2422</v>
      </c>
      <c r="B901" t="s">
        <v>2423</v>
      </c>
      <c r="C901" t="s">
        <v>726</v>
      </c>
      <c r="D901" t="s">
        <v>2424</v>
      </c>
      <c r="E901" t="s">
        <v>727</v>
      </c>
      <c r="G901" s="34">
        <f t="shared" si="14"/>
        <v>0</v>
      </c>
    </row>
    <row r="902" spans="1:7" x14ac:dyDescent="0.15">
      <c r="A902" t="s">
        <v>2425</v>
      </c>
      <c r="B902" t="s">
        <v>2426</v>
      </c>
      <c r="C902" t="s">
        <v>726</v>
      </c>
      <c r="D902" t="s">
        <v>2427</v>
      </c>
      <c r="E902" t="s">
        <v>727</v>
      </c>
      <c r="G902" s="34">
        <f t="shared" si="14"/>
        <v>0</v>
      </c>
    </row>
    <row r="903" spans="1:7" x14ac:dyDescent="0.15">
      <c r="A903" t="s">
        <v>2428</v>
      </c>
      <c r="B903" t="s">
        <v>2429</v>
      </c>
      <c r="C903" t="s">
        <v>726</v>
      </c>
      <c r="D903" t="s">
        <v>2430</v>
      </c>
      <c r="E903" t="s">
        <v>727</v>
      </c>
      <c r="G903" s="34">
        <f t="shared" si="14"/>
        <v>0</v>
      </c>
    </row>
    <row r="904" spans="1:7" x14ac:dyDescent="0.15">
      <c r="A904" t="s">
        <v>2431</v>
      </c>
      <c r="B904" t="s">
        <v>2432</v>
      </c>
      <c r="C904" t="s">
        <v>726</v>
      </c>
      <c r="D904" t="s">
        <v>2433</v>
      </c>
      <c r="E904" t="s">
        <v>727</v>
      </c>
      <c r="G904" s="34">
        <f t="shared" si="14"/>
        <v>0</v>
      </c>
    </row>
    <row r="905" spans="1:7" x14ac:dyDescent="0.15">
      <c r="A905" t="s">
        <v>2434</v>
      </c>
      <c r="B905" t="s">
        <v>2435</v>
      </c>
      <c r="C905" t="s">
        <v>726</v>
      </c>
      <c r="D905" t="s">
        <v>2436</v>
      </c>
      <c r="E905" t="s">
        <v>727</v>
      </c>
      <c r="G905" s="34">
        <f t="shared" si="14"/>
        <v>0</v>
      </c>
    </row>
    <row r="906" spans="1:7" x14ac:dyDescent="0.15">
      <c r="A906" t="s">
        <v>2437</v>
      </c>
      <c r="B906" t="s">
        <v>2438</v>
      </c>
      <c r="C906" t="s">
        <v>726</v>
      </c>
      <c r="D906" t="s">
        <v>2439</v>
      </c>
      <c r="E906" t="s">
        <v>727</v>
      </c>
      <c r="G906" s="34">
        <f t="shared" si="14"/>
        <v>0</v>
      </c>
    </row>
    <row r="907" spans="1:7" x14ac:dyDescent="0.15">
      <c r="A907" t="s">
        <v>2440</v>
      </c>
      <c r="B907" t="s">
        <v>2441</v>
      </c>
      <c r="C907" t="s">
        <v>726</v>
      </c>
      <c r="D907" t="s">
        <v>2442</v>
      </c>
      <c r="E907" t="s">
        <v>727</v>
      </c>
      <c r="G907" s="34">
        <f t="shared" si="14"/>
        <v>0</v>
      </c>
    </row>
    <row r="908" spans="1:7" x14ac:dyDescent="0.15">
      <c r="A908" t="s">
        <v>2443</v>
      </c>
      <c r="B908" t="s">
        <v>2444</v>
      </c>
      <c r="C908" t="s">
        <v>726</v>
      </c>
      <c r="D908" t="s">
        <v>2445</v>
      </c>
      <c r="E908" t="s">
        <v>727</v>
      </c>
      <c r="G908" s="34">
        <f t="shared" si="14"/>
        <v>0</v>
      </c>
    </row>
    <row r="909" spans="1:7" x14ac:dyDescent="0.15">
      <c r="A909" t="s">
        <v>2446</v>
      </c>
      <c r="B909" t="s">
        <v>2447</v>
      </c>
      <c r="C909" t="s">
        <v>726</v>
      </c>
      <c r="D909" t="s">
        <v>2448</v>
      </c>
      <c r="E909" t="s">
        <v>727</v>
      </c>
      <c r="G909" s="34">
        <f t="shared" si="14"/>
        <v>0</v>
      </c>
    </row>
    <row r="910" spans="1:7" x14ac:dyDescent="0.15">
      <c r="A910" t="s">
        <v>2449</v>
      </c>
      <c r="B910" t="s">
        <v>2450</v>
      </c>
      <c r="C910" t="s">
        <v>726</v>
      </c>
      <c r="D910" t="s">
        <v>2451</v>
      </c>
      <c r="E910" t="s">
        <v>727</v>
      </c>
      <c r="G910" s="34">
        <f t="shared" si="14"/>
        <v>0</v>
      </c>
    </row>
    <row r="911" spans="1:7" x14ac:dyDescent="0.15">
      <c r="A911" t="s">
        <v>2452</v>
      </c>
      <c r="B911" t="s">
        <v>2453</v>
      </c>
      <c r="C911" t="s">
        <v>726</v>
      </c>
      <c r="D911" t="s">
        <v>2454</v>
      </c>
      <c r="E911" t="s">
        <v>727</v>
      </c>
      <c r="G911" s="34">
        <f t="shared" si="14"/>
        <v>0</v>
      </c>
    </row>
    <row r="912" spans="1:7" x14ac:dyDescent="0.15">
      <c r="A912" t="s">
        <v>2455</v>
      </c>
      <c r="B912" t="s">
        <v>2456</v>
      </c>
      <c r="C912" t="s">
        <v>726</v>
      </c>
      <c r="D912" t="s">
        <v>2457</v>
      </c>
      <c r="E912" t="s">
        <v>727</v>
      </c>
      <c r="G912" s="34">
        <f t="shared" si="14"/>
        <v>0</v>
      </c>
    </row>
    <row r="913" spans="1:7" x14ac:dyDescent="0.15">
      <c r="A913" t="s">
        <v>2458</v>
      </c>
      <c r="B913" t="s">
        <v>2459</v>
      </c>
      <c r="C913" t="s">
        <v>726</v>
      </c>
      <c r="D913" t="s">
        <v>2460</v>
      </c>
      <c r="E913" t="s">
        <v>727</v>
      </c>
      <c r="G913" s="34">
        <f t="shared" si="14"/>
        <v>0</v>
      </c>
    </row>
    <row r="914" spans="1:7" x14ac:dyDescent="0.15">
      <c r="A914" t="s">
        <v>2461</v>
      </c>
      <c r="B914" t="s">
        <v>2462</v>
      </c>
      <c r="C914" t="s">
        <v>726</v>
      </c>
      <c r="D914" t="s">
        <v>2463</v>
      </c>
      <c r="E914" t="s">
        <v>727</v>
      </c>
      <c r="G914" s="34">
        <f t="shared" si="14"/>
        <v>0</v>
      </c>
    </row>
    <row r="915" spans="1:7" x14ac:dyDescent="0.15">
      <c r="A915" t="s">
        <v>2464</v>
      </c>
      <c r="B915" t="s">
        <v>2465</v>
      </c>
      <c r="C915" t="s">
        <v>726</v>
      </c>
      <c r="D915" t="s">
        <v>2466</v>
      </c>
      <c r="E915" t="s">
        <v>727</v>
      </c>
      <c r="G915" s="34">
        <f t="shared" si="14"/>
        <v>0</v>
      </c>
    </row>
    <row r="916" spans="1:7" x14ac:dyDescent="0.15">
      <c r="A916" t="s">
        <v>2467</v>
      </c>
      <c r="B916" t="s">
        <v>2468</v>
      </c>
      <c r="C916" t="s">
        <v>726</v>
      </c>
      <c r="D916" t="s">
        <v>2469</v>
      </c>
      <c r="E916" t="s">
        <v>727</v>
      </c>
      <c r="G916" s="34">
        <f t="shared" si="14"/>
        <v>0</v>
      </c>
    </row>
    <row r="917" spans="1:7" x14ac:dyDescent="0.15">
      <c r="A917" t="s">
        <v>2470</v>
      </c>
      <c r="B917" t="s">
        <v>2016</v>
      </c>
      <c r="C917" t="s">
        <v>726</v>
      </c>
      <c r="D917" t="s">
        <v>2017</v>
      </c>
      <c r="E917" t="s">
        <v>727</v>
      </c>
      <c r="G917" s="34">
        <f t="shared" si="14"/>
        <v>0</v>
      </c>
    </row>
    <row r="918" spans="1:7" x14ac:dyDescent="0.15">
      <c r="A918" t="s">
        <v>2471</v>
      </c>
      <c r="B918" t="s">
        <v>2019</v>
      </c>
      <c r="C918" t="s">
        <v>726</v>
      </c>
      <c r="D918" t="s">
        <v>2020</v>
      </c>
      <c r="E918" t="s">
        <v>727</v>
      </c>
      <c r="G918" s="34">
        <f t="shared" si="14"/>
        <v>0</v>
      </c>
    </row>
    <row r="919" spans="1:7" x14ac:dyDescent="0.15">
      <c r="A919" t="s">
        <v>2472</v>
      </c>
      <c r="B919" t="s">
        <v>2022</v>
      </c>
      <c r="C919" t="s">
        <v>726</v>
      </c>
      <c r="D919" t="s">
        <v>2023</v>
      </c>
      <c r="E919" t="s">
        <v>727</v>
      </c>
      <c r="G919" s="34">
        <f t="shared" si="14"/>
        <v>0</v>
      </c>
    </row>
    <row r="920" spans="1:7" x14ac:dyDescent="0.15">
      <c r="A920" t="s">
        <v>2473</v>
      </c>
      <c r="B920" t="s">
        <v>2025</v>
      </c>
      <c r="C920" t="s">
        <v>726</v>
      </c>
      <c r="D920" t="s">
        <v>2026</v>
      </c>
      <c r="E920" t="s">
        <v>727</v>
      </c>
      <c r="G920" s="34">
        <f t="shared" si="14"/>
        <v>0</v>
      </c>
    </row>
    <row r="921" spans="1:7" x14ac:dyDescent="0.15">
      <c r="A921" t="s">
        <v>2474</v>
      </c>
      <c r="B921" t="s">
        <v>2475</v>
      </c>
      <c r="C921" t="s">
        <v>726</v>
      </c>
      <c r="D921" t="s">
        <v>2476</v>
      </c>
      <c r="E921" t="s">
        <v>727</v>
      </c>
      <c r="G921" s="34">
        <f t="shared" si="14"/>
        <v>0</v>
      </c>
    </row>
    <row r="922" spans="1:7" x14ac:dyDescent="0.15">
      <c r="A922" t="s">
        <v>2477</v>
      </c>
      <c r="B922" t="s">
        <v>2478</v>
      </c>
      <c r="C922" t="s">
        <v>180</v>
      </c>
      <c r="D922" t="s">
        <v>2479</v>
      </c>
      <c r="E922" t="s">
        <v>182</v>
      </c>
      <c r="G922" s="34">
        <f t="shared" si="14"/>
        <v>0</v>
      </c>
    </row>
    <row r="923" spans="1:7" x14ac:dyDescent="0.15">
      <c r="A923" t="s">
        <v>2480</v>
      </c>
      <c r="B923" t="s">
        <v>2481</v>
      </c>
      <c r="C923" t="s">
        <v>180</v>
      </c>
      <c r="D923" t="s">
        <v>2482</v>
      </c>
      <c r="E923" t="s">
        <v>182</v>
      </c>
      <c r="G923" s="34">
        <f t="shared" si="14"/>
        <v>0</v>
      </c>
    </row>
    <row r="924" spans="1:7" x14ac:dyDescent="0.15">
      <c r="A924" t="s">
        <v>2483</v>
      </c>
      <c r="B924" t="s">
        <v>2484</v>
      </c>
      <c r="C924" t="s">
        <v>180</v>
      </c>
      <c r="D924" t="s">
        <v>2485</v>
      </c>
      <c r="E924" t="s">
        <v>182</v>
      </c>
      <c r="G924" s="34">
        <f t="shared" si="14"/>
        <v>0</v>
      </c>
    </row>
    <row r="925" spans="1:7" x14ac:dyDescent="0.15">
      <c r="A925" t="s">
        <v>2486</v>
      </c>
      <c r="B925" t="s">
        <v>2487</v>
      </c>
      <c r="C925" t="s">
        <v>180</v>
      </c>
      <c r="D925" t="s">
        <v>2488</v>
      </c>
      <c r="E925" t="s">
        <v>182</v>
      </c>
      <c r="G925" s="34">
        <f t="shared" si="14"/>
        <v>0</v>
      </c>
    </row>
    <row r="926" spans="1:7" x14ac:dyDescent="0.15">
      <c r="A926" t="s">
        <v>2489</v>
      </c>
      <c r="B926" t="s">
        <v>2490</v>
      </c>
      <c r="C926" t="s">
        <v>180</v>
      </c>
      <c r="D926" t="s">
        <v>2491</v>
      </c>
      <c r="E926" t="s">
        <v>182</v>
      </c>
      <c r="G926" s="34">
        <f t="shared" si="14"/>
        <v>0</v>
      </c>
    </row>
    <row r="927" spans="1:7" x14ac:dyDescent="0.15">
      <c r="A927" t="s">
        <v>2492</v>
      </c>
      <c r="B927" t="s">
        <v>2493</v>
      </c>
      <c r="C927" t="s">
        <v>180</v>
      </c>
      <c r="D927" t="s">
        <v>2494</v>
      </c>
      <c r="E927" t="s">
        <v>182</v>
      </c>
      <c r="G927" s="34">
        <f t="shared" si="14"/>
        <v>0</v>
      </c>
    </row>
    <row r="928" spans="1:7" x14ac:dyDescent="0.15">
      <c r="A928" t="s">
        <v>2495</v>
      </c>
      <c r="B928" t="s">
        <v>2496</v>
      </c>
      <c r="C928" t="s">
        <v>180</v>
      </c>
      <c r="D928" t="s">
        <v>2497</v>
      </c>
      <c r="E928" t="s">
        <v>182</v>
      </c>
      <c r="G928" s="34">
        <f t="shared" si="14"/>
        <v>0</v>
      </c>
    </row>
    <row r="929" spans="1:7" x14ac:dyDescent="0.15">
      <c r="A929" t="s">
        <v>2498</v>
      </c>
      <c r="B929" t="s">
        <v>2499</v>
      </c>
      <c r="C929" t="s">
        <v>180</v>
      </c>
      <c r="D929" t="s">
        <v>2500</v>
      </c>
      <c r="E929" t="s">
        <v>182</v>
      </c>
      <c r="G929" s="34">
        <f t="shared" si="14"/>
        <v>0</v>
      </c>
    </row>
    <row r="930" spans="1:7" x14ac:dyDescent="0.15">
      <c r="A930" t="s">
        <v>2501</v>
      </c>
      <c r="B930" t="s">
        <v>1838</v>
      </c>
      <c r="C930" t="s">
        <v>726</v>
      </c>
      <c r="D930" t="s">
        <v>1839</v>
      </c>
      <c r="E930" t="s">
        <v>727</v>
      </c>
      <c r="G930" s="34">
        <f t="shared" si="14"/>
        <v>0</v>
      </c>
    </row>
    <row r="931" spans="1:7" x14ac:dyDescent="0.15">
      <c r="A931" t="s">
        <v>2502</v>
      </c>
      <c r="B931" t="s">
        <v>1841</v>
      </c>
      <c r="C931" t="s">
        <v>726</v>
      </c>
      <c r="D931" t="s">
        <v>1842</v>
      </c>
      <c r="E931" t="s">
        <v>727</v>
      </c>
      <c r="G931" s="34">
        <f t="shared" si="14"/>
        <v>0</v>
      </c>
    </row>
    <row r="932" spans="1:7" x14ac:dyDescent="0.15">
      <c r="A932" t="s">
        <v>2503</v>
      </c>
      <c r="B932" t="s">
        <v>1844</v>
      </c>
      <c r="C932" t="s">
        <v>726</v>
      </c>
      <c r="D932" t="s">
        <v>1845</v>
      </c>
      <c r="E932" t="s">
        <v>727</v>
      </c>
      <c r="G932" s="34">
        <f t="shared" si="14"/>
        <v>0</v>
      </c>
    </row>
    <row r="933" spans="1:7" x14ac:dyDescent="0.15">
      <c r="A933" t="s">
        <v>2504</v>
      </c>
      <c r="B933" t="s">
        <v>1847</v>
      </c>
      <c r="C933" t="s">
        <v>726</v>
      </c>
      <c r="D933" t="s">
        <v>1848</v>
      </c>
      <c r="E933" t="s">
        <v>727</v>
      </c>
      <c r="G933" s="34">
        <f t="shared" si="14"/>
        <v>0</v>
      </c>
    </row>
    <row r="934" spans="1:7" x14ac:dyDescent="0.15">
      <c r="A934" t="s">
        <v>2505</v>
      </c>
      <c r="B934" t="s">
        <v>1850</v>
      </c>
      <c r="C934" t="s">
        <v>726</v>
      </c>
      <c r="D934" t="s">
        <v>1851</v>
      </c>
      <c r="E934" t="s">
        <v>727</v>
      </c>
      <c r="G934" s="34">
        <f t="shared" si="14"/>
        <v>0</v>
      </c>
    </row>
    <row r="935" spans="1:7" x14ac:dyDescent="0.15">
      <c r="A935" t="s">
        <v>2506</v>
      </c>
      <c r="B935" t="s">
        <v>1853</v>
      </c>
      <c r="C935" t="s">
        <v>726</v>
      </c>
      <c r="D935" t="s">
        <v>1854</v>
      </c>
      <c r="E935" t="s">
        <v>727</v>
      </c>
      <c r="G935" s="34">
        <f t="shared" si="14"/>
        <v>0</v>
      </c>
    </row>
    <row r="936" spans="1:7" x14ac:dyDescent="0.15">
      <c r="A936" t="s">
        <v>2507</v>
      </c>
      <c r="B936" t="s">
        <v>1856</v>
      </c>
      <c r="C936" t="s">
        <v>726</v>
      </c>
      <c r="D936" t="s">
        <v>1857</v>
      </c>
      <c r="E936" t="s">
        <v>727</v>
      </c>
      <c r="G936" s="34">
        <f t="shared" si="14"/>
        <v>0</v>
      </c>
    </row>
    <row r="937" spans="1:7" x14ac:dyDescent="0.15">
      <c r="A937" t="s">
        <v>2508</v>
      </c>
      <c r="B937" t="s">
        <v>1859</v>
      </c>
      <c r="C937" t="s">
        <v>726</v>
      </c>
      <c r="D937" t="s">
        <v>1860</v>
      </c>
      <c r="E937" t="s">
        <v>727</v>
      </c>
      <c r="G937" s="34">
        <f t="shared" si="14"/>
        <v>0</v>
      </c>
    </row>
    <row r="938" spans="1:7" x14ac:dyDescent="0.15">
      <c r="A938" t="s">
        <v>2509</v>
      </c>
      <c r="B938" t="s">
        <v>1862</v>
      </c>
      <c r="C938" t="s">
        <v>726</v>
      </c>
      <c r="D938" t="s">
        <v>1863</v>
      </c>
      <c r="E938" t="s">
        <v>727</v>
      </c>
      <c r="G938" s="34">
        <f t="shared" si="14"/>
        <v>0</v>
      </c>
    </row>
    <row r="939" spans="1:7" x14ac:dyDescent="0.15">
      <c r="A939" t="s">
        <v>2510</v>
      </c>
      <c r="B939" t="s">
        <v>1865</v>
      </c>
      <c r="C939" t="s">
        <v>726</v>
      </c>
      <c r="D939" t="s">
        <v>1866</v>
      </c>
      <c r="E939" t="s">
        <v>727</v>
      </c>
      <c r="G939" s="34">
        <f t="shared" si="14"/>
        <v>0</v>
      </c>
    </row>
    <row r="940" spans="1:7" x14ac:dyDescent="0.15">
      <c r="A940" t="s">
        <v>2511</v>
      </c>
      <c r="B940" t="s">
        <v>1868</v>
      </c>
      <c r="C940" t="s">
        <v>726</v>
      </c>
      <c r="D940" t="s">
        <v>1869</v>
      </c>
      <c r="E940" t="s">
        <v>727</v>
      </c>
      <c r="G940" s="34">
        <f t="shared" si="14"/>
        <v>0</v>
      </c>
    </row>
    <row r="941" spans="1:7" x14ac:dyDescent="0.15">
      <c r="A941" t="s">
        <v>2512</v>
      </c>
      <c r="B941" t="s">
        <v>1871</v>
      </c>
      <c r="C941" t="s">
        <v>726</v>
      </c>
      <c r="D941" t="s">
        <v>1872</v>
      </c>
      <c r="E941" t="s">
        <v>727</v>
      </c>
      <c r="F941" t="s">
        <v>11957</v>
      </c>
      <c r="G941" s="34">
        <f t="shared" si="14"/>
        <v>39944</v>
      </c>
    </row>
    <row r="942" spans="1:7" x14ac:dyDescent="0.15">
      <c r="A942" t="s">
        <v>2513</v>
      </c>
      <c r="B942" t="s">
        <v>1551</v>
      </c>
      <c r="C942" t="s">
        <v>726</v>
      </c>
      <c r="D942" t="s">
        <v>1552</v>
      </c>
      <c r="E942" t="s">
        <v>727</v>
      </c>
      <c r="F942" t="s">
        <v>11958</v>
      </c>
      <c r="G942" s="34">
        <f t="shared" si="14"/>
        <v>39195</v>
      </c>
    </row>
    <row r="943" spans="1:7" x14ac:dyDescent="0.15">
      <c r="A943" t="s">
        <v>2514</v>
      </c>
      <c r="B943" t="s">
        <v>968</v>
      </c>
      <c r="C943" t="s">
        <v>726</v>
      </c>
      <c r="D943" t="s">
        <v>969</v>
      </c>
      <c r="E943" t="s">
        <v>727</v>
      </c>
      <c r="F943" t="s">
        <v>11892</v>
      </c>
      <c r="G943" s="34">
        <f t="shared" si="14"/>
        <v>40609</v>
      </c>
    </row>
    <row r="944" spans="1:7" x14ac:dyDescent="0.15">
      <c r="A944" t="s">
        <v>2515</v>
      </c>
      <c r="B944" t="s">
        <v>2516</v>
      </c>
      <c r="C944" t="s">
        <v>726</v>
      </c>
      <c r="D944" t="s">
        <v>2517</v>
      </c>
      <c r="E944" t="s">
        <v>727</v>
      </c>
      <c r="G944" s="34">
        <f t="shared" si="14"/>
        <v>0</v>
      </c>
    </row>
    <row r="945" spans="1:7" x14ac:dyDescent="0.15">
      <c r="A945" t="s">
        <v>2518</v>
      </c>
      <c r="B945" t="s">
        <v>2519</v>
      </c>
      <c r="C945" t="s">
        <v>726</v>
      </c>
      <c r="D945" t="s">
        <v>2520</v>
      </c>
      <c r="E945" t="s">
        <v>727</v>
      </c>
      <c r="G945" s="34">
        <f t="shared" si="14"/>
        <v>0</v>
      </c>
    </row>
    <row r="946" spans="1:7" x14ac:dyDescent="0.15">
      <c r="A946" t="s">
        <v>2521</v>
      </c>
      <c r="B946" t="s">
        <v>2522</v>
      </c>
      <c r="C946" t="s">
        <v>726</v>
      </c>
      <c r="D946" t="s">
        <v>2523</v>
      </c>
      <c r="E946" t="s">
        <v>727</v>
      </c>
      <c r="G946" s="34">
        <f t="shared" si="14"/>
        <v>0</v>
      </c>
    </row>
    <row r="947" spans="1:7" x14ac:dyDescent="0.15">
      <c r="A947" t="s">
        <v>2524</v>
      </c>
      <c r="B947" t="s">
        <v>2525</v>
      </c>
      <c r="C947" t="s">
        <v>726</v>
      </c>
      <c r="D947" t="s">
        <v>2526</v>
      </c>
      <c r="E947" t="s">
        <v>727</v>
      </c>
      <c r="G947" s="34">
        <f t="shared" si="14"/>
        <v>0</v>
      </c>
    </row>
    <row r="948" spans="1:7" x14ac:dyDescent="0.15">
      <c r="A948" t="s">
        <v>2527</v>
      </c>
      <c r="B948" t="s">
        <v>2528</v>
      </c>
      <c r="C948" t="s">
        <v>726</v>
      </c>
      <c r="D948" t="s">
        <v>2529</v>
      </c>
      <c r="E948" t="s">
        <v>727</v>
      </c>
      <c r="G948" s="34">
        <f t="shared" si="14"/>
        <v>0</v>
      </c>
    </row>
    <row r="949" spans="1:7" x14ac:dyDescent="0.15">
      <c r="A949" t="s">
        <v>2530</v>
      </c>
      <c r="B949" t="s">
        <v>2531</v>
      </c>
      <c r="C949" t="s">
        <v>726</v>
      </c>
      <c r="D949" t="s">
        <v>2532</v>
      </c>
      <c r="E949" t="s">
        <v>727</v>
      </c>
      <c r="G949" s="34">
        <f t="shared" si="14"/>
        <v>0</v>
      </c>
    </row>
    <row r="950" spans="1:7" x14ac:dyDescent="0.15">
      <c r="A950" t="s">
        <v>2533</v>
      </c>
      <c r="B950" t="s">
        <v>2534</v>
      </c>
      <c r="C950" t="s">
        <v>726</v>
      </c>
      <c r="D950" t="s">
        <v>2535</v>
      </c>
      <c r="E950" t="s">
        <v>727</v>
      </c>
      <c r="G950" s="34">
        <f t="shared" si="14"/>
        <v>0</v>
      </c>
    </row>
    <row r="951" spans="1:7" x14ac:dyDescent="0.15">
      <c r="A951" t="s">
        <v>2536</v>
      </c>
      <c r="B951" t="s">
        <v>2537</v>
      </c>
      <c r="C951" t="s">
        <v>726</v>
      </c>
      <c r="D951" t="s">
        <v>2538</v>
      </c>
      <c r="E951" t="s">
        <v>727</v>
      </c>
      <c r="G951" s="34">
        <f t="shared" si="14"/>
        <v>0</v>
      </c>
    </row>
    <row r="952" spans="1:7" x14ac:dyDescent="0.15">
      <c r="A952" t="s">
        <v>2539</v>
      </c>
      <c r="B952" t="s">
        <v>2540</v>
      </c>
      <c r="C952" t="s">
        <v>726</v>
      </c>
      <c r="D952" t="s">
        <v>2541</v>
      </c>
      <c r="E952" t="s">
        <v>727</v>
      </c>
      <c r="G952" s="34">
        <f t="shared" si="14"/>
        <v>0</v>
      </c>
    </row>
    <row r="953" spans="1:7" x14ac:dyDescent="0.15">
      <c r="A953" t="s">
        <v>2542</v>
      </c>
      <c r="B953" t="s">
        <v>2543</v>
      </c>
      <c r="C953" t="s">
        <v>726</v>
      </c>
      <c r="D953" t="s">
        <v>2544</v>
      </c>
      <c r="E953" t="s">
        <v>727</v>
      </c>
      <c r="G953" s="34">
        <f t="shared" si="14"/>
        <v>0</v>
      </c>
    </row>
    <row r="954" spans="1:7" x14ac:dyDescent="0.15">
      <c r="A954" t="s">
        <v>2545</v>
      </c>
      <c r="B954" t="s">
        <v>2546</v>
      </c>
      <c r="C954" t="s">
        <v>726</v>
      </c>
      <c r="D954" t="s">
        <v>2547</v>
      </c>
      <c r="E954" t="s">
        <v>727</v>
      </c>
      <c r="G954" s="34">
        <f t="shared" si="14"/>
        <v>0</v>
      </c>
    </row>
    <row r="955" spans="1:7" x14ac:dyDescent="0.15">
      <c r="A955" t="s">
        <v>2548</v>
      </c>
      <c r="B955" t="s">
        <v>2549</v>
      </c>
      <c r="C955" t="s">
        <v>726</v>
      </c>
      <c r="D955" t="s">
        <v>2550</v>
      </c>
      <c r="E955" t="s">
        <v>727</v>
      </c>
      <c r="G955" s="34">
        <f t="shared" si="14"/>
        <v>0</v>
      </c>
    </row>
    <row r="956" spans="1:7" x14ac:dyDescent="0.15">
      <c r="A956" t="s">
        <v>2551</v>
      </c>
      <c r="B956" t="s">
        <v>2552</v>
      </c>
      <c r="C956" t="s">
        <v>726</v>
      </c>
      <c r="D956" t="s">
        <v>2553</v>
      </c>
      <c r="E956" t="s">
        <v>727</v>
      </c>
      <c r="G956" s="34">
        <f t="shared" si="14"/>
        <v>0</v>
      </c>
    </row>
    <row r="957" spans="1:7" x14ac:dyDescent="0.15">
      <c r="A957" t="s">
        <v>2554</v>
      </c>
      <c r="B957" t="s">
        <v>2555</v>
      </c>
      <c r="C957" t="s">
        <v>726</v>
      </c>
      <c r="D957" t="s">
        <v>2556</v>
      </c>
      <c r="E957" t="s">
        <v>727</v>
      </c>
      <c r="G957" s="34">
        <f t="shared" si="14"/>
        <v>0</v>
      </c>
    </row>
    <row r="958" spans="1:7" x14ac:dyDescent="0.15">
      <c r="A958" t="s">
        <v>2557</v>
      </c>
      <c r="B958" t="s">
        <v>2558</v>
      </c>
      <c r="C958" t="s">
        <v>726</v>
      </c>
      <c r="D958" t="s">
        <v>2559</v>
      </c>
      <c r="E958" t="s">
        <v>727</v>
      </c>
      <c r="G958" s="34">
        <f t="shared" si="14"/>
        <v>0</v>
      </c>
    </row>
    <row r="959" spans="1:7" x14ac:dyDescent="0.15">
      <c r="A959" t="s">
        <v>2560</v>
      </c>
      <c r="B959" t="s">
        <v>2561</v>
      </c>
      <c r="C959" t="s">
        <v>726</v>
      </c>
      <c r="D959" t="s">
        <v>2562</v>
      </c>
      <c r="E959" t="s">
        <v>727</v>
      </c>
      <c r="G959" s="34">
        <f t="shared" si="14"/>
        <v>0</v>
      </c>
    </row>
    <row r="960" spans="1:7" x14ac:dyDescent="0.15">
      <c r="A960" t="s">
        <v>2563</v>
      </c>
      <c r="B960" t="s">
        <v>2564</v>
      </c>
      <c r="C960" t="s">
        <v>726</v>
      </c>
      <c r="D960" t="s">
        <v>2565</v>
      </c>
      <c r="E960" t="s">
        <v>727</v>
      </c>
      <c r="G960" s="34">
        <f t="shared" si="14"/>
        <v>0</v>
      </c>
    </row>
    <row r="961" spans="1:7" x14ac:dyDescent="0.15">
      <c r="A961" t="s">
        <v>2566</v>
      </c>
      <c r="B961" t="s">
        <v>2567</v>
      </c>
      <c r="C961" t="s">
        <v>726</v>
      </c>
      <c r="D961" t="s">
        <v>2568</v>
      </c>
      <c r="E961" t="s">
        <v>727</v>
      </c>
      <c r="G961" s="34">
        <f t="shared" si="14"/>
        <v>0</v>
      </c>
    </row>
    <row r="962" spans="1:7" x14ac:dyDescent="0.15">
      <c r="A962" t="s">
        <v>2569</v>
      </c>
      <c r="B962" t="s">
        <v>2570</v>
      </c>
      <c r="C962" t="s">
        <v>726</v>
      </c>
      <c r="D962" t="s">
        <v>2571</v>
      </c>
      <c r="E962" t="s">
        <v>727</v>
      </c>
      <c r="G962" s="34">
        <f t="shared" ref="G962:G1025" si="15">IFERROR(VALUE(F962),VALUE(REPLACE(F962,1,FIND(CHAR(1),SUBSTITUTE(F962,",",CHAR(1),LEN(F962)-LEN(SUBSTITUTE(F962,",","")))),"")))</f>
        <v>0</v>
      </c>
    </row>
    <row r="963" spans="1:7" x14ac:dyDescent="0.15">
      <c r="A963" t="s">
        <v>2572</v>
      </c>
      <c r="B963" t="s">
        <v>2573</v>
      </c>
      <c r="C963" t="s">
        <v>726</v>
      </c>
      <c r="D963" t="s">
        <v>2574</v>
      </c>
      <c r="E963" t="s">
        <v>727</v>
      </c>
      <c r="G963" s="34">
        <f t="shared" si="15"/>
        <v>0</v>
      </c>
    </row>
    <row r="964" spans="1:7" x14ac:dyDescent="0.15">
      <c r="A964" t="s">
        <v>2575</v>
      </c>
      <c r="B964" t="s">
        <v>2516</v>
      </c>
      <c r="C964" t="s">
        <v>334</v>
      </c>
      <c r="D964" t="s">
        <v>2517</v>
      </c>
      <c r="E964" t="s">
        <v>705</v>
      </c>
      <c r="G964" s="34">
        <f t="shared" si="15"/>
        <v>0</v>
      </c>
    </row>
    <row r="965" spans="1:7" x14ac:dyDescent="0.15">
      <c r="A965" t="s">
        <v>2576</v>
      </c>
      <c r="B965" t="s">
        <v>2519</v>
      </c>
      <c r="C965" t="s">
        <v>334</v>
      </c>
      <c r="D965" t="s">
        <v>2520</v>
      </c>
      <c r="E965" t="s">
        <v>705</v>
      </c>
      <c r="G965" s="34">
        <f t="shared" si="15"/>
        <v>0</v>
      </c>
    </row>
    <row r="966" spans="1:7" x14ac:dyDescent="0.15">
      <c r="A966" t="s">
        <v>2577</v>
      </c>
      <c r="B966" t="s">
        <v>2522</v>
      </c>
      <c r="C966" t="s">
        <v>334</v>
      </c>
      <c r="D966" t="s">
        <v>2523</v>
      </c>
      <c r="E966" t="s">
        <v>705</v>
      </c>
      <c r="G966" s="34">
        <f t="shared" si="15"/>
        <v>0</v>
      </c>
    </row>
    <row r="967" spans="1:7" x14ac:dyDescent="0.15">
      <c r="A967" t="s">
        <v>2578</v>
      </c>
      <c r="B967" t="s">
        <v>2525</v>
      </c>
      <c r="C967" t="s">
        <v>334</v>
      </c>
      <c r="D967" t="s">
        <v>2526</v>
      </c>
      <c r="E967" t="s">
        <v>705</v>
      </c>
      <c r="G967" s="34">
        <f t="shared" si="15"/>
        <v>0</v>
      </c>
    </row>
    <row r="968" spans="1:7" x14ac:dyDescent="0.15">
      <c r="A968" t="s">
        <v>2579</v>
      </c>
      <c r="B968" t="s">
        <v>2528</v>
      </c>
      <c r="C968" t="s">
        <v>334</v>
      </c>
      <c r="D968" t="s">
        <v>2529</v>
      </c>
      <c r="E968" t="s">
        <v>705</v>
      </c>
      <c r="G968" s="34">
        <f t="shared" si="15"/>
        <v>0</v>
      </c>
    </row>
    <row r="969" spans="1:7" x14ac:dyDescent="0.15">
      <c r="A969" t="s">
        <v>2580</v>
      </c>
      <c r="B969" t="s">
        <v>2531</v>
      </c>
      <c r="C969" t="s">
        <v>334</v>
      </c>
      <c r="D969" t="s">
        <v>2532</v>
      </c>
      <c r="E969" t="s">
        <v>705</v>
      </c>
      <c r="G969" s="34">
        <f t="shared" si="15"/>
        <v>0</v>
      </c>
    </row>
    <row r="970" spans="1:7" x14ac:dyDescent="0.15">
      <c r="A970" t="s">
        <v>2581</v>
      </c>
      <c r="B970" t="s">
        <v>2534</v>
      </c>
      <c r="C970" t="s">
        <v>334</v>
      </c>
      <c r="D970" t="s">
        <v>2535</v>
      </c>
      <c r="E970" t="s">
        <v>705</v>
      </c>
      <c r="G970" s="34">
        <f t="shared" si="15"/>
        <v>0</v>
      </c>
    </row>
    <row r="971" spans="1:7" x14ac:dyDescent="0.15">
      <c r="A971" t="s">
        <v>2582</v>
      </c>
      <c r="B971" t="s">
        <v>2537</v>
      </c>
      <c r="C971" t="s">
        <v>334</v>
      </c>
      <c r="D971" t="s">
        <v>2538</v>
      </c>
      <c r="E971" t="s">
        <v>705</v>
      </c>
      <c r="G971" s="34">
        <f t="shared" si="15"/>
        <v>0</v>
      </c>
    </row>
    <row r="972" spans="1:7" x14ac:dyDescent="0.15">
      <c r="A972" t="s">
        <v>2583</v>
      </c>
      <c r="B972" t="s">
        <v>2540</v>
      </c>
      <c r="C972" t="s">
        <v>334</v>
      </c>
      <c r="D972" t="s">
        <v>2541</v>
      </c>
      <c r="E972" t="s">
        <v>705</v>
      </c>
      <c r="G972" s="34">
        <f t="shared" si="15"/>
        <v>0</v>
      </c>
    </row>
    <row r="973" spans="1:7" x14ac:dyDescent="0.15">
      <c r="A973" t="s">
        <v>2584</v>
      </c>
      <c r="B973" t="s">
        <v>2543</v>
      </c>
      <c r="C973" t="s">
        <v>334</v>
      </c>
      <c r="D973" t="s">
        <v>2544</v>
      </c>
      <c r="E973" t="s">
        <v>705</v>
      </c>
      <c r="G973" s="34">
        <f t="shared" si="15"/>
        <v>0</v>
      </c>
    </row>
    <row r="974" spans="1:7" x14ac:dyDescent="0.15">
      <c r="A974" t="s">
        <v>2585</v>
      </c>
      <c r="B974" t="s">
        <v>2546</v>
      </c>
      <c r="C974" t="s">
        <v>334</v>
      </c>
      <c r="D974" t="s">
        <v>2547</v>
      </c>
      <c r="E974" t="s">
        <v>705</v>
      </c>
      <c r="G974" s="34">
        <f t="shared" si="15"/>
        <v>0</v>
      </c>
    </row>
    <row r="975" spans="1:7" x14ac:dyDescent="0.15">
      <c r="A975" t="s">
        <v>2586</v>
      </c>
      <c r="B975" t="s">
        <v>2549</v>
      </c>
      <c r="C975" t="s">
        <v>334</v>
      </c>
      <c r="D975" t="s">
        <v>2550</v>
      </c>
      <c r="E975" t="s">
        <v>705</v>
      </c>
      <c r="G975" s="34">
        <f t="shared" si="15"/>
        <v>0</v>
      </c>
    </row>
    <row r="976" spans="1:7" x14ac:dyDescent="0.15">
      <c r="A976" t="s">
        <v>2587</v>
      </c>
      <c r="B976" t="s">
        <v>2552</v>
      </c>
      <c r="C976" t="s">
        <v>334</v>
      </c>
      <c r="D976" t="s">
        <v>2553</v>
      </c>
      <c r="E976" t="s">
        <v>705</v>
      </c>
      <c r="G976" s="34">
        <f t="shared" si="15"/>
        <v>0</v>
      </c>
    </row>
    <row r="977" spans="1:7" x14ac:dyDescent="0.15">
      <c r="A977" t="s">
        <v>2588</v>
      </c>
      <c r="B977" t="s">
        <v>2555</v>
      </c>
      <c r="C977" t="s">
        <v>334</v>
      </c>
      <c r="D977" t="s">
        <v>2556</v>
      </c>
      <c r="E977" t="s">
        <v>705</v>
      </c>
      <c r="G977" s="34">
        <f t="shared" si="15"/>
        <v>0</v>
      </c>
    </row>
    <row r="978" spans="1:7" x14ac:dyDescent="0.15">
      <c r="A978" t="s">
        <v>2589</v>
      </c>
      <c r="B978" t="s">
        <v>2558</v>
      </c>
      <c r="C978" t="s">
        <v>334</v>
      </c>
      <c r="D978" t="s">
        <v>2559</v>
      </c>
      <c r="E978" t="s">
        <v>705</v>
      </c>
      <c r="G978" s="34">
        <f t="shared" si="15"/>
        <v>0</v>
      </c>
    </row>
    <row r="979" spans="1:7" x14ac:dyDescent="0.15">
      <c r="A979" t="s">
        <v>2590</v>
      </c>
      <c r="B979" t="s">
        <v>2561</v>
      </c>
      <c r="C979" t="s">
        <v>334</v>
      </c>
      <c r="D979" t="s">
        <v>2562</v>
      </c>
      <c r="E979" t="s">
        <v>705</v>
      </c>
      <c r="G979" s="34">
        <f t="shared" si="15"/>
        <v>0</v>
      </c>
    </row>
    <row r="980" spans="1:7" x14ac:dyDescent="0.15">
      <c r="A980" t="s">
        <v>2591</v>
      </c>
      <c r="B980" t="s">
        <v>2564</v>
      </c>
      <c r="C980" t="s">
        <v>334</v>
      </c>
      <c r="D980" t="s">
        <v>2565</v>
      </c>
      <c r="E980" t="s">
        <v>705</v>
      </c>
      <c r="G980" s="34">
        <f t="shared" si="15"/>
        <v>0</v>
      </c>
    </row>
    <row r="981" spans="1:7" x14ac:dyDescent="0.15">
      <c r="A981" t="s">
        <v>2592</v>
      </c>
      <c r="B981" t="s">
        <v>2567</v>
      </c>
      <c r="C981" t="s">
        <v>334</v>
      </c>
      <c r="D981" t="s">
        <v>2568</v>
      </c>
      <c r="E981" t="s">
        <v>705</v>
      </c>
      <c r="G981" s="34">
        <f t="shared" si="15"/>
        <v>0</v>
      </c>
    </row>
    <row r="982" spans="1:7" x14ac:dyDescent="0.15">
      <c r="A982" t="s">
        <v>2593</v>
      </c>
      <c r="B982" t="s">
        <v>2570</v>
      </c>
      <c r="C982" t="s">
        <v>334</v>
      </c>
      <c r="D982" t="s">
        <v>2571</v>
      </c>
      <c r="E982" t="s">
        <v>705</v>
      </c>
      <c r="G982" s="34">
        <f t="shared" si="15"/>
        <v>0</v>
      </c>
    </row>
    <row r="983" spans="1:7" x14ac:dyDescent="0.15">
      <c r="A983" t="s">
        <v>2594</v>
      </c>
      <c r="B983" t="s">
        <v>2573</v>
      </c>
      <c r="C983" t="s">
        <v>334</v>
      </c>
      <c r="D983" t="s">
        <v>2574</v>
      </c>
      <c r="E983" t="s">
        <v>705</v>
      </c>
      <c r="G983" s="34">
        <f t="shared" si="15"/>
        <v>0</v>
      </c>
    </row>
    <row r="984" spans="1:7" x14ac:dyDescent="0.15">
      <c r="A984" t="s">
        <v>2595</v>
      </c>
      <c r="B984" t="s">
        <v>2596</v>
      </c>
      <c r="C984" t="s">
        <v>180</v>
      </c>
      <c r="D984" t="s">
        <v>2597</v>
      </c>
      <c r="E984" t="s">
        <v>182</v>
      </c>
      <c r="G984" s="34">
        <f t="shared" si="15"/>
        <v>0</v>
      </c>
    </row>
    <row r="985" spans="1:7" x14ac:dyDescent="0.15">
      <c r="A985" t="s">
        <v>2598</v>
      </c>
      <c r="B985" t="s">
        <v>2599</v>
      </c>
      <c r="C985" t="s">
        <v>180</v>
      </c>
      <c r="D985" t="s">
        <v>2600</v>
      </c>
      <c r="E985" t="s">
        <v>182</v>
      </c>
      <c r="G985" s="34">
        <f t="shared" si="15"/>
        <v>0</v>
      </c>
    </row>
    <row r="986" spans="1:7" x14ac:dyDescent="0.15">
      <c r="A986" t="s">
        <v>2601</v>
      </c>
      <c r="B986" t="s">
        <v>2602</v>
      </c>
      <c r="C986" t="s">
        <v>180</v>
      </c>
      <c r="D986" t="s">
        <v>2603</v>
      </c>
      <c r="E986" t="s">
        <v>182</v>
      </c>
      <c r="G986" s="34">
        <f t="shared" si="15"/>
        <v>0</v>
      </c>
    </row>
    <row r="987" spans="1:7" x14ac:dyDescent="0.15">
      <c r="A987" t="s">
        <v>2604</v>
      </c>
      <c r="B987" t="s">
        <v>2605</v>
      </c>
      <c r="C987" t="s">
        <v>180</v>
      </c>
      <c r="D987" t="s">
        <v>2606</v>
      </c>
      <c r="E987" t="s">
        <v>182</v>
      </c>
      <c r="G987" s="34">
        <f t="shared" si="15"/>
        <v>0</v>
      </c>
    </row>
    <row r="988" spans="1:7" x14ac:dyDescent="0.15">
      <c r="A988" t="s">
        <v>2607</v>
      </c>
      <c r="B988" t="s">
        <v>2608</v>
      </c>
      <c r="C988" t="s">
        <v>180</v>
      </c>
      <c r="D988" t="s">
        <v>2609</v>
      </c>
      <c r="E988" t="s">
        <v>182</v>
      </c>
      <c r="G988" s="34">
        <f t="shared" si="15"/>
        <v>0</v>
      </c>
    </row>
    <row r="989" spans="1:7" x14ac:dyDescent="0.15">
      <c r="A989" t="s">
        <v>2610</v>
      </c>
      <c r="B989" t="s">
        <v>2611</v>
      </c>
      <c r="C989" t="s">
        <v>180</v>
      </c>
      <c r="D989" t="s">
        <v>2612</v>
      </c>
      <c r="E989" t="s">
        <v>182</v>
      </c>
      <c r="G989" s="34">
        <f t="shared" si="15"/>
        <v>0</v>
      </c>
    </row>
    <row r="990" spans="1:7" x14ac:dyDescent="0.15">
      <c r="A990" t="s">
        <v>2613</v>
      </c>
      <c r="B990" t="s">
        <v>2614</v>
      </c>
      <c r="C990" t="s">
        <v>180</v>
      </c>
      <c r="D990" t="s">
        <v>2615</v>
      </c>
      <c r="E990" t="s">
        <v>182</v>
      </c>
      <c r="G990" s="34">
        <f t="shared" si="15"/>
        <v>0</v>
      </c>
    </row>
    <row r="991" spans="1:7" x14ac:dyDescent="0.15">
      <c r="A991" t="s">
        <v>2616</v>
      </c>
      <c r="B991" t="s">
        <v>2617</v>
      </c>
      <c r="C991" t="s">
        <v>180</v>
      </c>
      <c r="D991" t="s">
        <v>2618</v>
      </c>
      <c r="E991" t="s">
        <v>182</v>
      </c>
      <c r="G991" s="34">
        <f t="shared" si="15"/>
        <v>0</v>
      </c>
    </row>
    <row r="992" spans="1:7" x14ac:dyDescent="0.15">
      <c r="A992" t="s">
        <v>2619</v>
      </c>
      <c r="B992" t="s">
        <v>2620</v>
      </c>
      <c r="C992" t="s">
        <v>180</v>
      </c>
      <c r="D992" t="s">
        <v>2621</v>
      </c>
      <c r="E992" t="s">
        <v>182</v>
      </c>
      <c r="G992" s="34">
        <f t="shared" si="15"/>
        <v>0</v>
      </c>
    </row>
    <row r="993" spans="1:7" x14ac:dyDescent="0.15">
      <c r="A993" t="s">
        <v>2622</v>
      </c>
      <c r="B993" t="s">
        <v>2623</v>
      </c>
      <c r="C993" t="s">
        <v>180</v>
      </c>
      <c r="D993" t="s">
        <v>2624</v>
      </c>
      <c r="E993" t="s">
        <v>182</v>
      </c>
      <c r="G993" s="34">
        <f t="shared" si="15"/>
        <v>0</v>
      </c>
    </row>
    <row r="994" spans="1:7" x14ac:dyDescent="0.15">
      <c r="A994" t="s">
        <v>2625</v>
      </c>
      <c r="B994" t="s">
        <v>2626</v>
      </c>
      <c r="C994" t="s">
        <v>180</v>
      </c>
      <c r="D994" t="s">
        <v>2627</v>
      </c>
      <c r="E994" t="s">
        <v>182</v>
      </c>
      <c r="G994" s="34">
        <f t="shared" si="15"/>
        <v>0</v>
      </c>
    </row>
    <row r="995" spans="1:7" x14ac:dyDescent="0.15">
      <c r="A995" t="s">
        <v>2628</v>
      </c>
      <c r="B995" t="s">
        <v>2629</v>
      </c>
      <c r="C995" t="s">
        <v>726</v>
      </c>
      <c r="D995" t="s">
        <v>2630</v>
      </c>
      <c r="E995" t="s">
        <v>727</v>
      </c>
      <c r="F995" t="s">
        <v>11897</v>
      </c>
      <c r="G995" s="34">
        <f t="shared" si="15"/>
        <v>39797</v>
      </c>
    </row>
    <row r="996" spans="1:7" x14ac:dyDescent="0.15">
      <c r="A996" t="s">
        <v>2631</v>
      </c>
      <c r="B996" t="s">
        <v>2632</v>
      </c>
      <c r="C996" t="s">
        <v>726</v>
      </c>
      <c r="D996" t="s">
        <v>2633</v>
      </c>
      <c r="E996" t="s">
        <v>727</v>
      </c>
      <c r="G996" s="34">
        <f t="shared" si="15"/>
        <v>0</v>
      </c>
    </row>
    <row r="997" spans="1:7" x14ac:dyDescent="0.15">
      <c r="A997" t="s">
        <v>2634</v>
      </c>
      <c r="B997" t="s">
        <v>2635</v>
      </c>
      <c r="C997" t="s">
        <v>726</v>
      </c>
      <c r="D997" t="s">
        <v>2636</v>
      </c>
      <c r="E997" t="s">
        <v>727</v>
      </c>
      <c r="G997" s="34">
        <f t="shared" si="15"/>
        <v>0</v>
      </c>
    </row>
    <row r="998" spans="1:7" x14ac:dyDescent="0.15">
      <c r="A998" t="s">
        <v>2637</v>
      </c>
      <c r="B998" t="s">
        <v>2417</v>
      </c>
      <c r="C998" t="s">
        <v>726</v>
      </c>
      <c r="D998" t="s">
        <v>2418</v>
      </c>
      <c r="E998" t="s">
        <v>727</v>
      </c>
      <c r="G998" s="34">
        <f t="shared" si="15"/>
        <v>0</v>
      </c>
    </row>
    <row r="999" spans="1:7" x14ac:dyDescent="0.15">
      <c r="A999" t="s">
        <v>2638</v>
      </c>
      <c r="B999" t="s">
        <v>2426</v>
      </c>
      <c r="C999" t="s">
        <v>726</v>
      </c>
      <c r="D999" t="s">
        <v>2427</v>
      </c>
      <c r="E999" t="s">
        <v>727</v>
      </c>
      <c r="G999" s="34">
        <f t="shared" si="15"/>
        <v>0</v>
      </c>
    </row>
    <row r="1000" spans="1:7" x14ac:dyDescent="0.15">
      <c r="A1000" t="s">
        <v>2639</v>
      </c>
      <c r="B1000" t="s">
        <v>2429</v>
      </c>
      <c r="C1000" t="s">
        <v>726</v>
      </c>
      <c r="D1000" t="s">
        <v>2430</v>
      </c>
      <c r="E1000" t="s">
        <v>727</v>
      </c>
      <c r="G1000" s="34">
        <f t="shared" si="15"/>
        <v>0</v>
      </c>
    </row>
    <row r="1001" spans="1:7" x14ac:dyDescent="0.15">
      <c r="A1001" t="s">
        <v>2640</v>
      </c>
      <c r="B1001" t="s">
        <v>2432</v>
      </c>
      <c r="C1001" t="s">
        <v>726</v>
      </c>
      <c r="D1001" t="s">
        <v>2433</v>
      </c>
      <c r="E1001" t="s">
        <v>727</v>
      </c>
      <c r="G1001" s="34">
        <f t="shared" si="15"/>
        <v>0</v>
      </c>
    </row>
    <row r="1002" spans="1:7" x14ac:dyDescent="0.15">
      <c r="A1002" t="s">
        <v>2641</v>
      </c>
      <c r="B1002" t="s">
        <v>2435</v>
      </c>
      <c r="C1002" t="s">
        <v>726</v>
      </c>
      <c r="D1002" t="s">
        <v>2436</v>
      </c>
      <c r="E1002" t="s">
        <v>727</v>
      </c>
      <c r="G1002" s="34">
        <f t="shared" si="15"/>
        <v>0</v>
      </c>
    </row>
    <row r="1003" spans="1:7" x14ac:dyDescent="0.15">
      <c r="A1003" t="s">
        <v>2642</v>
      </c>
      <c r="B1003" t="s">
        <v>2438</v>
      </c>
      <c r="C1003" t="s">
        <v>726</v>
      </c>
      <c r="D1003" t="s">
        <v>2439</v>
      </c>
      <c r="E1003" t="s">
        <v>727</v>
      </c>
      <c r="G1003" s="34">
        <f t="shared" si="15"/>
        <v>0</v>
      </c>
    </row>
    <row r="1004" spans="1:7" x14ac:dyDescent="0.15">
      <c r="A1004" t="s">
        <v>2643</v>
      </c>
      <c r="B1004" t="s">
        <v>2441</v>
      </c>
      <c r="C1004" t="s">
        <v>726</v>
      </c>
      <c r="D1004" t="s">
        <v>2442</v>
      </c>
      <c r="E1004" t="s">
        <v>727</v>
      </c>
      <c r="G1004" s="34">
        <f t="shared" si="15"/>
        <v>0</v>
      </c>
    </row>
    <row r="1005" spans="1:7" x14ac:dyDescent="0.15">
      <c r="A1005" t="s">
        <v>2644</v>
      </c>
      <c r="B1005" t="s">
        <v>2444</v>
      </c>
      <c r="C1005" t="s">
        <v>726</v>
      </c>
      <c r="D1005" t="s">
        <v>2445</v>
      </c>
      <c r="E1005" t="s">
        <v>727</v>
      </c>
      <c r="G1005" s="34">
        <f t="shared" si="15"/>
        <v>0</v>
      </c>
    </row>
    <row r="1006" spans="1:7" x14ac:dyDescent="0.15">
      <c r="A1006" t="s">
        <v>2645</v>
      </c>
      <c r="B1006" t="s">
        <v>2447</v>
      </c>
      <c r="C1006" t="s">
        <v>726</v>
      </c>
      <c r="D1006" t="s">
        <v>2448</v>
      </c>
      <c r="E1006" t="s">
        <v>727</v>
      </c>
      <c r="G1006" s="34">
        <f t="shared" si="15"/>
        <v>0</v>
      </c>
    </row>
    <row r="1007" spans="1:7" x14ac:dyDescent="0.15">
      <c r="A1007" t="s">
        <v>2646</v>
      </c>
      <c r="B1007" t="s">
        <v>2450</v>
      </c>
      <c r="C1007" t="s">
        <v>726</v>
      </c>
      <c r="D1007" t="s">
        <v>2451</v>
      </c>
      <c r="E1007" t="s">
        <v>727</v>
      </c>
      <c r="G1007" s="34">
        <f t="shared" si="15"/>
        <v>0</v>
      </c>
    </row>
    <row r="1008" spans="1:7" x14ac:dyDescent="0.15">
      <c r="A1008" t="s">
        <v>2647</v>
      </c>
      <c r="B1008" t="s">
        <v>2453</v>
      </c>
      <c r="C1008" t="s">
        <v>726</v>
      </c>
      <c r="D1008" t="s">
        <v>2454</v>
      </c>
      <c r="E1008" t="s">
        <v>727</v>
      </c>
      <c r="G1008" s="34">
        <f t="shared" si="15"/>
        <v>0</v>
      </c>
    </row>
    <row r="1009" spans="1:7" x14ac:dyDescent="0.15">
      <c r="A1009" t="s">
        <v>2648</v>
      </c>
      <c r="B1009" t="s">
        <v>2456</v>
      </c>
      <c r="C1009" t="s">
        <v>726</v>
      </c>
      <c r="D1009" t="s">
        <v>2457</v>
      </c>
      <c r="E1009" t="s">
        <v>727</v>
      </c>
      <c r="G1009" s="34">
        <f t="shared" si="15"/>
        <v>0</v>
      </c>
    </row>
    <row r="1010" spans="1:7" x14ac:dyDescent="0.15">
      <c r="A1010" t="s">
        <v>2649</v>
      </c>
      <c r="B1010" t="s">
        <v>2459</v>
      </c>
      <c r="C1010" t="s">
        <v>726</v>
      </c>
      <c r="D1010" t="s">
        <v>2460</v>
      </c>
      <c r="E1010" t="s">
        <v>727</v>
      </c>
      <c r="G1010" s="34">
        <f t="shared" si="15"/>
        <v>0</v>
      </c>
    </row>
    <row r="1011" spans="1:7" x14ac:dyDescent="0.15">
      <c r="A1011" t="s">
        <v>2650</v>
      </c>
      <c r="B1011" t="s">
        <v>2462</v>
      </c>
      <c r="C1011" t="s">
        <v>726</v>
      </c>
      <c r="D1011" t="s">
        <v>2463</v>
      </c>
      <c r="E1011" t="s">
        <v>727</v>
      </c>
      <c r="G1011" s="34">
        <f t="shared" si="15"/>
        <v>0</v>
      </c>
    </row>
    <row r="1012" spans="1:7" x14ac:dyDescent="0.15">
      <c r="A1012" t="s">
        <v>2651</v>
      </c>
      <c r="B1012" t="s">
        <v>2465</v>
      </c>
      <c r="C1012" t="s">
        <v>726</v>
      </c>
      <c r="D1012" t="s">
        <v>2466</v>
      </c>
      <c r="E1012" t="s">
        <v>727</v>
      </c>
      <c r="G1012" s="34">
        <f t="shared" si="15"/>
        <v>0</v>
      </c>
    </row>
    <row r="1013" spans="1:7" x14ac:dyDescent="0.15">
      <c r="A1013" t="s">
        <v>2652</v>
      </c>
      <c r="B1013" t="s">
        <v>2468</v>
      </c>
      <c r="C1013" t="s">
        <v>726</v>
      </c>
      <c r="D1013" t="s">
        <v>2469</v>
      </c>
      <c r="E1013" t="s">
        <v>727</v>
      </c>
      <c r="G1013" s="34">
        <f t="shared" si="15"/>
        <v>0</v>
      </c>
    </row>
    <row r="1014" spans="1:7" x14ac:dyDescent="0.15">
      <c r="A1014" t="s">
        <v>2653</v>
      </c>
      <c r="B1014" t="s">
        <v>1838</v>
      </c>
      <c r="C1014" t="s">
        <v>726</v>
      </c>
      <c r="D1014" t="s">
        <v>1839</v>
      </c>
      <c r="E1014" t="s">
        <v>727</v>
      </c>
      <c r="G1014" s="34">
        <f t="shared" si="15"/>
        <v>0</v>
      </c>
    </row>
    <row r="1015" spans="1:7" x14ac:dyDescent="0.15">
      <c r="A1015" t="s">
        <v>2654</v>
      </c>
      <c r="B1015" t="s">
        <v>1841</v>
      </c>
      <c r="C1015" t="s">
        <v>726</v>
      </c>
      <c r="D1015" t="s">
        <v>1842</v>
      </c>
      <c r="E1015" t="s">
        <v>727</v>
      </c>
      <c r="G1015" s="34">
        <f t="shared" si="15"/>
        <v>0</v>
      </c>
    </row>
    <row r="1016" spans="1:7" x14ac:dyDescent="0.15">
      <c r="A1016" t="s">
        <v>2655</v>
      </c>
      <c r="B1016" t="s">
        <v>1844</v>
      </c>
      <c r="C1016" t="s">
        <v>726</v>
      </c>
      <c r="D1016" t="s">
        <v>1845</v>
      </c>
      <c r="E1016" t="s">
        <v>727</v>
      </c>
      <c r="G1016" s="34">
        <f t="shared" si="15"/>
        <v>0</v>
      </c>
    </row>
    <row r="1017" spans="1:7" x14ac:dyDescent="0.15">
      <c r="A1017" t="s">
        <v>2656</v>
      </c>
      <c r="B1017" t="s">
        <v>1847</v>
      </c>
      <c r="C1017" t="s">
        <v>726</v>
      </c>
      <c r="D1017" t="s">
        <v>1848</v>
      </c>
      <c r="E1017" t="s">
        <v>727</v>
      </c>
      <c r="G1017" s="34">
        <f t="shared" si="15"/>
        <v>0</v>
      </c>
    </row>
    <row r="1018" spans="1:7" x14ac:dyDescent="0.15">
      <c r="A1018" t="s">
        <v>2657</v>
      </c>
      <c r="B1018" t="s">
        <v>1850</v>
      </c>
      <c r="C1018" t="s">
        <v>726</v>
      </c>
      <c r="D1018" t="s">
        <v>1851</v>
      </c>
      <c r="E1018" t="s">
        <v>727</v>
      </c>
      <c r="G1018" s="34">
        <f t="shared" si="15"/>
        <v>0</v>
      </c>
    </row>
    <row r="1019" spans="1:7" x14ac:dyDescent="0.15">
      <c r="A1019" t="s">
        <v>2658</v>
      </c>
      <c r="B1019" t="s">
        <v>1853</v>
      </c>
      <c r="C1019" t="s">
        <v>726</v>
      </c>
      <c r="D1019" t="s">
        <v>1854</v>
      </c>
      <c r="E1019" t="s">
        <v>727</v>
      </c>
      <c r="G1019" s="34">
        <f t="shared" si="15"/>
        <v>0</v>
      </c>
    </row>
    <row r="1020" spans="1:7" x14ac:dyDescent="0.15">
      <c r="A1020" t="s">
        <v>2659</v>
      </c>
      <c r="B1020" t="s">
        <v>2660</v>
      </c>
      <c r="C1020" t="s">
        <v>726</v>
      </c>
      <c r="D1020" t="s">
        <v>2661</v>
      </c>
      <c r="E1020" t="s">
        <v>727</v>
      </c>
      <c r="G1020" s="34">
        <f t="shared" si="15"/>
        <v>0</v>
      </c>
    </row>
    <row r="1021" spans="1:7" x14ac:dyDescent="0.15">
      <c r="A1021" t="s">
        <v>2662</v>
      </c>
      <c r="B1021" t="s">
        <v>1856</v>
      </c>
      <c r="C1021" t="s">
        <v>726</v>
      </c>
      <c r="D1021" t="s">
        <v>1857</v>
      </c>
      <c r="E1021" t="s">
        <v>727</v>
      </c>
      <c r="G1021" s="34">
        <f t="shared" si="15"/>
        <v>0</v>
      </c>
    </row>
    <row r="1022" spans="1:7" x14ac:dyDescent="0.15">
      <c r="A1022" t="s">
        <v>2663</v>
      </c>
      <c r="B1022" t="s">
        <v>1859</v>
      </c>
      <c r="C1022" t="s">
        <v>726</v>
      </c>
      <c r="D1022" t="s">
        <v>1860</v>
      </c>
      <c r="E1022" t="s">
        <v>727</v>
      </c>
      <c r="G1022" s="34">
        <f t="shared" si="15"/>
        <v>0</v>
      </c>
    </row>
    <row r="1023" spans="1:7" x14ac:dyDescent="0.15">
      <c r="A1023" t="s">
        <v>2664</v>
      </c>
      <c r="B1023" t="s">
        <v>1862</v>
      </c>
      <c r="C1023" t="s">
        <v>726</v>
      </c>
      <c r="D1023" t="s">
        <v>1863</v>
      </c>
      <c r="E1023" t="s">
        <v>727</v>
      </c>
      <c r="G1023" s="34">
        <f t="shared" si="15"/>
        <v>0</v>
      </c>
    </row>
    <row r="1024" spans="1:7" x14ac:dyDescent="0.15">
      <c r="A1024" t="s">
        <v>2665</v>
      </c>
      <c r="B1024" t="s">
        <v>1865</v>
      </c>
      <c r="C1024" t="s">
        <v>726</v>
      </c>
      <c r="D1024" t="s">
        <v>1866</v>
      </c>
      <c r="E1024" t="s">
        <v>727</v>
      </c>
      <c r="G1024" s="34">
        <f t="shared" si="15"/>
        <v>0</v>
      </c>
    </row>
    <row r="1025" spans="1:7" x14ac:dyDescent="0.15">
      <c r="A1025" t="s">
        <v>2666</v>
      </c>
      <c r="B1025" t="s">
        <v>1868</v>
      </c>
      <c r="C1025" t="s">
        <v>726</v>
      </c>
      <c r="D1025" t="s">
        <v>1869</v>
      </c>
      <c r="E1025" t="s">
        <v>727</v>
      </c>
      <c r="G1025" s="34">
        <f t="shared" si="15"/>
        <v>0</v>
      </c>
    </row>
    <row r="1026" spans="1:7" x14ac:dyDescent="0.15">
      <c r="A1026" t="s">
        <v>2667</v>
      </c>
      <c r="B1026" t="s">
        <v>2668</v>
      </c>
      <c r="C1026" t="s">
        <v>726</v>
      </c>
      <c r="D1026" t="s">
        <v>2669</v>
      </c>
      <c r="E1026" t="s">
        <v>727</v>
      </c>
      <c r="F1026" t="s">
        <v>11890</v>
      </c>
      <c r="G1026" s="34">
        <f t="shared" ref="G1026:G1089" si="16">IFERROR(VALUE(F1026),VALUE(REPLACE(F1026,1,FIND(CHAR(1),SUBSTITUTE(F1026,",",CHAR(1),LEN(F1026)-LEN(SUBSTITUTE(F1026,",","")))),"")))</f>
        <v>38698</v>
      </c>
    </row>
    <row r="1027" spans="1:7" x14ac:dyDescent="0.15">
      <c r="A1027" t="s">
        <v>2670</v>
      </c>
      <c r="B1027" t="s">
        <v>2671</v>
      </c>
      <c r="C1027" t="s">
        <v>726</v>
      </c>
      <c r="D1027" t="s">
        <v>2672</v>
      </c>
      <c r="E1027" t="s">
        <v>727</v>
      </c>
      <c r="F1027" t="s">
        <v>11890</v>
      </c>
      <c r="G1027" s="34">
        <f t="shared" si="16"/>
        <v>38698</v>
      </c>
    </row>
    <row r="1028" spans="1:7" x14ac:dyDescent="0.15">
      <c r="A1028" t="s">
        <v>2673</v>
      </c>
      <c r="B1028" t="s">
        <v>2674</v>
      </c>
      <c r="C1028" t="s">
        <v>180</v>
      </c>
      <c r="D1028" t="s">
        <v>2675</v>
      </c>
      <c r="E1028" t="s">
        <v>182</v>
      </c>
      <c r="F1028" t="s">
        <v>11957</v>
      </c>
      <c r="G1028" s="34">
        <f t="shared" si="16"/>
        <v>39944</v>
      </c>
    </row>
    <row r="1029" spans="1:7" x14ac:dyDescent="0.15">
      <c r="A1029" t="s">
        <v>2676</v>
      </c>
      <c r="B1029" t="s">
        <v>2677</v>
      </c>
      <c r="C1029" t="s">
        <v>726</v>
      </c>
      <c r="D1029" t="s">
        <v>2678</v>
      </c>
      <c r="E1029" t="s">
        <v>727</v>
      </c>
      <c r="F1029" t="s">
        <v>11959</v>
      </c>
      <c r="G1029" s="34">
        <f t="shared" si="16"/>
        <v>40939</v>
      </c>
    </row>
    <row r="1030" spans="1:7" x14ac:dyDescent="0.15">
      <c r="A1030" t="s">
        <v>2679</v>
      </c>
      <c r="B1030" t="s">
        <v>2677</v>
      </c>
      <c r="C1030" t="s">
        <v>180</v>
      </c>
      <c r="D1030" t="s">
        <v>2678</v>
      </c>
      <c r="E1030" t="s">
        <v>182</v>
      </c>
      <c r="F1030" t="s">
        <v>11959</v>
      </c>
      <c r="G1030" s="34">
        <f t="shared" si="16"/>
        <v>40939</v>
      </c>
    </row>
    <row r="1031" spans="1:7" x14ac:dyDescent="0.15">
      <c r="A1031" t="s">
        <v>2680</v>
      </c>
      <c r="B1031" t="s">
        <v>1892</v>
      </c>
      <c r="C1031" t="s">
        <v>726</v>
      </c>
      <c r="D1031" t="s">
        <v>1893</v>
      </c>
      <c r="E1031" t="s">
        <v>727</v>
      </c>
      <c r="F1031" t="s">
        <v>11959</v>
      </c>
      <c r="G1031" s="34">
        <f t="shared" si="16"/>
        <v>40939</v>
      </c>
    </row>
    <row r="1032" spans="1:7" x14ac:dyDescent="0.15">
      <c r="A1032" t="s">
        <v>2681</v>
      </c>
      <c r="B1032" t="s">
        <v>1892</v>
      </c>
      <c r="C1032" t="s">
        <v>180</v>
      </c>
      <c r="D1032" t="s">
        <v>1893</v>
      </c>
      <c r="E1032" t="s">
        <v>182</v>
      </c>
      <c r="F1032" t="s">
        <v>11959</v>
      </c>
      <c r="G1032" s="34">
        <f t="shared" si="16"/>
        <v>40939</v>
      </c>
    </row>
    <row r="1033" spans="1:7" x14ac:dyDescent="0.15">
      <c r="A1033" t="s">
        <v>2682</v>
      </c>
      <c r="B1033" t="s">
        <v>2683</v>
      </c>
      <c r="C1033" t="s">
        <v>180</v>
      </c>
      <c r="D1033" t="s">
        <v>2684</v>
      </c>
      <c r="E1033" t="s">
        <v>182</v>
      </c>
      <c r="G1033" s="34">
        <f t="shared" si="16"/>
        <v>0</v>
      </c>
    </row>
    <row r="1034" spans="1:7" x14ac:dyDescent="0.15">
      <c r="A1034" t="s">
        <v>2685</v>
      </c>
      <c r="B1034" t="s">
        <v>2686</v>
      </c>
      <c r="C1034" t="s">
        <v>180</v>
      </c>
      <c r="D1034" t="s">
        <v>2687</v>
      </c>
      <c r="E1034" t="s">
        <v>182</v>
      </c>
      <c r="G1034" s="34">
        <f t="shared" si="16"/>
        <v>0</v>
      </c>
    </row>
    <row r="1035" spans="1:7" x14ac:dyDescent="0.15">
      <c r="A1035" t="s">
        <v>2688</v>
      </c>
      <c r="B1035" t="s">
        <v>2689</v>
      </c>
      <c r="C1035" t="s">
        <v>180</v>
      </c>
      <c r="D1035" t="s">
        <v>2690</v>
      </c>
      <c r="E1035" t="s">
        <v>182</v>
      </c>
      <c r="G1035" s="34">
        <f t="shared" si="16"/>
        <v>0</v>
      </c>
    </row>
    <row r="1036" spans="1:7" x14ac:dyDescent="0.15">
      <c r="A1036" t="s">
        <v>2691</v>
      </c>
      <c r="B1036" t="s">
        <v>2692</v>
      </c>
      <c r="C1036" t="s">
        <v>180</v>
      </c>
      <c r="D1036" t="s">
        <v>2693</v>
      </c>
      <c r="E1036" t="s">
        <v>182</v>
      </c>
      <c r="G1036" s="34">
        <f t="shared" si="16"/>
        <v>0</v>
      </c>
    </row>
    <row r="1037" spans="1:7" x14ac:dyDescent="0.15">
      <c r="A1037" t="s">
        <v>2694</v>
      </c>
      <c r="B1037" t="s">
        <v>2695</v>
      </c>
      <c r="C1037" t="s">
        <v>180</v>
      </c>
      <c r="D1037" t="s">
        <v>2696</v>
      </c>
      <c r="E1037" t="s">
        <v>182</v>
      </c>
      <c r="G1037" s="34">
        <f t="shared" si="16"/>
        <v>0</v>
      </c>
    </row>
    <row r="1038" spans="1:7" x14ac:dyDescent="0.15">
      <c r="A1038" t="s">
        <v>2697</v>
      </c>
      <c r="B1038" t="s">
        <v>2698</v>
      </c>
      <c r="C1038" t="s">
        <v>180</v>
      </c>
      <c r="D1038" t="s">
        <v>2699</v>
      </c>
      <c r="E1038" t="s">
        <v>182</v>
      </c>
      <c r="G1038" s="34">
        <f t="shared" si="16"/>
        <v>0</v>
      </c>
    </row>
    <row r="1039" spans="1:7" x14ac:dyDescent="0.15">
      <c r="A1039" t="s">
        <v>2700</v>
      </c>
      <c r="B1039" t="s">
        <v>2692</v>
      </c>
      <c r="C1039" t="s">
        <v>726</v>
      </c>
      <c r="D1039" t="s">
        <v>2693</v>
      </c>
      <c r="E1039" t="s">
        <v>727</v>
      </c>
      <c r="F1039" t="s">
        <v>11960</v>
      </c>
      <c r="G1039" s="34">
        <f t="shared" si="16"/>
        <v>39967</v>
      </c>
    </row>
    <row r="1040" spans="1:7" x14ac:dyDescent="0.15">
      <c r="A1040" t="s">
        <v>2701</v>
      </c>
      <c r="B1040" t="s">
        <v>2695</v>
      </c>
      <c r="C1040" t="s">
        <v>726</v>
      </c>
      <c r="D1040" t="s">
        <v>2696</v>
      </c>
      <c r="E1040" t="s">
        <v>727</v>
      </c>
      <c r="F1040" t="s">
        <v>11961</v>
      </c>
      <c r="G1040" s="34">
        <f t="shared" si="16"/>
        <v>40238</v>
      </c>
    </row>
    <row r="1041" spans="1:7" x14ac:dyDescent="0.15">
      <c r="A1041" t="s">
        <v>2702</v>
      </c>
      <c r="B1041" t="s">
        <v>2698</v>
      </c>
      <c r="C1041" t="s">
        <v>726</v>
      </c>
      <c r="D1041" t="s">
        <v>2699</v>
      </c>
      <c r="E1041" t="s">
        <v>727</v>
      </c>
      <c r="F1041" t="s">
        <v>11961</v>
      </c>
      <c r="G1041" s="34">
        <f t="shared" si="16"/>
        <v>40238</v>
      </c>
    </row>
    <row r="1042" spans="1:7" x14ac:dyDescent="0.15">
      <c r="A1042" t="s">
        <v>2703</v>
      </c>
      <c r="B1042" t="s">
        <v>2704</v>
      </c>
      <c r="C1042" t="s">
        <v>726</v>
      </c>
      <c r="D1042" t="s">
        <v>2705</v>
      </c>
      <c r="E1042" t="s">
        <v>727</v>
      </c>
      <c r="G1042" s="34">
        <f t="shared" si="16"/>
        <v>0</v>
      </c>
    </row>
    <row r="1043" spans="1:7" x14ac:dyDescent="0.15">
      <c r="A1043" t="s">
        <v>2706</v>
      </c>
      <c r="B1043" t="s">
        <v>2707</v>
      </c>
      <c r="C1043" t="s">
        <v>726</v>
      </c>
      <c r="D1043" t="s">
        <v>2708</v>
      </c>
      <c r="E1043" t="s">
        <v>727</v>
      </c>
      <c r="G1043" s="34">
        <f t="shared" si="16"/>
        <v>0</v>
      </c>
    </row>
    <row r="1044" spans="1:7" x14ac:dyDescent="0.15">
      <c r="A1044" t="s">
        <v>2709</v>
      </c>
      <c r="B1044" t="s">
        <v>1871</v>
      </c>
      <c r="C1044" t="s">
        <v>726</v>
      </c>
      <c r="D1044" t="s">
        <v>1872</v>
      </c>
      <c r="E1044" t="s">
        <v>727</v>
      </c>
      <c r="G1044" s="34">
        <f t="shared" si="16"/>
        <v>0</v>
      </c>
    </row>
    <row r="1045" spans="1:7" x14ac:dyDescent="0.15">
      <c r="A1045" t="s">
        <v>2710</v>
      </c>
      <c r="B1045" t="s">
        <v>2711</v>
      </c>
      <c r="C1045" t="s">
        <v>726</v>
      </c>
      <c r="D1045" t="s">
        <v>2712</v>
      </c>
      <c r="E1045" t="s">
        <v>727</v>
      </c>
      <c r="G1045" s="34">
        <f t="shared" si="16"/>
        <v>0</v>
      </c>
    </row>
    <row r="1046" spans="1:7" x14ac:dyDescent="0.15">
      <c r="A1046" t="s">
        <v>2713</v>
      </c>
      <c r="B1046" t="s">
        <v>2714</v>
      </c>
      <c r="C1046" t="s">
        <v>726</v>
      </c>
      <c r="D1046" t="s">
        <v>2715</v>
      </c>
      <c r="E1046" t="s">
        <v>727</v>
      </c>
      <c r="G1046" s="34">
        <f t="shared" si="16"/>
        <v>0</v>
      </c>
    </row>
    <row r="1047" spans="1:7" x14ac:dyDescent="0.15">
      <c r="A1047" t="s">
        <v>2716</v>
      </c>
      <c r="B1047" t="s">
        <v>2717</v>
      </c>
      <c r="C1047" t="s">
        <v>726</v>
      </c>
      <c r="D1047" t="s">
        <v>2718</v>
      </c>
      <c r="E1047" t="s">
        <v>727</v>
      </c>
      <c r="G1047" s="34">
        <f t="shared" si="16"/>
        <v>0</v>
      </c>
    </row>
    <row r="1048" spans="1:7" x14ac:dyDescent="0.15">
      <c r="A1048" t="s">
        <v>2719</v>
      </c>
      <c r="B1048" t="s">
        <v>2025</v>
      </c>
      <c r="C1048" t="s">
        <v>726</v>
      </c>
      <c r="D1048" t="s">
        <v>2026</v>
      </c>
      <c r="E1048" t="s">
        <v>727</v>
      </c>
      <c r="G1048" s="34">
        <f t="shared" si="16"/>
        <v>0</v>
      </c>
    </row>
    <row r="1049" spans="1:7" x14ac:dyDescent="0.15">
      <c r="A1049" t="s">
        <v>2720</v>
      </c>
      <c r="B1049" t="s">
        <v>2721</v>
      </c>
      <c r="C1049" t="s">
        <v>726</v>
      </c>
      <c r="D1049" t="s">
        <v>2722</v>
      </c>
      <c r="E1049" t="s">
        <v>727</v>
      </c>
      <c r="G1049" s="34">
        <f t="shared" si="16"/>
        <v>0</v>
      </c>
    </row>
    <row r="1050" spans="1:7" x14ac:dyDescent="0.15">
      <c r="A1050" t="s">
        <v>2723</v>
      </c>
      <c r="B1050" t="s">
        <v>2724</v>
      </c>
      <c r="C1050" t="s">
        <v>726</v>
      </c>
      <c r="D1050" t="s">
        <v>2725</v>
      </c>
      <c r="E1050" t="s">
        <v>727</v>
      </c>
      <c r="G1050" s="34">
        <f t="shared" si="16"/>
        <v>0</v>
      </c>
    </row>
    <row r="1051" spans="1:7" x14ac:dyDescent="0.15">
      <c r="A1051" t="s">
        <v>2726</v>
      </c>
      <c r="B1051" t="s">
        <v>2727</v>
      </c>
      <c r="C1051" t="s">
        <v>726</v>
      </c>
      <c r="D1051" t="s">
        <v>2728</v>
      </c>
      <c r="E1051" t="s">
        <v>727</v>
      </c>
      <c r="G1051" s="34">
        <f t="shared" si="16"/>
        <v>0</v>
      </c>
    </row>
    <row r="1052" spans="1:7" x14ac:dyDescent="0.15">
      <c r="A1052" t="s">
        <v>2729</v>
      </c>
      <c r="B1052" t="s">
        <v>2730</v>
      </c>
      <c r="C1052" t="s">
        <v>726</v>
      </c>
      <c r="D1052" t="s">
        <v>2731</v>
      </c>
      <c r="E1052" t="s">
        <v>727</v>
      </c>
      <c r="G1052" s="34">
        <f t="shared" si="16"/>
        <v>0</v>
      </c>
    </row>
    <row r="1053" spans="1:7" x14ac:dyDescent="0.15">
      <c r="A1053" t="s">
        <v>2732</v>
      </c>
      <c r="B1053" t="s">
        <v>2733</v>
      </c>
      <c r="C1053" t="s">
        <v>726</v>
      </c>
      <c r="D1053" t="s">
        <v>2734</v>
      </c>
      <c r="E1053" t="s">
        <v>727</v>
      </c>
      <c r="G1053" s="34">
        <f t="shared" si="16"/>
        <v>0</v>
      </c>
    </row>
    <row r="1054" spans="1:7" x14ac:dyDescent="0.15">
      <c r="A1054" t="s">
        <v>2735</v>
      </c>
      <c r="B1054" t="s">
        <v>2736</v>
      </c>
      <c r="C1054" t="s">
        <v>726</v>
      </c>
      <c r="D1054" t="s">
        <v>2737</v>
      </c>
      <c r="E1054" t="s">
        <v>727</v>
      </c>
      <c r="G1054" s="34">
        <f t="shared" si="16"/>
        <v>0</v>
      </c>
    </row>
    <row r="1055" spans="1:7" x14ac:dyDescent="0.15">
      <c r="A1055" t="s">
        <v>2738</v>
      </c>
      <c r="B1055" t="s">
        <v>2721</v>
      </c>
      <c r="C1055" t="s">
        <v>1801</v>
      </c>
      <c r="D1055" t="s">
        <v>2722</v>
      </c>
      <c r="E1055" t="s">
        <v>1802</v>
      </c>
      <c r="G1055" s="34">
        <f t="shared" si="16"/>
        <v>0</v>
      </c>
    </row>
    <row r="1056" spans="1:7" x14ac:dyDescent="0.15">
      <c r="A1056" t="s">
        <v>2739</v>
      </c>
      <c r="B1056" t="s">
        <v>2724</v>
      </c>
      <c r="C1056" t="s">
        <v>1801</v>
      </c>
      <c r="D1056" t="s">
        <v>2725</v>
      </c>
      <c r="E1056" t="s">
        <v>1802</v>
      </c>
      <c r="G1056" s="34">
        <f t="shared" si="16"/>
        <v>0</v>
      </c>
    </row>
    <row r="1057" spans="1:7" x14ac:dyDescent="0.15">
      <c r="A1057" t="s">
        <v>2740</v>
      </c>
      <c r="B1057" t="s">
        <v>2727</v>
      </c>
      <c r="C1057" t="s">
        <v>1801</v>
      </c>
      <c r="D1057" t="s">
        <v>2728</v>
      </c>
      <c r="E1057" t="s">
        <v>1802</v>
      </c>
      <c r="G1057" s="34">
        <f t="shared" si="16"/>
        <v>0</v>
      </c>
    </row>
    <row r="1058" spans="1:7" x14ac:dyDescent="0.15">
      <c r="A1058" t="s">
        <v>2741</v>
      </c>
      <c r="B1058" t="s">
        <v>2730</v>
      </c>
      <c r="C1058" t="s">
        <v>1801</v>
      </c>
      <c r="D1058" t="s">
        <v>2731</v>
      </c>
      <c r="E1058" t="s">
        <v>1802</v>
      </c>
      <c r="G1058" s="34">
        <f t="shared" si="16"/>
        <v>0</v>
      </c>
    </row>
    <row r="1059" spans="1:7" x14ac:dyDescent="0.15">
      <c r="A1059" t="s">
        <v>2742</v>
      </c>
      <c r="B1059" t="s">
        <v>2733</v>
      </c>
      <c r="C1059" t="s">
        <v>1801</v>
      </c>
      <c r="D1059" t="s">
        <v>2734</v>
      </c>
      <c r="E1059" t="s">
        <v>1802</v>
      </c>
      <c r="G1059" s="34">
        <f t="shared" si="16"/>
        <v>0</v>
      </c>
    </row>
    <row r="1060" spans="1:7" x14ac:dyDescent="0.15">
      <c r="A1060" t="s">
        <v>2743</v>
      </c>
      <c r="B1060" t="s">
        <v>2736</v>
      </c>
      <c r="C1060" t="s">
        <v>1801</v>
      </c>
      <c r="D1060" t="s">
        <v>2737</v>
      </c>
      <c r="E1060" t="s">
        <v>1802</v>
      </c>
      <c r="G1060" s="34">
        <f t="shared" si="16"/>
        <v>0</v>
      </c>
    </row>
    <row r="1061" spans="1:7" x14ac:dyDescent="0.15">
      <c r="A1061" t="s">
        <v>2744</v>
      </c>
      <c r="B1061" t="s">
        <v>2721</v>
      </c>
      <c r="C1061" t="s">
        <v>180</v>
      </c>
      <c r="D1061" t="s">
        <v>2722</v>
      </c>
      <c r="E1061" t="s">
        <v>182</v>
      </c>
      <c r="F1061" t="s">
        <v>11962</v>
      </c>
      <c r="G1061" s="34">
        <f t="shared" si="16"/>
        <v>40751</v>
      </c>
    </row>
    <row r="1062" spans="1:7" x14ac:dyDescent="0.15">
      <c r="A1062" t="s">
        <v>2745</v>
      </c>
      <c r="B1062" t="s">
        <v>2677</v>
      </c>
      <c r="C1062" t="s">
        <v>726</v>
      </c>
      <c r="D1062" t="s">
        <v>2678</v>
      </c>
      <c r="E1062" t="s">
        <v>727</v>
      </c>
      <c r="G1062" s="34">
        <f t="shared" si="16"/>
        <v>0</v>
      </c>
    </row>
    <row r="1063" spans="1:7" x14ac:dyDescent="0.15">
      <c r="A1063" t="s">
        <v>2746</v>
      </c>
      <c r="B1063" t="s">
        <v>2677</v>
      </c>
      <c r="C1063" t="s">
        <v>334</v>
      </c>
      <c r="D1063" t="s">
        <v>2678</v>
      </c>
      <c r="E1063" t="s">
        <v>705</v>
      </c>
      <c r="G1063" s="34">
        <f t="shared" si="16"/>
        <v>0</v>
      </c>
    </row>
    <row r="1064" spans="1:7" x14ac:dyDescent="0.15">
      <c r="A1064" t="s">
        <v>2747</v>
      </c>
      <c r="B1064" t="s">
        <v>2748</v>
      </c>
      <c r="C1064" t="s">
        <v>726</v>
      </c>
      <c r="D1064" t="s">
        <v>2749</v>
      </c>
      <c r="E1064" t="s">
        <v>727</v>
      </c>
      <c r="G1064" s="34">
        <f t="shared" si="16"/>
        <v>0</v>
      </c>
    </row>
    <row r="1065" spans="1:7" x14ac:dyDescent="0.15">
      <c r="A1065" t="s">
        <v>2750</v>
      </c>
      <c r="B1065" t="s">
        <v>2751</v>
      </c>
      <c r="C1065" t="s">
        <v>726</v>
      </c>
      <c r="D1065" t="s">
        <v>2752</v>
      </c>
      <c r="E1065" t="s">
        <v>727</v>
      </c>
      <c r="G1065" s="34">
        <f t="shared" si="16"/>
        <v>0</v>
      </c>
    </row>
    <row r="1066" spans="1:7" x14ac:dyDescent="0.15">
      <c r="A1066" t="s">
        <v>2753</v>
      </c>
      <c r="B1066" t="s">
        <v>2748</v>
      </c>
      <c r="C1066" t="s">
        <v>1801</v>
      </c>
      <c r="D1066" t="s">
        <v>2749</v>
      </c>
      <c r="E1066" t="s">
        <v>1802</v>
      </c>
      <c r="G1066" s="34">
        <f t="shared" si="16"/>
        <v>0</v>
      </c>
    </row>
    <row r="1067" spans="1:7" x14ac:dyDescent="0.15">
      <c r="A1067" t="s">
        <v>2754</v>
      </c>
      <c r="B1067" t="s">
        <v>2751</v>
      </c>
      <c r="C1067" t="s">
        <v>1801</v>
      </c>
      <c r="D1067" t="s">
        <v>2752</v>
      </c>
      <c r="E1067" t="s">
        <v>1802</v>
      </c>
      <c r="G1067" s="34">
        <f t="shared" si="16"/>
        <v>0</v>
      </c>
    </row>
    <row r="1068" spans="1:7" x14ac:dyDescent="0.15">
      <c r="A1068" t="s">
        <v>2755</v>
      </c>
      <c r="B1068" t="s">
        <v>2756</v>
      </c>
      <c r="C1068" t="s">
        <v>180</v>
      </c>
      <c r="D1068" t="s">
        <v>2757</v>
      </c>
      <c r="E1068" t="s">
        <v>182</v>
      </c>
      <c r="G1068" s="34">
        <f t="shared" si="16"/>
        <v>0</v>
      </c>
    </row>
    <row r="1069" spans="1:7" x14ac:dyDescent="0.15">
      <c r="A1069" t="s">
        <v>2758</v>
      </c>
      <c r="B1069" t="s">
        <v>2759</v>
      </c>
      <c r="C1069" t="s">
        <v>180</v>
      </c>
      <c r="D1069" t="s">
        <v>2760</v>
      </c>
      <c r="E1069" t="s">
        <v>182</v>
      </c>
      <c r="G1069" s="34">
        <f t="shared" si="16"/>
        <v>0</v>
      </c>
    </row>
    <row r="1070" spans="1:7" x14ac:dyDescent="0.15">
      <c r="A1070" t="s">
        <v>2761</v>
      </c>
      <c r="B1070" t="s">
        <v>2762</v>
      </c>
      <c r="C1070" t="s">
        <v>180</v>
      </c>
      <c r="D1070" t="s">
        <v>2763</v>
      </c>
      <c r="E1070" t="s">
        <v>182</v>
      </c>
      <c r="G1070" s="34">
        <f t="shared" si="16"/>
        <v>0</v>
      </c>
    </row>
    <row r="1071" spans="1:7" x14ac:dyDescent="0.15">
      <c r="A1071" t="s">
        <v>2764</v>
      </c>
      <c r="B1071" t="s">
        <v>2765</v>
      </c>
      <c r="C1071" t="s">
        <v>180</v>
      </c>
      <c r="D1071" t="s">
        <v>2766</v>
      </c>
      <c r="E1071" t="s">
        <v>182</v>
      </c>
      <c r="G1071" s="34">
        <f t="shared" si="16"/>
        <v>0</v>
      </c>
    </row>
    <row r="1072" spans="1:7" x14ac:dyDescent="0.15">
      <c r="A1072" t="s">
        <v>2767</v>
      </c>
      <c r="B1072" t="s">
        <v>2768</v>
      </c>
      <c r="C1072" t="s">
        <v>180</v>
      </c>
      <c r="D1072" t="s">
        <v>2769</v>
      </c>
      <c r="E1072" t="s">
        <v>182</v>
      </c>
      <c r="G1072" s="34">
        <f t="shared" si="16"/>
        <v>0</v>
      </c>
    </row>
    <row r="1073" spans="1:7" x14ac:dyDescent="0.15">
      <c r="A1073" t="s">
        <v>2770</v>
      </c>
      <c r="B1073" t="s">
        <v>2771</v>
      </c>
      <c r="C1073" t="s">
        <v>180</v>
      </c>
      <c r="D1073" t="s">
        <v>2772</v>
      </c>
      <c r="E1073" t="s">
        <v>182</v>
      </c>
      <c r="G1073" s="34">
        <f t="shared" si="16"/>
        <v>0</v>
      </c>
    </row>
    <row r="1074" spans="1:7" x14ac:dyDescent="0.15">
      <c r="A1074" t="s">
        <v>2773</v>
      </c>
      <c r="B1074" t="s">
        <v>2774</v>
      </c>
      <c r="C1074" t="s">
        <v>180</v>
      </c>
      <c r="D1074" t="s">
        <v>2775</v>
      </c>
      <c r="E1074" t="s">
        <v>182</v>
      </c>
      <c r="G1074" s="34">
        <f t="shared" si="16"/>
        <v>0</v>
      </c>
    </row>
    <row r="1075" spans="1:7" x14ac:dyDescent="0.15">
      <c r="A1075" t="s">
        <v>2776</v>
      </c>
      <c r="B1075" t="s">
        <v>2777</v>
      </c>
      <c r="C1075" t="s">
        <v>180</v>
      </c>
      <c r="D1075" t="s">
        <v>2778</v>
      </c>
      <c r="E1075" t="s">
        <v>182</v>
      </c>
      <c r="G1075" s="34">
        <f t="shared" si="16"/>
        <v>0</v>
      </c>
    </row>
    <row r="1076" spans="1:7" x14ac:dyDescent="0.15">
      <c r="A1076" t="s">
        <v>2779</v>
      </c>
      <c r="B1076" t="s">
        <v>2780</v>
      </c>
      <c r="C1076" t="s">
        <v>180</v>
      </c>
      <c r="D1076" t="s">
        <v>2781</v>
      </c>
      <c r="E1076" t="s">
        <v>182</v>
      </c>
      <c r="G1076" s="34">
        <f t="shared" si="16"/>
        <v>0</v>
      </c>
    </row>
    <row r="1077" spans="1:7" x14ac:dyDescent="0.15">
      <c r="A1077" t="s">
        <v>2782</v>
      </c>
      <c r="B1077" t="s">
        <v>2783</v>
      </c>
      <c r="C1077" t="s">
        <v>180</v>
      </c>
      <c r="D1077" t="s">
        <v>2784</v>
      </c>
      <c r="E1077" t="s">
        <v>182</v>
      </c>
      <c r="G1077" s="34">
        <f t="shared" si="16"/>
        <v>0</v>
      </c>
    </row>
    <row r="1078" spans="1:7" x14ac:dyDescent="0.15">
      <c r="A1078" t="s">
        <v>2785</v>
      </c>
      <c r="B1078" t="s">
        <v>2786</v>
      </c>
      <c r="C1078" t="s">
        <v>180</v>
      </c>
      <c r="D1078" t="s">
        <v>2787</v>
      </c>
      <c r="E1078" t="s">
        <v>182</v>
      </c>
      <c r="G1078" s="34">
        <f t="shared" si="16"/>
        <v>0</v>
      </c>
    </row>
    <row r="1079" spans="1:7" x14ac:dyDescent="0.15">
      <c r="A1079" t="s">
        <v>2788</v>
      </c>
      <c r="B1079" t="s">
        <v>2789</v>
      </c>
      <c r="C1079" t="s">
        <v>180</v>
      </c>
      <c r="D1079" t="s">
        <v>2790</v>
      </c>
      <c r="E1079" t="s">
        <v>182</v>
      </c>
      <c r="G1079" s="34">
        <f t="shared" si="16"/>
        <v>0</v>
      </c>
    </row>
    <row r="1080" spans="1:7" x14ac:dyDescent="0.15">
      <c r="A1080" t="s">
        <v>2791</v>
      </c>
      <c r="B1080" t="s">
        <v>2792</v>
      </c>
      <c r="C1080" t="s">
        <v>180</v>
      </c>
      <c r="D1080" t="s">
        <v>2793</v>
      </c>
      <c r="E1080" t="s">
        <v>182</v>
      </c>
      <c r="G1080" s="34">
        <f t="shared" si="16"/>
        <v>0</v>
      </c>
    </row>
    <row r="1081" spans="1:7" x14ac:dyDescent="0.15">
      <c r="A1081" t="s">
        <v>2794</v>
      </c>
      <c r="B1081" t="s">
        <v>2795</v>
      </c>
      <c r="C1081" t="s">
        <v>180</v>
      </c>
      <c r="D1081" t="s">
        <v>2796</v>
      </c>
      <c r="E1081" t="s">
        <v>182</v>
      </c>
      <c r="G1081" s="34">
        <f t="shared" si="16"/>
        <v>0</v>
      </c>
    </row>
    <row r="1082" spans="1:7" x14ac:dyDescent="0.15">
      <c r="A1082" t="s">
        <v>2797</v>
      </c>
      <c r="B1082" t="s">
        <v>2798</v>
      </c>
      <c r="C1082" t="s">
        <v>180</v>
      </c>
      <c r="D1082" t="s">
        <v>2799</v>
      </c>
      <c r="E1082" t="s">
        <v>182</v>
      </c>
      <c r="G1082" s="34">
        <f t="shared" si="16"/>
        <v>0</v>
      </c>
    </row>
    <row r="1083" spans="1:7" x14ac:dyDescent="0.15">
      <c r="A1083" t="s">
        <v>2800</v>
      </c>
      <c r="B1083" t="s">
        <v>2756</v>
      </c>
      <c r="C1083" t="s">
        <v>62</v>
      </c>
      <c r="D1083" t="s">
        <v>2757</v>
      </c>
      <c r="E1083" t="s">
        <v>63</v>
      </c>
      <c r="G1083" s="34">
        <f t="shared" si="16"/>
        <v>0</v>
      </c>
    </row>
    <row r="1084" spans="1:7" x14ac:dyDescent="0.15">
      <c r="A1084" t="s">
        <v>2801</v>
      </c>
      <c r="B1084" t="s">
        <v>2759</v>
      </c>
      <c r="C1084" t="s">
        <v>62</v>
      </c>
      <c r="D1084" t="s">
        <v>2760</v>
      </c>
      <c r="E1084" t="s">
        <v>63</v>
      </c>
      <c r="G1084" s="34">
        <f t="shared" si="16"/>
        <v>0</v>
      </c>
    </row>
    <row r="1085" spans="1:7" x14ac:dyDescent="0.15">
      <c r="A1085" t="s">
        <v>2802</v>
      </c>
      <c r="B1085" t="s">
        <v>2762</v>
      </c>
      <c r="C1085" t="s">
        <v>62</v>
      </c>
      <c r="D1085" t="s">
        <v>2763</v>
      </c>
      <c r="E1085" t="s">
        <v>63</v>
      </c>
      <c r="G1085" s="34">
        <f t="shared" si="16"/>
        <v>0</v>
      </c>
    </row>
    <row r="1086" spans="1:7" x14ac:dyDescent="0.15">
      <c r="A1086" t="s">
        <v>2803</v>
      </c>
      <c r="B1086" t="s">
        <v>2765</v>
      </c>
      <c r="C1086" t="s">
        <v>62</v>
      </c>
      <c r="D1086" t="s">
        <v>2766</v>
      </c>
      <c r="E1086" t="s">
        <v>63</v>
      </c>
      <c r="G1086" s="34">
        <f t="shared" si="16"/>
        <v>0</v>
      </c>
    </row>
    <row r="1087" spans="1:7" x14ac:dyDescent="0.15">
      <c r="A1087" t="s">
        <v>2804</v>
      </c>
      <c r="B1087" t="s">
        <v>2768</v>
      </c>
      <c r="C1087" t="s">
        <v>62</v>
      </c>
      <c r="D1087" t="s">
        <v>2769</v>
      </c>
      <c r="E1087" t="s">
        <v>63</v>
      </c>
      <c r="G1087" s="34">
        <f t="shared" si="16"/>
        <v>0</v>
      </c>
    </row>
    <row r="1088" spans="1:7" x14ac:dyDescent="0.15">
      <c r="A1088" t="s">
        <v>2805</v>
      </c>
      <c r="B1088" t="s">
        <v>2771</v>
      </c>
      <c r="C1088" t="s">
        <v>62</v>
      </c>
      <c r="D1088" t="s">
        <v>2772</v>
      </c>
      <c r="E1088" t="s">
        <v>63</v>
      </c>
      <c r="G1088" s="34">
        <f t="shared" si="16"/>
        <v>0</v>
      </c>
    </row>
    <row r="1089" spans="1:7" x14ac:dyDescent="0.15">
      <c r="A1089" t="s">
        <v>2806</v>
      </c>
      <c r="B1089" t="s">
        <v>2774</v>
      </c>
      <c r="C1089" t="s">
        <v>62</v>
      </c>
      <c r="D1089" t="s">
        <v>2775</v>
      </c>
      <c r="E1089" t="s">
        <v>63</v>
      </c>
      <c r="G1089" s="34">
        <f t="shared" si="16"/>
        <v>0</v>
      </c>
    </row>
    <row r="1090" spans="1:7" x14ac:dyDescent="0.15">
      <c r="A1090" t="s">
        <v>2807</v>
      </c>
      <c r="B1090" t="s">
        <v>2777</v>
      </c>
      <c r="C1090" t="s">
        <v>62</v>
      </c>
      <c r="D1090" t="s">
        <v>2778</v>
      </c>
      <c r="E1090" t="s">
        <v>63</v>
      </c>
      <c r="G1090" s="34">
        <f t="shared" ref="G1090:G1153" si="17">IFERROR(VALUE(F1090),VALUE(REPLACE(F1090,1,FIND(CHAR(1),SUBSTITUTE(F1090,",",CHAR(1),LEN(F1090)-LEN(SUBSTITUTE(F1090,",","")))),"")))</f>
        <v>0</v>
      </c>
    </row>
    <row r="1091" spans="1:7" x14ac:dyDescent="0.15">
      <c r="A1091" t="s">
        <v>2808</v>
      </c>
      <c r="B1091" t="s">
        <v>2780</v>
      </c>
      <c r="C1091" t="s">
        <v>62</v>
      </c>
      <c r="D1091" t="s">
        <v>2781</v>
      </c>
      <c r="E1091" t="s">
        <v>63</v>
      </c>
      <c r="G1091" s="34">
        <f t="shared" si="17"/>
        <v>0</v>
      </c>
    </row>
    <row r="1092" spans="1:7" x14ac:dyDescent="0.15">
      <c r="A1092" t="s">
        <v>2809</v>
      </c>
      <c r="B1092" t="s">
        <v>2783</v>
      </c>
      <c r="C1092" t="s">
        <v>62</v>
      </c>
      <c r="D1092" t="s">
        <v>2784</v>
      </c>
      <c r="E1092" t="s">
        <v>63</v>
      </c>
      <c r="G1092" s="34">
        <f t="shared" si="17"/>
        <v>0</v>
      </c>
    </row>
    <row r="1093" spans="1:7" x14ac:dyDescent="0.15">
      <c r="A1093" t="s">
        <v>2810</v>
      </c>
      <c r="B1093" t="s">
        <v>2786</v>
      </c>
      <c r="C1093" t="s">
        <v>62</v>
      </c>
      <c r="D1093" t="s">
        <v>2787</v>
      </c>
      <c r="E1093" t="s">
        <v>63</v>
      </c>
      <c r="G1093" s="34">
        <f t="shared" si="17"/>
        <v>0</v>
      </c>
    </row>
    <row r="1094" spans="1:7" x14ac:dyDescent="0.15">
      <c r="A1094" t="s">
        <v>2811</v>
      </c>
      <c r="B1094" t="s">
        <v>2789</v>
      </c>
      <c r="C1094" t="s">
        <v>62</v>
      </c>
      <c r="D1094" t="s">
        <v>2790</v>
      </c>
      <c r="E1094" t="s">
        <v>63</v>
      </c>
      <c r="G1094" s="34">
        <f t="shared" si="17"/>
        <v>0</v>
      </c>
    </row>
    <row r="1095" spans="1:7" x14ac:dyDescent="0.15">
      <c r="A1095" t="s">
        <v>2812</v>
      </c>
      <c r="B1095" t="s">
        <v>2792</v>
      </c>
      <c r="C1095" t="s">
        <v>62</v>
      </c>
      <c r="D1095" t="s">
        <v>2793</v>
      </c>
      <c r="E1095" t="s">
        <v>63</v>
      </c>
      <c r="G1095" s="34">
        <f t="shared" si="17"/>
        <v>0</v>
      </c>
    </row>
    <row r="1096" spans="1:7" x14ac:dyDescent="0.15">
      <c r="A1096" t="s">
        <v>2813</v>
      </c>
      <c r="B1096" t="s">
        <v>2795</v>
      </c>
      <c r="C1096" t="s">
        <v>62</v>
      </c>
      <c r="D1096" t="s">
        <v>2796</v>
      </c>
      <c r="E1096" t="s">
        <v>63</v>
      </c>
      <c r="G1096" s="34">
        <f t="shared" si="17"/>
        <v>0</v>
      </c>
    </row>
    <row r="1097" spans="1:7" x14ac:dyDescent="0.15">
      <c r="A1097" t="s">
        <v>2814</v>
      </c>
      <c r="B1097" t="s">
        <v>2798</v>
      </c>
      <c r="C1097" t="s">
        <v>62</v>
      </c>
      <c r="D1097" t="s">
        <v>2799</v>
      </c>
      <c r="E1097" t="s">
        <v>63</v>
      </c>
      <c r="G1097" s="34">
        <f t="shared" si="17"/>
        <v>0</v>
      </c>
    </row>
    <row r="1098" spans="1:7" x14ac:dyDescent="0.15">
      <c r="A1098" t="s">
        <v>2815</v>
      </c>
      <c r="B1098" t="s">
        <v>2756</v>
      </c>
      <c r="C1098" t="s">
        <v>726</v>
      </c>
      <c r="D1098" t="s">
        <v>2757</v>
      </c>
      <c r="E1098" t="s">
        <v>727</v>
      </c>
      <c r="F1098" t="s">
        <v>11859</v>
      </c>
      <c r="G1098" s="34">
        <f t="shared" si="17"/>
        <v>38448</v>
      </c>
    </row>
    <row r="1099" spans="1:7" x14ac:dyDescent="0.15">
      <c r="A1099" t="s">
        <v>2816</v>
      </c>
      <c r="B1099" t="s">
        <v>2817</v>
      </c>
      <c r="C1099" t="s">
        <v>1801</v>
      </c>
      <c r="D1099" t="s">
        <v>2818</v>
      </c>
      <c r="E1099" t="s">
        <v>1802</v>
      </c>
      <c r="G1099" s="34">
        <f t="shared" si="17"/>
        <v>0</v>
      </c>
    </row>
    <row r="1100" spans="1:7" x14ac:dyDescent="0.15">
      <c r="A1100" t="s">
        <v>2819</v>
      </c>
      <c r="B1100" t="s">
        <v>2817</v>
      </c>
      <c r="C1100" t="s">
        <v>323</v>
      </c>
      <c r="D1100" t="s">
        <v>2818</v>
      </c>
      <c r="E1100" t="s">
        <v>325</v>
      </c>
      <c r="G1100" s="34">
        <f t="shared" si="17"/>
        <v>0</v>
      </c>
    </row>
    <row r="1101" spans="1:7" x14ac:dyDescent="0.15">
      <c r="A1101" t="s">
        <v>2820</v>
      </c>
      <c r="B1101" t="s">
        <v>2821</v>
      </c>
      <c r="C1101" t="s">
        <v>188</v>
      </c>
      <c r="D1101" t="s">
        <v>2822</v>
      </c>
      <c r="E1101" t="s">
        <v>42</v>
      </c>
      <c r="G1101" s="34">
        <f t="shared" si="17"/>
        <v>0</v>
      </c>
    </row>
    <row r="1102" spans="1:7" x14ac:dyDescent="0.15">
      <c r="A1102" t="s">
        <v>2823</v>
      </c>
      <c r="B1102" t="s">
        <v>2824</v>
      </c>
      <c r="C1102" t="s">
        <v>188</v>
      </c>
      <c r="D1102" t="s">
        <v>2825</v>
      </c>
      <c r="E1102" t="s">
        <v>42</v>
      </c>
      <c r="G1102" s="34">
        <f t="shared" si="17"/>
        <v>0</v>
      </c>
    </row>
    <row r="1103" spans="1:7" x14ac:dyDescent="0.15">
      <c r="A1103" t="s">
        <v>2826</v>
      </c>
      <c r="B1103" t="s">
        <v>2827</v>
      </c>
      <c r="C1103" t="s">
        <v>188</v>
      </c>
      <c r="D1103" t="s">
        <v>2828</v>
      </c>
      <c r="E1103" t="s">
        <v>42</v>
      </c>
      <c r="G1103" s="34">
        <f t="shared" si="17"/>
        <v>0</v>
      </c>
    </row>
    <row r="1104" spans="1:7" x14ac:dyDescent="0.15">
      <c r="A1104" t="s">
        <v>2829</v>
      </c>
      <c r="B1104" t="s">
        <v>2824</v>
      </c>
      <c r="C1104" t="s">
        <v>62</v>
      </c>
      <c r="D1104" t="s">
        <v>2825</v>
      </c>
      <c r="E1104" t="s">
        <v>709</v>
      </c>
      <c r="F1104" t="s">
        <v>11963</v>
      </c>
      <c r="G1104" s="34">
        <f t="shared" si="17"/>
        <v>39139</v>
      </c>
    </row>
    <row r="1105" spans="1:7" x14ac:dyDescent="0.15">
      <c r="A1105" t="s">
        <v>2830</v>
      </c>
      <c r="B1105" t="s">
        <v>2824</v>
      </c>
      <c r="C1105" t="s">
        <v>323</v>
      </c>
      <c r="D1105" t="s">
        <v>2825</v>
      </c>
      <c r="E1105" t="s">
        <v>325</v>
      </c>
      <c r="F1105" t="s">
        <v>11962</v>
      </c>
      <c r="G1105" s="34">
        <f t="shared" si="17"/>
        <v>40751</v>
      </c>
    </row>
    <row r="1106" spans="1:7" x14ac:dyDescent="0.15">
      <c r="A1106" t="s">
        <v>2831</v>
      </c>
      <c r="B1106" t="s">
        <v>2832</v>
      </c>
      <c r="C1106" t="s">
        <v>180</v>
      </c>
      <c r="D1106" t="s">
        <v>2833</v>
      </c>
      <c r="E1106" t="s">
        <v>182</v>
      </c>
      <c r="G1106" s="34">
        <f t="shared" si="17"/>
        <v>0</v>
      </c>
    </row>
    <row r="1107" spans="1:7" x14ac:dyDescent="0.15">
      <c r="A1107" t="s">
        <v>2834</v>
      </c>
      <c r="B1107" t="s">
        <v>2835</v>
      </c>
      <c r="C1107" t="s">
        <v>726</v>
      </c>
      <c r="D1107" t="s">
        <v>2836</v>
      </c>
      <c r="E1107" t="s">
        <v>727</v>
      </c>
      <c r="G1107" s="34">
        <f t="shared" si="17"/>
        <v>0</v>
      </c>
    </row>
    <row r="1108" spans="1:7" x14ac:dyDescent="0.15">
      <c r="A1108" t="s">
        <v>2837</v>
      </c>
      <c r="B1108" t="s">
        <v>2838</v>
      </c>
      <c r="C1108" t="s">
        <v>180</v>
      </c>
      <c r="D1108" t="s">
        <v>2839</v>
      </c>
      <c r="E1108" t="s">
        <v>182</v>
      </c>
      <c r="G1108" s="34">
        <f t="shared" si="17"/>
        <v>0</v>
      </c>
    </row>
    <row r="1109" spans="1:7" x14ac:dyDescent="0.15">
      <c r="A1109" t="s">
        <v>2840</v>
      </c>
      <c r="B1109" t="s">
        <v>2841</v>
      </c>
      <c r="C1109" t="s">
        <v>62</v>
      </c>
      <c r="D1109" t="s">
        <v>2842</v>
      </c>
      <c r="E1109" t="s">
        <v>63</v>
      </c>
      <c r="G1109" s="34">
        <f t="shared" si="17"/>
        <v>0</v>
      </c>
    </row>
    <row r="1110" spans="1:7" x14ac:dyDescent="0.15">
      <c r="A1110" t="s">
        <v>2843</v>
      </c>
      <c r="B1110" t="s">
        <v>2844</v>
      </c>
      <c r="C1110" t="s">
        <v>62</v>
      </c>
      <c r="D1110" t="s">
        <v>2845</v>
      </c>
      <c r="E1110" t="s">
        <v>63</v>
      </c>
      <c r="G1110" s="34">
        <f t="shared" si="17"/>
        <v>0</v>
      </c>
    </row>
    <row r="1111" spans="1:7" x14ac:dyDescent="0.15">
      <c r="A1111" t="s">
        <v>2846</v>
      </c>
      <c r="B1111" t="s">
        <v>2841</v>
      </c>
      <c r="C1111" t="s">
        <v>180</v>
      </c>
      <c r="D1111" t="s">
        <v>2842</v>
      </c>
      <c r="E1111" t="s">
        <v>182</v>
      </c>
      <c r="G1111" s="34">
        <f t="shared" si="17"/>
        <v>0</v>
      </c>
    </row>
    <row r="1112" spans="1:7" x14ac:dyDescent="0.15">
      <c r="A1112" t="s">
        <v>2847</v>
      </c>
      <c r="B1112" t="s">
        <v>2844</v>
      </c>
      <c r="C1112" t="s">
        <v>180</v>
      </c>
      <c r="D1112" t="s">
        <v>2845</v>
      </c>
      <c r="E1112" t="s">
        <v>182</v>
      </c>
      <c r="G1112" s="34">
        <f t="shared" si="17"/>
        <v>0</v>
      </c>
    </row>
    <row r="1113" spans="1:7" x14ac:dyDescent="0.15">
      <c r="A1113" t="s">
        <v>2848</v>
      </c>
      <c r="B1113" t="s">
        <v>2849</v>
      </c>
      <c r="C1113" t="s">
        <v>726</v>
      </c>
      <c r="D1113" t="s">
        <v>2850</v>
      </c>
      <c r="E1113" t="s">
        <v>727</v>
      </c>
      <c r="G1113" s="34">
        <f t="shared" si="17"/>
        <v>0</v>
      </c>
    </row>
    <row r="1114" spans="1:7" x14ac:dyDescent="0.15">
      <c r="A1114" t="s">
        <v>2851</v>
      </c>
      <c r="B1114" t="s">
        <v>2852</v>
      </c>
      <c r="C1114" t="s">
        <v>726</v>
      </c>
      <c r="D1114" t="s">
        <v>2853</v>
      </c>
      <c r="E1114" t="s">
        <v>727</v>
      </c>
      <c r="G1114" s="34">
        <f t="shared" si="17"/>
        <v>0</v>
      </c>
    </row>
    <row r="1115" spans="1:7" x14ac:dyDescent="0.15">
      <c r="A1115" t="s">
        <v>2854</v>
      </c>
      <c r="B1115" t="s">
        <v>2855</v>
      </c>
      <c r="C1115" t="s">
        <v>726</v>
      </c>
      <c r="D1115" t="s">
        <v>2856</v>
      </c>
      <c r="E1115" t="s">
        <v>727</v>
      </c>
      <c r="F1115" t="s">
        <v>11964</v>
      </c>
      <c r="G1115" s="34">
        <f t="shared" si="17"/>
        <v>39884</v>
      </c>
    </row>
    <row r="1116" spans="1:7" x14ac:dyDescent="0.15">
      <c r="A1116" t="s">
        <v>2857</v>
      </c>
      <c r="B1116" t="s">
        <v>2858</v>
      </c>
      <c r="C1116" t="s">
        <v>726</v>
      </c>
      <c r="D1116" t="s">
        <v>2859</v>
      </c>
      <c r="E1116" t="s">
        <v>727</v>
      </c>
      <c r="G1116" s="34">
        <f t="shared" si="17"/>
        <v>0</v>
      </c>
    </row>
    <row r="1117" spans="1:7" x14ac:dyDescent="0.15">
      <c r="A1117" t="s">
        <v>2860</v>
      </c>
      <c r="B1117" t="s">
        <v>2861</v>
      </c>
      <c r="C1117" t="s">
        <v>726</v>
      </c>
      <c r="D1117" t="s">
        <v>2862</v>
      </c>
      <c r="E1117" t="s">
        <v>727</v>
      </c>
      <c r="G1117" s="34">
        <f t="shared" si="17"/>
        <v>0</v>
      </c>
    </row>
    <row r="1118" spans="1:7" x14ac:dyDescent="0.15">
      <c r="A1118" t="s">
        <v>2863</v>
      </c>
      <c r="B1118" t="s">
        <v>2864</v>
      </c>
      <c r="C1118" t="s">
        <v>726</v>
      </c>
      <c r="D1118" t="s">
        <v>2865</v>
      </c>
      <c r="E1118" t="s">
        <v>727</v>
      </c>
      <c r="G1118" s="34">
        <f t="shared" si="17"/>
        <v>0</v>
      </c>
    </row>
    <row r="1119" spans="1:7" x14ac:dyDescent="0.15">
      <c r="A1119" t="s">
        <v>2866</v>
      </c>
      <c r="B1119" t="s">
        <v>2677</v>
      </c>
      <c r="C1119" t="s">
        <v>726</v>
      </c>
      <c r="D1119" t="s">
        <v>2678</v>
      </c>
      <c r="E1119" t="s">
        <v>727</v>
      </c>
      <c r="F1119" t="s">
        <v>11965</v>
      </c>
      <c r="G1119" s="34">
        <f t="shared" si="17"/>
        <v>38278</v>
      </c>
    </row>
    <row r="1120" spans="1:7" x14ac:dyDescent="0.15">
      <c r="A1120" t="s">
        <v>2867</v>
      </c>
      <c r="B1120" t="s">
        <v>2868</v>
      </c>
      <c r="C1120" t="s">
        <v>726</v>
      </c>
      <c r="D1120" t="s">
        <v>2869</v>
      </c>
      <c r="E1120" t="s">
        <v>727</v>
      </c>
      <c r="G1120" s="34">
        <f t="shared" si="17"/>
        <v>0</v>
      </c>
    </row>
    <row r="1121" spans="1:7" x14ac:dyDescent="0.15">
      <c r="A1121" t="s">
        <v>2870</v>
      </c>
      <c r="B1121" t="s">
        <v>2871</v>
      </c>
      <c r="C1121" t="s">
        <v>726</v>
      </c>
      <c r="D1121" t="s">
        <v>2872</v>
      </c>
      <c r="E1121" t="s">
        <v>727</v>
      </c>
      <c r="G1121" s="34">
        <f t="shared" si="17"/>
        <v>0</v>
      </c>
    </row>
    <row r="1122" spans="1:7" x14ac:dyDescent="0.15">
      <c r="A1122" t="s">
        <v>2873</v>
      </c>
      <c r="B1122" t="s">
        <v>2871</v>
      </c>
      <c r="C1122" t="s">
        <v>180</v>
      </c>
      <c r="D1122" t="s">
        <v>2872</v>
      </c>
      <c r="E1122" t="s">
        <v>182</v>
      </c>
      <c r="G1122" s="34">
        <f t="shared" si="17"/>
        <v>0</v>
      </c>
    </row>
    <row r="1123" spans="1:7" x14ac:dyDescent="0.15">
      <c r="A1123" t="s">
        <v>2874</v>
      </c>
      <c r="B1123" t="s">
        <v>2875</v>
      </c>
      <c r="C1123" t="s">
        <v>180</v>
      </c>
      <c r="D1123" t="s">
        <v>2876</v>
      </c>
      <c r="E1123" t="s">
        <v>182</v>
      </c>
      <c r="G1123" s="34">
        <f t="shared" si="17"/>
        <v>0</v>
      </c>
    </row>
    <row r="1124" spans="1:7" x14ac:dyDescent="0.15">
      <c r="A1124" t="s">
        <v>2877</v>
      </c>
      <c r="B1124" t="s">
        <v>2878</v>
      </c>
      <c r="C1124" t="s">
        <v>180</v>
      </c>
      <c r="D1124" t="s">
        <v>2879</v>
      </c>
      <c r="E1124" t="s">
        <v>182</v>
      </c>
      <c r="G1124" s="34">
        <f t="shared" si="17"/>
        <v>0</v>
      </c>
    </row>
    <row r="1125" spans="1:7" x14ac:dyDescent="0.15">
      <c r="A1125" t="s">
        <v>2880</v>
      </c>
      <c r="B1125" t="s">
        <v>2881</v>
      </c>
      <c r="C1125" t="s">
        <v>180</v>
      </c>
      <c r="D1125" t="s">
        <v>2882</v>
      </c>
      <c r="E1125" t="s">
        <v>182</v>
      </c>
      <c r="G1125" s="34">
        <f t="shared" si="17"/>
        <v>0</v>
      </c>
    </row>
    <row r="1126" spans="1:7" x14ac:dyDescent="0.15">
      <c r="A1126" t="s">
        <v>2883</v>
      </c>
      <c r="B1126" t="s">
        <v>2884</v>
      </c>
      <c r="C1126" t="s">
        <v>180</v>
      </c>
      <c r="D1126" t="s">
        <v>2885</v>
      </c>
      <c r="E1126" t="s">
        <v>182</v>
      </c>
      <c r="G1126" s="34">
        <f t="shared" si="17"/>
        <v>0</v>
      </c>
    </row>
    <row r="1127" spans="1:7" x14ac:dyDescent="0.15">
      <c r="A1127" t="s">
        <v>2886</v>
      </c>
      <c r="B1127" t="s">
        <v>2887</v>
      </c>
      <c r="C1127" t="s">
        <v>180</v>
      </c>
      <c r="D1127" t="s">
        <v>2888</v>
      </c>
      <c r="E1127" t="s">
        <v>182</v>
      </c>
      <c r="G1127" s="34">
        <f t="shared" si="17"/>
        <v>0</v>
      </c>
    </row>
    <row r="1128" spans="1:7" x14ac:dyDescent="0.15">
      <c r="A1128" t="s">
        <v>2889</v>
      </c>
      <c r="B1128" t="s">
        <v>2890</v>
      </c>
      <c r="C1128" t="s">
        <v>180</v>
      </c>
      <c r="D1128" t="s">
        <v>2891</v>
      </c>
      <c r="E1128" t="s">
        <v>182</v>
      </c>
      <c r="G1128" s="34">
        <f t="shared" si="17"/>
        <v>0</v>
      </c>
    </row>
    <row r="1129" spans="1:7" x14ac:dyDescent="0.15">
      <c r="A1129" t="s">
        <v>2892</v>
      </c>
      <c r="B1129" t="s">
        <v>1551</v>
      </c>
      <c r="C1129" t="s">
        <v>726</v>
      </c>
      <c r="D1129" t="s">
        <v>1552</v>
      </c>
      <c r="E1129" t="s">
        <v>727</v>
      </c>
      <c r="G1129" s="34">
        <f t="shared" si="17"/>
        <v>0</v>
      </c>
    </row>
    <row r="1130" spans="1:7" x14ac:dyDescent="0.15">
      <c r="A1130" t="s">
        <v>2893</v>
      </c>
      <c r="B1130" t="s">
        <v>2894</v>
      </c>
      <c r="C1130" t="s">
        <v>93</v>
      </c>
      <c r="D1130" t="s">
        <v>2895</v>
      </c>
      <c r="E1130" t="s">
        <v>95</v>
      </c>
      <c r="G1130" s="34">
        <f t="shared" si="17"/>
        <v>0</v>
      </c>
    </row>
    <row r="1131" spans="1:7" x14ac:dyDescent="0.15">
      <c r="A1131" t="s">
        <v>2896</v>
      </c>
      <c r="B1131" t="s">
        <v>2897</v>
      </c>
      <c r="C1131" t="s">
        <v>726</v>
      </c>
      <c r="D1131" t="s">
        <v>2898</v>
      </c>
      <c r="E1131" t="s">
        <v>727</v>
      </c>
      <c r="F1131" t="s">
        <v>11966</v>
      </c>
      <c r="G1131" s="34">
        <f t="shared" si="17"/>
        <v>38461</v>
      </c>
    </row>
    <row r="1132" spans="1:7" x14ac:dyDescent="0.15">
      <c r="A1132" t="s">
        <v>2899</v>
      </c>
      <c r="B1132" t="s">
        <v>2900</v>
      </c>
      <c r="C1132" t="s">
        <v>726</v>
      </c>
      <c r="D1132" t="s">
        <v>2901</v>
      </c>
      <c r="E1132" t="s">
        <v>727</v>
      </c>
      <c r="F1132" t="s">
        <v>11965</v>
      </c>
      <c r="G1132" s="34">
        <f t="shared" si="17"/>
        <v>38278</v>
      </c>
    </row>
    <row r="1133" spans="1:7" x14ac:dyDescent="0.15">
      <c r="A1133" t="s">
        <v>2902</v>
      </c>
      <c r="B1133" t="s">
        <v>2025</v>
      </c>
      <c r="C1133" t="s">
        <v>726</v>
      </c>
      <c r="D1133" t="s">
        <v>2026</v>
      </c>
      <c r="E1133" t="s">
        <v>727</v>
      </c>
      <c r="F1133" t="s">
        <v>11966</v>
      </c>
      <c r="G1133" s="34">
        <f t="shared" si="17"/>
        <v>38461</v>
      </c>
    </row>
    <row r="1134" spans="1:7" x14ac:dyDescent="0.15">
      <c r="A1134" t="s">
        <v>2903</v>
      </c>
      <c r="B1134" t="s">
        <v>2904</v>
      </c>
      <c r="C1134" t="s">
        <v>180</v>
      </c>
      <c r="D1134" t="s">
        <v>2905</v>
      </c>
      <c r="E1134" t="s">
        <v>182</v>
      </c>
      <c r="F1134" t="s">
        <v>11967</v>
      </c>
      <c r="G1134" s="34">
        <f t="shared" si="17"/>
        <v>38630</v>
      </c>
    </row>
    <row r="1135" spans="1:7" x14ac:dyDescent="0.15">
      <c r="A1135" t="s">
        <v>2906</v>
      </c>
      <c r="B1135" t="s">
        <v>2907</v>
      </c>
      <c r="C1135" t="s">
        <v>180</v>
      </c>
      <c r="D1135" t="s">
        <v>2908</v>
      </c>
      <c r="E1135" t="s">
        <v>182</v>
      </c>
      <c r="F1135" t="s">
        <v>11967</v>
      </c>
      <c r="G1135" s="34">
        <f t="shared" si="17"/>
        <v>38630</v>
      </c>
    </row>
    <row r="1136" spans="1:7" x14ac:dyDescent="0.15">
      <c r="A1136" t="s">
        <v>2909</v>
      </c>
      <c r="B1136" t="s">
        <v>2910</v>
      </c>
      <c r="C1136" t="s">
        <v>180</v>
      </c>
      <c r="D1136" t="s">
        <v>2911</v>
      </c>
      <c r="E1136" t="s">
        <v>182</v>
      </c>
      <c r="F1136" t="s">
        <v>11967</v>
      </c>
      <c r="G1136" s="34">
        <f t="shared" si="17"/>
        <v>38630</v>
      </c>
    </row>
    <row r="1137" spans="1:7" x14ac:dyDescent="0.15">
      <c r="A1137" t="s">
        <v>2912</v>
      </c>
      <c r="B1137" t="s">
        <v>2913</v>
      </c>
      <c r="C1137" t="s">
        <v>180</v>
      </c>
      <c r="D1137" t="s">
        <v>2914</v>
      </c>
      <c r="E1137" t="s">
        <v>182</v>
      </c>
      <c r="F1137" t="s">
        <v>11967</v>
      </c>
      <c r="G1137" s="34">
        <f t="shared" si="17"/>
        <v>38630</v>
      </c>
    </row>
    <row r="1138" spans="1:7" x14ac:dyDescent="0.15">
      <c r="A1138" t="s">
        <v>2915</v>
      </c>
      <c r="B1138" t="s">
        <v>2916</v>
      </c>
      <c r="C1138" t="s">
        <v>180</v>
      </c>
      <c r="D1138" t="s">
        <v>2917</v>
      </c>
      <c r="E1138" t="s">
        <v>182</v>
      </c>
      <c r="F1138" t="s">
        <v>11876</v>
      </c>
      <c r="G1138" s="34">
        <f t="shared" si="17"/>
        <v>38735</v>
      </c>
    </row>
    <row r="1139" spans="1:7" x14ac:dyDescent="0.15">
      <c r="A1139" t="s">
        <v>2918</v>
      </c>
      <c r="B1139" t="s">
        <v>2919</v>
      </c>
      <c r="C1139" t="s">
        <v>726</v>
      </c>
      <c r="D1139" t="s">
        <v>2920</v>
      </c>
      <c r="E1139" t="s">
        <v>727</v>
      </c>
      <c r="F1139" t="s">
        <v>11968</v>
      </c>
      <c r="G1139" s="34">
        <f t="shared" si="17"/>
        <v>40553</v>
      </c>
    </row>
    <row r="1140" spans="1:7" x14ac:dyDescent="0.15">
      <c r="A1140" t="s">
        <v>2921</v>
      </c>
      <c r="B1140" t="s">
        <v>2919</v>
      </c>
      <c r="C1140" t="s">
        <v>180</v>
      </c>
      <c r="D1140" t="s">
        <v>2920</v>
      </c>
      <c r="E1140" t="s">
        <v>182</v>
      </c>
      <c r="F1140" t="s">
        <v>11969</v>
      </c>
      <c r="G1140" s="34">
        <f t="shared" si="17"/>
        <v>38706</v>
      </c>
    </row>
    <row r="1141" spans="1:7" x14ac:dyDescent="0.15">
      <c r="A1141" t="s">
        <v>2922</v>
      </c>
      <c r="B1141" t="s">
        <v>2923</v>
      </c>
      <c r="C1141" t="s">
        <v>726</v>
      </c>
      <c r="D1141" t="s">
        <v>2924</v>
      </c>
      <c r="E1141" t="s">
        <v>727</v>
      </c>
      <c r="F1141" t="s">
        <v>11851</v>
      </c>
      <c r="G1141" s="34">
        <f t="shared" si="17"/>
        <v>39098</v>
      </c>
    </row>
    <row r="1142" spans="1:7" x14ac:dyDescent="0.15">
      <c r="A1142" t="s">
        <v>2925</v>
      </c>
      <c r="B1142" t="s">
        <v>2926</v>
      </c>
      <c r="C1142" t="s">
        <v>726</v>
      </c>
      <c r="D1142" t="s">
        <v>2927</v>
      </c>
      <c r="E1142" t="s">
        <v>727</v>
      </c>
      <c r="F1142" t="s">
        <v>11851</v>
      </c>
      <c r="G1142" s="34">
        <f t="shared" si="17"/>
        <v>39098</v>
      </c>
    </row>
    <row r="1143" spans="1:7" x14ac:dyDescent="0.15">
      <c r="A1143" t="s">
        <v>2928</v>
      </c>
      <c r="B1143" t="s">
        <v>2929</v>
      </c>
      <c r="C1143" t="s">
        <v>726</v>
      </c>
      <c r="D1143" t="s">
        <v>2930</v>
      </c>
      <c r="E1143" t="s">
        <v>727</v>
      </c>
      <c r="F1143" t="s">
        <v>11947</v>
      </c>
      <c r="G1143" s="34">
        <f t="shared" si="17"/>
        <v>39405</v>
      </c>
    </row>
    <row r="1144" spans="1:7" x14ac:dyDescent="0.15">
      <c r="A1144" t="s">
        <v>2931</v>
      </c>
      <c r="B1144" t="s">
        <v>2932</v>
      </c>
      <c r="C1144" t="s">
        <v>180</v>
      </c>
      <c r="D1144" t="s">
        <v>2933</v>
      </c>
      <c r="E1144" t="s">
        <v>182</v>
      </c>
      <c r="F1144" t="s">
        <v>11911</v>
      </c>
      <c r="G1144" s="34">
        <f t="shared" si="17"/>
        <v>39868</v>
      </c>
    </row>
    <row r="1145" spans="1:7" x14ac:dyDescent="0.15">
      <c r="A1145" t="s">
        <v>2934</v>
      </c>
      <c r="B1145" t="s">
        <v>2935</v>
      </c>
      <c r="C1145" t="s">
        <v>180</v>
      </c>
      <c r="D1145" t="s">
        <v>2936</v>
      </c>
      <c r="E1145" t="s">
        <v>182</v>
      </c>
      <c r="F1145" t="s">
        <v>11911</v>
      </c>
      <c r="G1145" s="34">
        <f t="shared" si="17"/>
        <v>39868</v>
      </c>
    </row>
    <row r="1146" spans="1:7" x14ac:dyDescent="0.15">
      <c r="A1146" t="s">
        <v>2937</v>
      </c>
      <c r="B1146" t="s">
        <v>2938</v>
      </c>
      <c r="C1146" t="s">
        <v>180</v>
      </c>
      <c r="D1146" t="s">
        <v>2939</v>
      </c>
      <c r="E1146" t="s">
        <v>182</v>
      </c>
      <c r="F1146" t="s">
        <v>11911</v>
      </c>
      <c r="G1146" s="34">
        <f t="shared" si="17"/>
        <v>39868</v>
      </c>
    </row>
    <row r="1147" spans="1:7" x14ac:dyDescent="0.15">
      <c r="A1147" t="s">
        <v>2940</v>
      </c>
      <c r="B1147" t="s">
        <v>2941</v>
      </c>
      <c r="C1147" t="s">
        <v>180</v>
      </c>
      <c r="D1147" t="s">
        <v>2942</v>
      </c>
      <c r="E1147" t="s">
        <v>182</v>
      </c>
      <c r="F1147" t="s">
        <v>11911</v>
      </c>
      <c r="G1147" s="34">
        <f t="shared" si="17"/>
        <v>39868</v>
      </c>
    </row>
    <row r="1148" spans="1:7" x14ac:dyDescent="0.15">
      <c r="A1148" t="s">
        <v>2943</v>
      </c>
      <c r="B1148" t="s">
        <v>2944</v>
      </c>
      <c r="C1148" t="s">
        <v>180</v>
      </c>
      <c r="D1148" t="s">
        <v>2945</v>
      </c>
      <c r="E1148" t="s">
        <v>182</v>
      </c>
      <c r="F1148" t="s">
        <v>11911</v>
      </c>
      <c r="G1148" s="34">
        <f t="shared" si="17"/>
        <v>39868</v>
      </c>
    </row>
    <row r="1149" spans="1:7" x14ac:dyDescent="0.15">
      <c r="A1149" t="s">
        <v>2946</v>
      </c>
      <c r="B1149" t="s">
        <v>2947</v>
      </c>
      <c r="C1149" t="s">
        <v>180</v>
      </c>
      <c r="D1149" t="s">
        <v>2948</v>
      </c>
      <c r="E1149" t="s">
        <v>182</v>
      </c>
      <c r="F1149" t="s">
        <v>11911</v>
      </c>
      <c r="G1149" s="34">
        <f t="shared" si="17"/>
        <v>39868</v>
      </c>
    </row>
    <row r="1150" spans="1:7" x14ac:dyDescent="0.15">
      <c r="A1150" t="s">
        <v>2949</v>
      </c>
      <c r="B1150" t="s">
        <v>2950</v>
      </c>
      <c r="C1150" t="s">
        <v>180</v>
      </c>
      <c r="D1150" t="s">
        <v>2951</v>
      </c>
      <c r="E1150" t="s">
        <v>182</v>
      </c>
      <c r="F1150" t="s">
        <v>11911</v>
      </c>
      <c r="G1150" s="34">
        <f t="shared" si="17"/>
        <v>39868</v>
      </c>
    </row>
    <row r="1151" spans="1:7" x14ac:dyDescent="0.15">
      <c r="A1151" t="s">
        <v>2952</v>
      </c>
      <c r="B1151" t="s">
        <v>2953</v>
      </c>
      <c r="C1151" t="s">
        <v>180</v>
      </c>
      <c r="D1151" t="s">
        <v>2954</v>
      </c>
      <c r="E1151" t="s">
        <v>182</v>
      </c>
      <c r="F1151" t="s">
        <v>11911</v>
      </c>
      <c r="G1151" s="34">
        <f t="shared" si="17"/>
        <v>39868</v>
      </c>
    </row>
    <row r="1152" spans="1:7" x14ac:dyDescent="0.15">
      <c r="A1152" t="s">
        <v>2955</v>
      </c>
      <c r="B1152" t="s">
        <v>2956</v>
      </c>
      <c r="C1152" t="s">
        <v>180</v>
      </c>
      <c r="D1152" t="s">
        <v>2957</v>
      </c>
      <c r="E1152" t="s">
        <v>182</v>
      </c>
      <c r="F1152" t="s">
        <v>11911</v>
      </c>
      <c r="G1152" s="34">
        <f t="shared" si="17"/>
        <v>39868</v>
      </c>
    </row>
    <row r="1153" spans="1:7" x14ac:dyDescent="0.15">
      <c r="A1153" t="s">
        <v>2958</v>
      </c>
      <c r="B1153" t="s">
        <v>2959</v>
      </c>
      <c r="C1153" t="s">
        <v>180</v>
      </c>
      <c r="D1153" t="s">
        <v>2960</v>
      </c>
      <c r="E1153" t="s">
        <v>182</v>
      </c>
      <c r="F1153" t="s">
        <v>11911</v>
      </c>
      <c r="G1153" s="34">
        <f t="shared" si="17"/>
        <v>39868</v>
      </c>
    </row>
    <row r="1154" spans="1:7" x14ac:dyDescent="0.15">
      <c r="A1154" t="s">
        <v>2961</v>
      </c>
      <c r="B1154" t="s">
        <v>2962</v>
      </c>
      <c r="C1154" t="s">
        <v>180</v>
      </c>
      <c r="D1154" t="s">
        <v>2963</v>
      </c>
      <c r="E1154" t="s">
        <v>182</v>
      </c>
      <c r="F1154" t="s">
        <v>11911</v>
      </c>
      <c r="G1154" s="34">
        <f t="shared" ref="G1154:G1217" si="18">IFERROR(VALUE(F1154),VALUE(REPLACE(F1154,1,FIND(CHAR(1),SUBSTITUTE(F1154,",",CHAR(1),LEN(F1154)-LEN(SUBSTITUTE(F1154,",","")))),"")))</f>
        <v>39868</v>
      </c>
    </row>
    <row r="1155" spans="1:7" x14ac:dyDescent="0.15">
      <c r="A1155" t="s">
        <v>2964</v>
      </c>
      <c r="B1155" t="s">
        <v>2965</v>
      </c>
      <c r="C1155" t="s">
        <v>180</v>
      </c>
      <c r="D1155" t="s">
        <v>2966</v>
      </c>
      <c r="E1155" t="s">
        <v>182</v>
      </c>
      <c r="F1155" t="s">
        <v>11911</v>
      </c>
      <c r="G1155" s="34">
        <f t="shared" si="18"/>
        <v>39868</v>
      </c>
    </row>
    <row r="1156" spans="1:7" x14ac:dyDescent="0.15">
      <c r="A1156" t="s">
        <v>2967</v>
      </c>
      <c r="B1156" t="s">
        <v>2968</v>
      </c>
      <c r="C1156" t="s">
        <v>180</v>
      </c>
      <c r="D1156" t="s">
        <v>2969</v>
      </c>
      <c r="E1156" t="s">
        <v>182</v>
      </c>
      <c r="F1156" t="s">
        <v>11911</v>
      </c>
      <c r="G1156" s="34">
        <f t="shared" si="18"/>
        <v>39868</v>
      </c>
    </row>
    <row r="1157" spans="1:7" x14ac:dyDescent="0.15">
      <c r="A1157" t="s">
        <v>2970</v>
      </c>
      <c r="B1157" t="s">
        <v>2971</v>
      </c>
      <c r="C1157" t="s">
        <v>180</v>
      </c>
      <c r="D1157" t="s">
        <v>2972</v>
      </c>
      <c r="E1157" t="s">
        <v>182</v>
      </c>
      <c r="F1157" t="s">
        <v>11911</v>
      </c>
      <c r="G1157" s="34">
        <f t="shared" si="18"/>
        <v>39868</v>
      </c>
    </row>
    <row r="1158" spans="1:7" x14ac:dyDescent="0.15">
      <c r="A1158" t="s">
        <v>2973</v>
      </c>
      <c r="B1158" t="s">
        <v>2974</v>
      </c>
      <c r="C1158" t="s">
        <v>180</v>
      </c>
      <c r="D1158" t="s">
        <v>2975</v>
      </c>
      <c r="E1158" t="s">
        <v>182</v>
      </c>
      <c r="F1158" t="s">
        <v>11911</v>
      </c>
      <c r="G1158" s="34">
        <f t="shared" si="18"/>
        <v>39868</v>
      </c>
    </row>
    <row r="1159" spans="1:7" x14ac:dyDescent="0.15">
      <c r="A1159" t="s">
        <v>2976</v>
      </c>
      <c r="B1159" t="s">
        <v>2977</v>
      </c>
      <c r="C1159" t="s">
        <v>180</v>
      </c>
      <c r="D1159" t="s">
        <v>2978</v>
      </c>
      <c r="E1159" t="s">
        <v>182</v>
      </c>
      <c r="F1159" t="s">
        <v>11911</v>
      </c>
      <c r="G1159" s="34">
        <f t="shared" si="18"/>
        <v>39868</v>
      </c>
    </row>
    <row r="1160" spans="1:7" x14ac:dyDescent="0.15">
      <c r="A1160" t="s">
        <v>2979</v>
      </c>
      <c r="B1160" t="s">
        <v>2980</v>
      </c>
      <c r="C1160" t="s">
        <v>180</v>
      </c>
      <c r="D1160" t="s">
        <v>2981</v>
      </c>
      <c r="E1160" t="s">
        <v>182</v>
      </c>
      <c r="F1160" t="s">
        <v>11911</v>
      </c>
      <c r="G1160" s="34">
        <f t="shared" si="18"/>
        <v>39868</v>
      </c>
    </row>
    <row r="1161" spans="1:7" x14ac:dyDescent="0.15">
      <c r="A1161" t="s">
        <v>2982</v>
      </c>
      <c r="B1161" t="s">
        <v>2983</v>
      </c>
      <c r="C1161" t="s">
        <v>180</v>
      </c>
      <c r="D1161" t="s">
        <v>2984</v>
      </c>
      <c r="E1161" t="s">
        <v>182</v>
      </c>
      <c r="F1161" t="s">
        <v>11911</v>
      </c>
      <c r="G1161" s="34">
        <f t="shared" si="18"/>
        <v>39868</v>
      </c>
    </row>
    <row r="1162" spans="1:7" x14ac:dyDescent="0.15">
      <c r="A1162" t="s">
        <v>2985</v>
      </c>
      <c r="B1162" t="s">
        <v>2986</v>
      </c>
      <c r="C1162" t="s">
        <v>180</v>
      </c>
      <c r="D1162" t="s">
        <v>2987</v>
      </c>
      <c r="E1162" t="s">
        <v>182</v>
      </c>
      <c r="F1162" t="s">
        <v>11911</v>
      </c>
      <c r="G1162" s="34">
        <f t="shared" si="18"/>
        <v>39868</v>
      </c>
    </row>
    <row r="1163" spans="1:7" x14ac:dyDescent="0.15">
      <c r="A1163" t="s">
        <v>2988</v>
      </c>
      <c r="B1163" t="s">
        <v>2989</v>
      </c>
      <c r="C1163" t="s">
        <v>180</v>
      </c>
      <c r="D1163" t="s">
        <v>2990</v>
      </c>
      <c r="E1163" t="s">
        <v>182</v>
      </c>
      <c r="F1163" t="s">
        <v>11911</v>
      </c>
      <c r="G1163" s="34">
        <f t="shared" si="18"/>
        <v>39868</v>
      </c>
    </row>
    <row r="1164" spans="1:7" x14ac:dyDescent="0.15">
      <c r="A1164" t="s">
        <v>2991</v>
      </c>
      <c r="B1164" t="s">
        <v>2992</v>
      </c>
      <c r="C1164" t="s">
        <v>180</v>
      </c>
      <c r="D1164" t="s">
        <v>2993</v>
      </c>
      <c r="E1164" t="s">
        <v>182</v>
      </c>
      <c r="F1164" t="s">
        <v>11911</v>
      </c>
      <c r="G1164" s="34">
        <f t="shared" si="18"/>
        <v>39868</v>
      </c>
    </row>
    <row r="1165" spans="1:7" x14ac:dyDescent="0.15">
      <c r="A1165" t="s">
        <v>2994</v>
      </c>
      <c r="B1165" t="s">
        <v>2995</v>
      </c>
      <c r="C1165" t="s">
        <v>180</v>
      </c>
      <c r="D1165" t="s">
        <v>2996</v>
      </c>
      <c r="E1165" t="s">
        <v>182</v>
      </c>
      <c r="F1165" t="s">
        <v>11577</v>
      </c>
      <c r="G1165" s="34">
        <f t="shared" si="18"/>
        <v>39867</v>
      </c>
    </row>
    <row r="1166" spans="1:7" x14ac:dyDescent="0.15">
      <c r="A1166" t="s">
        <v>2997</v>
      </c>
      <c r="B1166" t="s">
        <v>2998</v>
      </c>
      <c r="C1166" t="s">
        <v>180</v>
      </c>
      <c r="D1166" t="s">
        <v>2999</v>
      </c>
      <c r="E1166" t="s">
        <v>182</v>
      </c>
      <c r="F1166" t="s">
        <v>11911</v>
      </c>
      <c r="G1166" s="34">
        <f t="shared" si="18"/>
        <v>39868</v>
      </c>
    </row>
    <row r="1167" spans="1:7" x14ac:dyDescent="0.15">
      <c r="A1167" t="s">
        <v>3000</v>
      </c>
      <c r="B1167" t="s">
        <v>3001</v>
      </c>
      <c r="C1167" t="s">
        <v>180</v>
      </c>
      <c r="D1167" t="s">
        <v>3002</v>
      </c>
      <c r="E1167" t="s">
        <v>182</v>
      </c>
      <c r="F1167" t="s">
        <v>11911</v>
      </c>
      <c r="G1167" s="34">
        <f t="shared" si="18"/>
        <v>39868</v>
      </c>
    </row>
    <row r="1168" spans="1:7" x14ac:dyDescent="0.15">
      <c r="A1168" t="s">
        <v>3003</v>
      </c>
      <c r="B1168" t="s">
        <v>3004</v>
      </c>
      <c r="C1168" t="s">
        <v>180</v>
      </c>
      <c r="D1168" t="s">
        <v>3005</v>
      </c>
      <c r="E1168" t="s">
        <v>182</v>
      </c>
      <c r="F1168" t="s">
        <v>11911</v>
      </c>
      <c r="G1168" s="34">
        <f t="shared" si="18"/>
        <v>39868</v>
      </c>
    </row>
    <row r="1169" spans="1:7" x14ac:dyDescent="0.15">
      <c r="A1169" t="s">
        <v>3006</v>
      </c>
      <c r="B1169" t="s">
        <v>3007</v>
      </c>
      <c r="C1169" t="s">
        <v>180</v>
      </c>
      <c r="D1169" t="s">
        <v>3008</v>
      </c>
      <c r="E1169" t="s">
        <v>182</v>
      </c>
      <c r="F1169" t="s">
        <v>11911</v>
      </c>
      <c r="G1169" s="34">
        <f t="shared" si="18"/>
        <v>39868</v>
      </c>
    </row>
    <row r="1170" spans="1:7" x14ac:dyDescent="0.15">
      <c r="A1170" t="s">
        <v>3009</v>
      </c>
      <c r="B1170" t="s">
        <v>3010</v>
      </c>
      <c r="C1170" t="s">
        <v>180</v>
      </c>
      <c r="D1170" t="s">
        <v>3011</v>
      </c>
      <c r="E1170" t="s">
        <v>182</v>
      </c>
      <c r="F1170" t="s">
        <v>11911</v>
      </c>
      <c r="G1170" s="34">
        <f t="shared" si="18"/>
        <v>39868</v>
      </c>
    </row>
    <row r="1171" spans="1:7" x14ac:dyDescent="0.15">
      <c r="A1171" t="s">
        <v>3012</v>
      </c>
      <c r="B1171" t="s">
        <v>3013</v>
      </c>
      <c r="C1171" t="s">
        <v>180</v>
      </c>
      <c r="D1171" t="s">
        <v>3014</v>
      </c>
      <c r="E1171" t="s">
        <v>182</v>
      </c>
      <c r="F1171" t="s">
        <v>11911</v>
      </c>
      <c r="G1171" s="34">
        <f t="shared" si="18"/>
        <v>39868</v>
      </c>
    </row>
    <row r="1172" spans="1:7" x14ac:dyDescent="0.15">
      <c r="A1172" t="s">
        <v>3015</v>
      </c>
      <c r="B1172" t="s">
        <v>3016</v>
      </c>
      <c r="C1172" t="s">
        <v>180</v>
      </c>
      <c r="D1172" t="s">
        <v>3017</v>
      </c>
      <c r="E1172" t="s">
        <v>182</v>
      </c>
      <c r="F1172" t="s">
        <v>11911</v>
      </c>
      <c r="G1172" s="34">
        <f t="shared" si="18"/>
        <v>39868</v>
      </c>
    </row>
    <row r="1173" spans="1:7" x14ac:dyDescent="0.15">
      <c r="A1173" t="s">
        <v>3018</v>
      </c>
      <c r="B1173" t="s">
        <v>3019</v>
      </c>
      <c r="C1173" t="s">
        <v>180</v>
      </c>
      <c r="D1173" t="s">
        <v>3020</v>
      </c>
      <c r="E1173" t="s">
        <v>182</v>
      </c>
      <c r="F1173" t="s">
        <v>11911</v>
      </c>
      <c r="G1173" s="34">
        <f t="shared" si="18"/>
        <v>39868</v>
      </c>
    </row>
    <row r="1174" spans="1:7" x14ac:dyDescent="0.15">
      <c r="A1174" t="s">
        <v>3021</v>
      </c>
      <c r="B1174" t="s">
        <v>3022</v>
      </c>
      <c r="C1174" t="s">
        <v>180</v>
      </c>
      <c r="D1174" t="s">
        <v>3023</v>
      </c>
      <c r="E1174" t="s">
        <v>182</v>
      </c>
      <c r="F1174" t="s">
        <v>11911</v>
      </c>
      <c r="G1174" s="34">
        <f t="shared" si="18"/>
        <v>39868</v>
      </c>
    </row>
    <row r="1175" spans="1:7" x14ac:dyDescent="0.15">
      <c r="A1175" t="s">
        <v>3024</v>
      </c>
      <c r="B1175" t="s">
        <v>3025</v>
      </c>
      <c r="C1175" t="s">
        <v>180</v>
      </c>
      <c r="D1175" t="s">
        <v>3026</v>
      </c>
      <c r="E1175" t="s">
        <v>182</v>
      </c>
      <c r="F1175" t="s">
        <v>11911</v>
      </c>
      <c r="G1175" s="34">
        <f t="shared" si="18"/>
        <v>39868</v>
      </c>
    </row>
    <row r="1176" spans="1:7" x14ac:dyDescent="0.15">
      <c r="A1176" t="s">
        <v>3027</v>
      </c>
      <c r="B1176" t="s">
        <v>3028</v>
      </c>
      <c r="C1176" t="s">
        <v>180</v>
      </c>
      <c r="D1176" t="s">
        <v>3029</v>
      </c>
      <c r="E1176" t="s">
        <v>182</v>
      </c>
      <c r="F1176" t="s">
        <v>11911</v>
      </c>
      <c r="G1176" s="34">
        <f t="shared" si="18"/>
        <v>39868</v>
      </c>
    </row>
    <row r="1177" spans="1:7" x14ac:dyDescent="0.15">
      <c r="A1177" t="s">
        <v>3030</v>
      </c>
      <c r="B1177" t="s">
        <v>3031</v>
      </c>
      <c r="C1177" t="s">
        <v>180</v>
      </c>
      <c r="D1177" t="s">
        <v>3032</v>
      </c>
      <c r="E1177" t="s">
        <v>182</v>
      </c>
      <c r="F1177" t="s">
        <v>11911</v>
      </c>
      <c r="G1177" s="34">
        <f t="shared" si="18"/>
        <v>39868</v>
      </c>
    </row>
    <row r="1178" spans="1:7" x14ac:dyDescent="0.15">
      <c r="A1178" t="s">
        <v>3033</v>
      </c>
      <c r="B1178" t="s">
        <v>3034</v>
      </c>
      <c r="C1178" t="s">
        <v>180</v>
      </c>
      <c r="D1178" t="s">
        <v>3035</v>
      </c>
      <c r="E1178" t="s">
        <v>182</v>
      </c>
      <c r="F1178" t="s">
        <v>11911</v>
      </c>
      <c r="G1178" s="34">
        <f t="shared" si="18"/>
        <v>39868</v>
      </c>
    </row>
    <row r="1179" spans="1:7" x14ac:dyDescent="0.15">
      <c r="A1179" t="s">
        <v>3036</v>
      </c>
      <c r="B1179" t="s">
        <v>3037</v>
      </c>
      <c r="C1179" t="s">
        <v>180</v>
      </c>
      <c r="D1179" t="s">
        <v>3038</v>
      </c>
      <c r="E1179" t="s">
        <v>182</v>
      </c>
      <c r="F1179" t="s">
        <v>11911</v>
      </c>
      <c r="G1179" s="34">
        <f t="shared" si="18"/>
        <v>39868</v>
      </c>
    </row>
    <row r="1180" spans="1:7" x14ac:dyDescent="0.15">
      <c r="A1180" t="s">
        <v>3039</v>
      </c>
      <c r="B1180" t="s">
        <v>3040</v>
      </c>
      <c r="C1180" t="s">
        <v>180</v>
      </c>
      <c r="D1180" t="s">
        <v>3041</v>
      </c>
      <c r="E1180" t="s">
        <v>182</v>
      </c>
      <c r="F1180" t="s">
        <v>11911</v>
      </c>
      <c r="G1180" s="34">
        <f t="shared" si="18"/>
        <v>39868</v>
      </c>
    </row>
    <row r="1181" spans="1:7" x14ac:dyDescent="0.15">
      <c r="A1181" t="s">
        <v>3042</v>
      </c>
      <c r="B1181" t="s">
        <v>3043</v>
      </c>
      <c r="C1181" t="s">
        <v>180</v>
      </c>
      <c r="D1181" t="s">
        <v>3044</v>
      </c>
      <c r="E1181" t="s">
        <v>182</v>
      </c>
      <c r="F1181" t="s">
        <v>11911</v>
      </c>
      <c r="G1181" s="34">
        <f t="shared" si="18"/>
        <v>39868</v>
      </c>
    </row>
    <row r="1182" spans="1:7" x14ac:dyDescent="0.15">
      <c r="A1182" t="s">
        <v>3045</v>
      </c>
      <c r="B1182" t="s">
        <v>3046</v>
      </c>
      <c r="C1182" t="s">
        <v>180</v>
      </c>
      <c r="D1182" t="s">
        <v>3047</v>
      </c>
      <c r="E1182" t="s">
        <v>182</v>
      </c>
      <c r="F1182" t="s">
        <v>11911</v>
      </c>
      <c r="G1182" s="34">
        <f t="shared" si="18"/>
        <v>39868</v>
      </c>
    </row>
    <row r="1183" spans="1:7" x14ac:dyDescent="0.15">
      <c r="A1183" t="s">
        <v>3048</v>
      </c>
      <c r="B1183" t="s">
        <v>3049</v>
      </c>
      <c r="C1183" t="s">
        <v>180</v>
      </c>
      <c r="D1183" t="s">
        <v>3050</v>
      </c>
      <c r="E1183" t="s">
        <v>182</v>
      </c>
      <c r="F1183" t="s">
        <v>11911</v>
      </c>
      <c r="G1183" s="34">
        <f t="shared" si="18"/>
        <v>39868</v>
      </c>
    </row>
    <row r="1184" spans="1:7" x14ac:dyDescent="0.15">
      <c r="A1184" t="s">
        <v>3051</v>
      </c>
      <c r="B1184" t="s">
        <v>3052</v>
      </c>
      <c r="C1184" t="s">
        <v>180</v>
      </c>
      <c r="D1184" t="s">
        <v>3053</v>
      </c>
      <c r="E1184" t="s">
        <v>182</v>
      </c>
      <c r="F1184" t="s">
        <v>11911</v>
      </c>
      <c r="G1184" s="34">
        <f t="shared" si="18"/>
        <v>39868</v>
      </c>
    </row>
    <row r="1185" spans="1:7" x14ac:dyDescent="0.15">
      <c r="A1185" t="s">
        <v>3054</v>
      </c>
      <c r="B1185" t="s">
        <v>3055</v>
      </c>
      <c r="C1185" t="s">
        <v>180</v>
      </c>
      <c r="D1185" t="s">
        <v>3056</v>
      </c>
      <c r="E1185" t="s">
        <v>182</v>
      </c>
      <c r="F1185" t="s">
        <v>11911</v>
      </c>
      <c r="G1185" s="34">
        <f t="shared" si="18"/>
        <v>39868</v>
      </c>
    </row>
    <row r="1186" spans="1:7" x14ac:dyDescent="0.15">
      <c r="A1186" t="s">
        <v>3057</v>
      </c>
      <c r="B1186" t="s">
        <v>3058</v>
      </c>
      <c r="C1186" t="s">
        <v>180</v>
      </c>
      <c r="D1186" t="s">
        <v>3059</v>
      </c>
      <c r="E1186" t="s">
        <v>182</v>
      </c>
      <c r="F1186" t="s">
        <v>11911</v>
      </c>
      <c r="G1186" s="34">
        <f t="shared" si="18"/>
        <v>39868</v>
      </c>
    </row>
    <row r="1187" spans="1:7" x14ac:dyDescent="0.15">
      <c r="A1187" t="s">
        <v>3060</v>
      </c>
      <c r="B1187" t="s">
        <v>2028</v>
      </c>
      <c r="C1187" t="s">
        <v>53</v>
      </c>
      <c r="D1187" t="s">
        <v>2029</v>
      </c>
      <c r="E1187" t="s">
        <v>53</v>
      </c>
      <c r="F1187" t="s">
        <v>11951</v>
      </c>
      <c r="G1187" s="34">
        <f t="shared" si="18"/>
        <v>40911</v>
      </c>
    </row>
    <row r="1188" spans="1:7" x14ac:dyDescent="0.15">
      <c r="A1188" t="s">
        <v>3061</v>
      </c>
      <c r="B1188" t="s">
        <v>2031</v>
      </c>
      <c r="C1188" t="s">
        <v>53</v>
      </c>
      <c r="D1188" t="s">
        <v>2032</v>
      </c>
      <c r="E1188" t="s">
        <v>53</v>
      </c>
      <c r="F1188" t="s">
        <v>11951</v>
      </c>
      <c r="G1188" s="34">
        <f t="shared" si="18"/>
        <v>40911</v>
      </c>
    </row>
    <row r="1189" spans="1:7" x14ac:dyDescent="0.15">
      <c r="A1189" t="s">
        <v>3062</v>
      </c>
      <c r="B1189" t="s">
        <v>3063</v>
      </c>
      <c r="C1189" t="s">
        <v>180</v>
      </c>
      <c r="D1189" t="s">
        <v>3064</v>
      </c>
      <c r="E1189" t="s">
        <v>379</v>
      </c>
      <c r="G1189" s="34">
        <f t="shared" si="18"/>
        <v>0</v>
      </c>
    </row>
    <row r="1190" spans="1:7" x14ac:dyDescent="0.15">
      <c r="A1190" t="s">
        <v>3065</v>
      </c>
      <c r="B1190" t="s">
        <v>3066</v>
      </c>
      <c r="C1190" t="s">
        <v>188</v>
      </c>
      <c r="D1190" t="s">
        <v>3067</v>
      </c>
      <c r="E1190" t="s">
        <v>42</v>
      </c>
      <c r="G1190" s="34">
        <f t="shared" si="18"/>
        <v>0</v>
      </c>
    </row>
    <row r="1191" spans="1:7" x14ac:dyDescent="0.15">
      <c r="A1191" t="s">
        <v>3068</v>
      </c>
      <c r="B1191" t="s">
        <v>1271</v>
      </c>
      <c r="C1191" t="s">
        <v>334</v>
      </c>
      <c r="D1191" t="s">
        <v>1272</v>
      </c>
      <c r="E1191" t="s">
        <v>3069</v>
      </c>
      <c r="G1191" s="34">
        <f t="shared" si="18"/>
        <v>0</v>
      </c>
    </row>
    <row r="1192" spans="1:7" x14ac:dyDescent="0.15">
      <c r="A1192" t="s">
        <v>3070</v>
      </c>
      <c r="B1192" t="s">
        <v>3071</v>
      </c>
      <c r="C1192" t="s">
        <v>93</v>
      </c>
      <c r="D1192" t="s">
        <v>3072</v>
      </c>
      <c r="E1192" t="s">
        <v>95</v>
      </c>
      <c r="G1192" s="34">
        <f t="shared" si="18"/>
        <v>0</v>
      </c>
    </row>
    <row r="1193" spans="1:7" x14ac:dyDescent="0.15">
      <c r="A1193" t="s">
        <v>3073</v>
      </c>
      <c r="B1193" t="s">
        <v>3074</v>
      </c>
      <c r="C1193" t="s">
        <v>180</v>
      </c>
      <c r="D1193" t="s">
        <v>3075</v>
      </c>
      <c r="E1193" t="s">
        <v>182</v>
      </c>
      <c r="G1193" s="34">
        <f t="shared" si="18"/>
        <v>0</v>
      </c>
    </row>
    <row r="1194" spans="1:7" x14ac:dyDescent="0.15">
      <c r="A1194" t="s">
        <v>3076</v>
      </c>
      <c r="B1194" t="s">
        <v>3077</v>
      </c>
      <c r="C1194" t="s">
        <v>180</v>
      </c>
      <c r="D1194" t="s">
        <v>3078</v>
      </c>
      <c r="E1194" t="s">
        <v>182</v>
      </c>
      <c r="G1194" s="34">
        <f t="shared" si="18"/>
        <v>0</v>
      </c>
    </row>
    <row r="1195" spans="1:7" x14ac:dyDescent="0.15">
      <c r="A1195" t="s">
        <v>3079</v>
      </c>
      <c r="B1195" t="s">
        <v>3080</v>
      </c>
      <c r="C1195" t="s">
        <v>180</v>
      </c>
      <c r="D1195" t="s">
        <v>3081</v>
      </c>
      <c r="E1195" t="s">
        <v>182</v>
      </c>
      <c r="G1195" s="34">
        <f t="shared" si="18"/>
        <v>0</v>
      </c>
    </row>
    <row r="1196" spans="1:7" x14ac:dyDescent="0.15">
      <c r="A1196" t="s">
        <v>3082</v>
      </c>
      <c r="B1196" t="s">
        <v>3083</v>
      </c>
      <c r="C1196" t="s">
        <v>180</v>
      </c>
      <c r="D1196" t="s">
        <v>3084</v>
      </c>
      <c r="E1196" t="s">
        <v>182</v>
      </c>
      <c r="G1196" s="34">
        <f t="shared" si="18"/>
        <v>0</v>
      </c>
    </row>
    <row r="1197" spans="1:7" x14ac:dyDescent="0.15">
      <c r="A1197" t="s">
        <v>3085</v>
      </c>
      <c r="B1197" t="s">
        <v>3086</v>
      </c>
      <c r="C1197" t="s">
        <v>180</v>
      </c>
      <c r="D1197" t="s">
        <v>3087</v>
      </c>
      <c r="E1197" t="s">
        <v>182</v>
      </c>
      <c r="F1197" t="s">
        <v>11934</v>
      </c>
      <c r="G1197" s="34">
        <f t="shared" si="18"/>
        <v>40583</v>
      </c>
    </row>
    <row r="1198" spans="1:7" x14ac:dyDescent="0.15">
      <c r="A1198" t="s">
        <v>3088</v>
      </c>
      <c r="B1198" t="s">
        <v>3089</v>
      </c>
      <c r="C1198" t="s">
        <v>188</v>
      </c>
      <c r="D1198" t="s">
        <v>3090</v>
      </c>
      <c r="E1198" t="s">
        <v>42</v>
      </c>
      <c r="G1198" s="34">
        <f t="shared" si="18"/>
        <v>0</v>
      </c>
    </row>
    <row r="1199" spans="1:7" x14ac:dyDescent="0.15">
      <c r="A1199" t="s">
        <v>3091</v>
      </c>
      <c r="B1199" t="s">
        <v>3092</v>
      </c>
      <c r="C1199" t="s">
        <v>188</v>
      </c>
      <c r="D1199" t="s">
        <v>3093</v>
      </c>
      <c r="E1199" t="s">
        <v>42</v>
      </c>
      <c r="G1199" s="34">
        <f t="shared" si="18"/>
        <v>0</v>
      </c>
    </row>
    <row r="1200" spans="1:7" x14ac:dyDescent="0.15">
      <c r="A1200" t="s">
        <v>3094</v>
      </c>
      <c r="B1200" t="s">
        <v>3095</v>
      </c>
      <c r="C1200" t="s">
        <v>188</v>
      </c>
      <c r="D1200" t="s">
        <v>3096</v>
      </c>
      <c r="E1200" t="s">
        <v>42</v>
      </c>
      <c r="G1200" s="34">
        <f t="shared" si="18"/>
        <v>0</v>
      </c>
    </row>
    <row r="1201" spans="1:7" x14ac:dyDescent="0.15">
      <c r="A1201" t="s">
        <v>3097</v>
      </c>
      <c r="B1201" t="s">
        <v>3098</v>
      </c>
      <c r="C1201" t="s">
        <v>188</v>
      </c>
      <c r="D1201" t="s">
        <v>3099</v>
      </c>
      <c r="E1201" t="s">
        <v>42</v>
      </c>
      <c r="G1201" s="34">
        <f t="shared" si="18"/>
        <v>0</v>
      </c>
    </row>
    <row r="1202" spans="1:7" x14ac:dyDescent="0.15">
      <c r="A1202" t="s">
        <v>3100</v>
      </c>
      <c r="B1202" t="s">
        <v>3101</v>
      </c>
      <c r="C1202" t="s">
        <v>188</v>
      </c>
      <c r="D1202" t="s">
        <v>3102</v>
      </c>
      <c r="E1202" t="s">
        <v>42</v>
      </c>
      <c r="G1202" s="34">
        <f t="shared" si="18"/>
        <v>0</v>
      </c>
    </row>
    <row r="1203" spans="1:7" x14ac:dyDescent="0.15">
      <c r="A1203" t="s">
        <v>3103</v>
      </c>
      <c r="B1203" t="s">
        <v>3104</v>
      </c>
      <c r="C1203" t="s">
        <v>188</v>
      </c>
      <c r="D1203" t="s">
        <v>3105</v>
      </c>
      <c r="E1203" t="s">
        <v>42</v>
      </c>
      <c r="G1203" s="34">
        <f t="shared" si="18"/>
        <v>0</v>
      </c>
    </row>
    <row r="1204" spans="1:7" x14ac:dyDescent="0.15">
      <c r="A1204" t="s">
        <v>3106</v>
      </c>
      <c r="B1204" t="s">
        <v>3107</v>
      </c>
      <c r="C1204" t="s">
        <v>188</v>
      </c>
      <c r="D1204" t="s">
        <v>3108</v>
      </c>
      <c r="E1204" t="s">
        <v>42</v>
      </c>
      <c r="G1204" s="34">
        <f t="shared" si="18"/>
        <v>0</v>
      </c>
    </row>
    <row r="1205" spans="1:7" x14ac:dyDescent="0.15">
      <c r="A1205" t="s">
        <v>3109</v>
      </c>
      <c r="B1205" t="s">
        <v>3110</v>
      </c>
      <c r="C1205" t="s">
        <v>188</v>
      </c>
      <c r="D1205" t="s">
        <v>3111</v>
      </c>
      <c r="E1205" t="s">
        <v>42</v>
      </c>
      <c r="G1205" s="34">
        <f t="shared" si="18"/>
        <v>0</v>
      </c>
    </row>
    <row r="1206" spans="1:7" x14ac:dyDescent="0.15">
      <c r="A1206" t="s">
        <v>3112</v>
      </c>
      <c r="B1206" t="s">
        <v>3113</v>
      </c>
      <c r="C1206" t="s">
        <v>188</v>
      </c>
      <c r="D1206" t="s">
        <v>3114</v>
      </c>
      <c r="E1206" t="s">
        <v>42</v>
      </c>
      <c r="G1206" s="34">
        <f t="shared" si="18"/>
        <v>0</v>
      </c>
    </row>
    <row r="1207" spans="1:7" x14ac:dyDescent="0.15">
      <c r="A1207" t="s">
        <v>3115</v>
      </c>
      <c r="B1207" t="s">
        <v>3116</v>
      </c>
      <c r="C1207" t="s">
        <v>188</v>
      </c>
      <c r="D1207" t="s">
        <v>3117</v>
      </c>
      <c r="E1207" t="s">
        <v>42</v>
      </c>
      <c r="G1207" s="34">
        <f t="shared" si="18"/>
        <v>0</v>
      </c>
    </row>
    <row r="1208" spans="1:7" x14ac:dyDescent="0.15">
      <c r="A1208" t="s">
        <v>3118</v>
      </c>
      <c r="B1208" t="s">
        <v>3119</v>
      </c>
      <c r="C1208" t="s">
        <v>188</v>
      </c>
      <c r="D1208" t="s">
        <v>3120</v>
      </c>
      <c r="E1208" t="s">
        <v>42</v>
      </c>
      <c r="G1208" s="34">
        <f t="shared" si="18"/>
        <v>0</v>
      </c>
    </row>
    <row r="1209" spans="1:7" x14ac:dyDescent="0.15">
      <c r="A1209" t="s">
        <v>3121</v>
      </c>
      <c r="B1209" t="s">
        <v>3122</v>
      </c>
      <c r="C1209" t="s">
        <v>188</v>
      </c>
      <c r="D1209" t="s">
        <v>3123</v>
      </c>
      <c r="E1209" t="s">
        <v>42</v>
      </c>
      <c r="G1209" s="34">
        <f t="shared" si="18"/>
        <v>0</v>
      </c>
    </row>
    <row r="1210" spans="1:7" x14ac:dyDescent="0.15">
      <c r="A1210" t="s">
        <v>3124</v>
      </c>
      <c r="B1210" t="s">
        <v>3125</v>
      </c>
      <c r="C1210" t="s">
        <v>188</v>
      </c>
      <c r="D1210" t="s">
        <v>3126</v>
      </c>
      <c r="E1210" t="s">
        <v>42</v>
      </c>
      <c r="G1210" s="34">
        <f t="shared" si="18"/>
        <v>0</v>
      </c>
    </row>
    <row r="1211" spans="1:7" x14ac:dyDescent="0.15">
      <c r="A1211" t="s">
        <v>3127</v>
      </c>
      <c r="B1211" t="s">
        <v>3128</v>
      </c>
      <c r="C1211" t="s">
        <v>188</v>
      </c>
      <c r="D1211" t="s">
        <v>3129</v>
      </c>
      <c r="E1211" t="s">
        <v>42</v>
      </c>
      <c r="G1211" s="34">
        <f t="shared" si="18"/>
        <v>0</v>
      </c>
    </row>
    <row r="1212" spans="1:7" x14ac:dyDescent="0.15">
      <c r="A1212" t="s">
        <v>3130</v>
      </c>
      <c r="B1212" t="s">
        <v>3131</v>
      </c>
      <c r="C1212" t="s">
        <v>188</v>
      </c>
      <c r="D1212" t="s">
        <v>3132</v>
      </c>
      <c r="E1212" t="s">
        <v>42</v>
      </c>
      <c r="G1212" s="34">
        <f t="shared" si="18"/>
        <v>0</v>
      </c>
    </row>
    <row r="1213" spans="1:7" x14ac:dyDescent="0.15">
      <c r="A1213" t="s">
        <v>3133</v>
      </c>
      <c r="B1213" t="s">
        <v>3134</v>
      </c>
      <c r="C1213" t="s">
        <v>188</v>
      </c>
      <c r="D1213" t="s">
        <v>3135</v>
      </c>
      <c r="E1213" t="s">
        <v>42</v>
      </c>
      <c r="G1213" s="34">
        <f t="shared" si="18"/>
        <v>0</v>
      </c>
    </row>
    <row r="1214" spans="1:7" x14ac:dyDescent="0.15">
      <c r="A1214" t="s">
        <v>3136</v>
      </c>
      <c r="B1214" t="s">
        <v>3137</v>
      </c>
      <c r="C1214" t="s">
        <v>188</v>
      </c>
      <c r="D1214" t="s">
        <v>3138</v>
      </c>
      <c r="E1214" t="s">
        <v>42</v>
      </c>
      <c r="G1214" s="34">
        <f t="shared" si="18"/>
        <v>0</v>
      </c>
    </row>
    <row r="1215" spans="1:7" x14ac:dyDescent="0.15">
      <c r="A1215" t="s">
        <v>3139</v>
      </c>
      <c r="B1215" t="s">
        <v>3140</v>
      </c>
      <c r="C1215" t="s">
        <v>188</v>
      </c>
      <c r="D1215" t="s">
        <v>3141</v>
      </c>
      <c r="E1215" t="s">
        <v>42</v>
      </c>
      <c r="G1215" s="34">
        <f t="shared" si="18"/>
        <v>0</v>
      </c>
    </row>
    <row r="1216" spans="1:7" x14ac:dyDescent="0.15">
      <c r="A1216" t="s">
        <v>3142</v>
      </c>
      <c r="B1216" t="s">
        <v>3143</v>
      </c>
      <c r="C1216" t="s">
        <v>188</v>
      </c>
      <c r="D1216" t="s">
        <v>3144</v>
      </c>
      <c r="E1216" t="s">
        <v>42</v>
      </c>
      <c r="G1216" s="34">
        <f t="shared" si="18"/>
        <v>0</v>
      </c>
    </row>
    <row r="1217" spans="1:7" x14ac:dyDescent="0.15">
      <c r="A1217" t="s">
        <v>3145</v>
      </c>
      <c r="B1217" t="s">
        <v>3146</v>
      </c>
      <c r="C1217" t="s">
        <v>188</v>
      </c>
      <c r="D1217" t="s">
        <v>3147</v>
      </c>
      <c r="E1217" t="s">
        <v>42</v>
      </c>
      <c r="G1217" s="34">
        <f t="shared" si="18"/>
        <v>0</v>
      </c>
    </row>
    <row r="1218" spans="1:7" x14ac:dyDescent="0.15">
      <c r="A1218" t="s">
        <v>3148</v>
      </c>
      <c r="B1218" t="s">
        <v>3149</v>
      </c>
      <c r="C1218" t="s">
        <v>188</v>
      </c>
      <c r="D1218" t="s">
        <v>3150</v>
      </c>
      <c r="E1218" t="s">
        <v>42</v>
      </c>
      <c r="G1218" s="34">
        <f t="shared" ref="G1218:G1281" si="19">IFERROR(VALUE(F1218),VALUE(REPLACE(F1218,1,FIND(CHAR(1),SUBSTITUTE(F1218,",",CHAR(1),LEN(F1218)-LEN(SUBSTITUTE(F1218,",","")))),"")))</f>
        <v>0</v>
      </c>
    </row>
    <row r="1219" spans="1:7" x14ac:dyDescent="0.15">
      <c r="A1219" t="s">
        <v>3151</v>
      </c>
      <c r="B1219" t="s">
        <v>3152</v>
      </c>
      <c r="C1219" t="s">
        <v>188</v>
      </c>
      <c r="D1219" t="s">
        <v>3153</v>
      </c>
      <c r="E1219" t="s">
        <v>42</v>
      </c>
      <c r="G1219" s="34">
        <f t="shared" si="19"/>
        <v>0</v>
      </c>
    </row>
    <row r="1220" spans="1:7" x14ac:dyDescent="0.15">
      <c r="A1220" t="s">
        <v>3154</v>
      </c>
      <c r="B1220" t="s">
        <v>3155</v>
      </c>
      <c r="C1220" t="s">
        <v>188</v>
      </c>
      <c r="D1220" t="s">
        <v>3156</v>
      </c>
      <c r="E1220" t="s">
        <v>42</v>
      </c>
      <c r="G1220" s="34">
        <f t="shared" si="19"/>
        <v>0</v>
      </c>
    </row>
    <row r="1221" spans="1:7" x14ac:dyDescent="0.15">
      <c r="A1221" t="s">
        <v>3157</v>
      </c>
      <c r="B1221" t="s">
        <v>3158</v>
      </c>
      <c r="C1221" t="s">
        <v>188</v>
      </c>
      <c r="D1221" t="s">
        <v>3159</v>
      </c>
      <c r="E1221" t="s">
        <v>42</v>
      </c>
      <c r="G1221" s="34">
        <f t="shared" si="19"/>
        <v>0</v>
      </c>
    </row>
    <row r="1222" spans="1:7" x14ac:dyDescent="0.15">
      <c r="A1222" t="s">
        <v>3160</v>
      </c>
      <c r="B1222" t="s">
        <v>3161</v>
      </c>
      <c r="C1222" t="s">
        <v>188</v>
      </c>
      <c r="D1222" t="s">
        <v>3162</v>
      </c>
      <c r="E1222" t="s">
        <v>42</v>
      </c>
      <c r="F1222" t="s">
        <v>11970</v>
      </c>
      <c r="G1222" s="34">
        <f t="shared" si="19"/>
        <v>38419</v>
      </c>
    </row>
    <row r="1223" spans="1:7" x14ac:dyDescent="0.15">
      <c r="A1223" t="s">
        <v>3163</v>
      </c>
      <c r="B1223" t="s">
        <v>3164</v>
      </c>
      <c r="C1223" t="s">
        <v>93</v>
      </c>
      <c r="D1223" t="s">
        <v>3165</v>
      </c>
      <c r="E1223" t="s">
        <v>95</v>
      </c>
      <c r="G1223" s="34">
        <f t="shared" si="19"/>
        <v>0</v>
      </c>
    </row>
    <row r="1224" spans="1:7" x14ac:dyDescent="0.15">
      <c r="A1224" t="s">
        <v>3166</v>
      </c>
      <c r="B1224" t="s">
        <v>3167</v>
      </c>
      <c r="C1224" t="s">
        <v>93</v>
      </c>
      <c r="D1224" t="s">
        <v>3168</v>
      </c>
      <c r="E1224" t="s">
        <v>95</v>
      </c>
      <c r="G1224" s="34">
        <f t="shared" si="19"/>
        <v>0</v>
      </c>
    </row>
    <row r="1225" spans="1:7" x14ac:dyDescent="0.15">
      <c r="A1225" t="s">
        <v>3169</v>
      </c>
      <c r="B1225" t="s">
        <v>3170</v>
      </c>
      <c r="C1225" t="s">
        <v>93</v>
      </c>
      <c r="D1225" t="s">
        <v>3171</v>
      </c>
      <c r="E1225" t="s">
        <v>95</v>
      </c>
      <c r="G1225" s="34">
        <f t="shared" si="19"/>
        <v>0</v>
      </c>
    </row>
    <row r="1226" spans="1:7" x14ac:dyDescent="0.15">
      <c r="A1226" t="s">
        <v>3172</v>
      </c>
      <c r="B1226" t="s">
        <v>3173</v>
      </c>
      <c r="C1226" t="s">
        <v>93</v>
      </c>
      <c r="D1226" t="s">
        <v>3174</v>
      </c>
      <c r="E1226" t="s">
        <v>95</v>
      </c>
      <c r="G1226" s="34">
        <f t="shared" si="19"/>
        <v>0</v>
      </c>
    </row>
    <row r="1227" spans="1:7" x14ac:dyDescent="0.15">
      <c r="A1227" t="s">
        <v>3175</v>
      </c>
      <c r="B1227" t="s">
        <v>3176</v>
      </c>
      <c r="C1227" t="s">
        <v>93</v>
      </c>
      <c r="D1227" t="s">
        <v>3177</v>
      </c>
      <c r="E1227" t="s">
        <v>95</v>
      </c>
      <c r="G1227" s="34">
        <f t="shared" si="19"/>
        <v>0</v>
      </c>
    </row>
    <row r="1228" spans="1:7" x14ac:dyDescent="0.15">
      <c r="A1228" t="s">
        <v>3178</v>
      </c>
      <c r="B1228" t="s">
        <v>3179</v>
      </c>
      <c r="C1228" t="s">
        <v>93</v>
      </c>
      <c r="D1228" t="s">
        <v>3180</v>
      </c>
      <c r="E1228" t="s">
        <v>95</v>
      </c>
      <c r="G1228" s="34">
        <f t="shared" si="19"/>
        <v>0</v>
      </c>
    </row>
    <row r="1229" spans="1:7" x14ac:dyDescent="0.15">
      <c r="A1229" t="s">
        <v>3181</v>
      </c>
      <c r="B1229" t="s">
        <v>3182</v>
      </c>
      <c r="C1229" t="s">
        <v>93</v>
      </c>
      <c r="D1229" t="s">
        <v>3183</v>
      </c>
      <c r="E1229" t="s">
        <v>95</v>
      </c>
      <c r="G1229" s="34">
        <f t="shared" si="19"/>
        <v>0</v>
      </c>
    </row>
    <row r="1230" spans="1:7" x14ac:dyDescent="0.15">
      <c r="A1230" t="s">
        <v>3184</v>
      </c>
      <c r="B1230" t="s">
        <v>3185</v>
      </c>
      <c r="C1230" t="s">
        <v>93</v>
      </c>
      <c r="D1230" t="s">
        <v>3186</v>
      </c>
      <c r="E1230" t="s">
        <v>95</v>
      </c>
      <c r="G1230" s="34">
        <f t="shared" si="19"/>
        <v>0</v>
      </c>
    </row>
    <row r="1231" spans="1:7" x14ac:dyDescent="0.15">
      <c r="A1231" t="s">
        <v>3187</v>
      </c>
      <c r="B1231" t="s">
        <v>3188</v>
      </c>
      <c r="C1231" t="s">
        <v>93</v>
      </c>
      <c r="D1231" t="s">
        <v>3189</v>
      </c>
      <c r="E1231" t="s">
        <v>95</v>
      </c>
      <c r="G1231" s="34">
        <f t="shared" si="19"/>
        <v>0</v>
      </c>
    </row>
    <row r="1232" spans="1:7" x14ac:dyDescent="0.15">
      <c r="A1232" t="s">
        <v>3190</v>
      </c>
      <c r="B1232" t="s">
        <v>3191</v>
      </c>
      <c r="C1232" t="s">
        <v>93</v>
      </c>
      <c r="D1232" t="s">
        <v>3192</v>
      </c>
      <c r="E1232" t="s">
        <v>95</v>
      </c>
      <c r="G1232" s="34">
        <f t="shared" si="19"/>
        <v>0</v>
      </c>
    </row>
    <row r="1233" spans="1:7" x14ac:dyDescent="0.15">
      <c r="A1233" t="s">
        <v>3193</v>
      </c>
      <c r="B1233" t="s">
        <v>3194</v>
      </c>
      <c r="C1233" t="s">
        <v>93</v>
      </c>
      <c r="D1233" t="s">
        <v>3195</v>
      </c>
      <c r="E1233" t="s">
        <v>95</v>
      </c>
      <c r="G1233" s="34">
        <f t="shared" si="19"/>
        <v>0</v>
      </c>
    </row>
    <row r="1234" spans="1:7" x14ac:dyDescent="0.15">
      <c r="A1234" t="s">
        <v>3196</v>
      </c>
      <c r="B1234" t="s">
        <v>3197</v>
      </c>
      <c r="C1234" t="s">
        <v>93</v>
      </c>
      <c r="D1234" t="s">
        <v>3198</v>
      </c>
      <c r="E1234" t="s">
        <v>95</v>
      </c>
      <c r="G1234" s="34">
        <f t="shared" si="19"/>
        <v>0</v>
      </c>
    </row>
    <row r="1235" spans="1:7" x14ac:dyDescent="0.15">
      <c r="A1235" t="s">
        <v>3199</v>
      </c>
      <c r="B1235" t="s">
        <v>3200</v>
      </c>
      <c r="C1235" t="s">
        <v>93</v>
      </c>
      <c r="D1235" t="s">
        <v>3201</v>
      </c>
      <c r="E1235" t="s">
        <v>95</v>
      </c>
      <c r="G1235" s="34">
        <f t="shared" si="19"/>
        <v>0</v>
      </c>
    </row>
    <row r="1236" spans="1:7" x14ac:dyDescent="0.15">
      <c r="A1236" t="s">
        <v>3202</v>
      </c>
      <c r="B1236" t="s">
        <v>3203</v>
      </c>
      <c r="C1236" t="s">
        <v>93</v>
      </c>
      <c r="D1236" t="s">
        <v>3204</v>
      </c>
      <c r="E1236" t="s">
        <v>95</v>
      </c>
      <c r="G1236" s="34">
        <f t="shared" si="19"/>
        <v>0</v>
      </c>
    </row>
    <row r="1237" spans="1:7" x14ac:dyDescent="0.15">
      <c r="A1237" t="s">
        <v>3205</v>
      </c>
      <c r="B1237" t="s">
        <v>3206</v>
      </c>
      <c r="C1237" t="s">
        <v>93</v>
      </c>
      <c r="D1237" t="s">
        <v>3207</v>
      </c>
      <c r="E1237" t="s">
        <v>95</v>
      </c>
      <c r="G1237" s="34">
        <f t="shared" si="19"/>
        <v>0</v>
      </c>
    </row>
    <row r="1238" spans="1:7" x14ac:dyDescent="0.15">
      <c r="A1238" t="s">
        <v>3208</v>
      </c>
      <c r="B1238" t="s">
        <v>3209</v>
      </c>
      <c r="C1238" t="s">
        <v>93</v>
      </c>
      <c r="D1238" t="s">
        <v>3210</v>
      </c>
      <c r="E1238" t="s">
        <v>95</v>
      </c>
      <c r="G1238" s="34">
        <f t="shared" si="19"/>
        <v>0</v>
      </c>
    </row>
    <row r="1239" spans="1:7" x14ac:dyDescent="0.15">
      <c r="A1239" t="s">
        <v>3211</v>
      </c>
      <c r="B1239" t="s">
        <v>3212</v>
      </c>
      <c r="C1239" t="s">
        <v>93</v>
      </c>
      <c r="D1239" t="s">
        <v>3213</v>
      </c>
      <c r="E1239" t="s">
        <v>95</v>
      </c>
      <c r="G1239" s="34">
        <f t="shared" si="19"/>
        <v>0</v>
      </c>
    </row>
    <row r="1240" spans="1:7" x14ac:dyDescent="0.15">
      <c r="A1240" t="s">
        <v>3214</v>
      </c>
      <c r="B1240" t="s">
        <v>3215</v>
      </c>
      <c r="C1240" t="s">
        <v>93</v>
      </c>
      <c r="D1240" t="s">
        <v>3216</v>
      </c>
      <c r="E1240" t="s">
        <v>95</v>
      </c>
      <c r="G1240" s="34">
        <f t="shared" si="19"/>
        <v>0</v>
      </c>
    </row>
    <row r="1241" spans="1:7" x14ac:dyDescent="0.15">
      <c r="A1241" t="s">
        <v>3217</v>
      </c>
      <c r="B1241" t="s">
        <v>3218</v>
      </c>
      <c r="C1241" t="s">
        <v>93</v>
      </c>
      <c r="D1241" t="s">
        <v>3219</v>
      </c>
      <c r="E1241" t="s">
        <v>95</v>
      </c>
      <c r="G1241" s="34">
        <f t="shared" si="19"/>
        <v>0</v>
      </c>
    </row>
    <row r="1242" spans="1:7" x14ac:dyDescent="0.15">
      <c r="A1242" t="s">
        <v>3220</v>
      </c>
      <c r="B1242" t="s">
        <v>3221</v>
      </c>
      <c r="C1242" t="s">
        <v>93</v>
      </c>
      <c r="D1242" t="s">
        <v>3222</v>
      </c>
      <c r="E1242" t="s">
        <v>95</v>
      </c>
      <c r="G1242" s="34">
        <f t="shared" si="19"/>
        <v>0</v>
      </c>
    </row>
    <row r="1243" spans="1:7" x14ac:dyDescent="0.15">
      <c r="A1243" t="s">
        <v>3223</v>
      </c>
      <c r="B1243" t="s">
        <v>3224</v>
      </c>
      <c r="C1243" t="s">
        <v>93</v>
      </c>
      <c r="D1243" t="s">
        <v>3225</v>
      </c>
      <c r="E1243" t="s">
        <v>95</v>
      </c>
      <c r="G1243" s="34">
        <f t="shared" si="19"/>
        <v>0</v>
      </c>
    </row>
    <row r="1244" spans="1:7" x14ac:dyDescent="0.15">
      <c r="A1244" t="s">
        <v>3226</v>
      </c>
      <c r="B1244" t="s">
        <v>3227</v>
      </c>
      <c r="C1244" t="s">
        <v>93</v>
      </c>
      <c r="D1244" t="s">
        <v>3228</v>
      </c>
      <c r="E1244" t="s">
        <v>95</v>
      </c>
      <c r="G1244" s="34">
        <f t="shared" si="19"/>
        <v>0</v>
      </c>
    </row>
    <row r="1245" spans="1:7" x14ac:dyDescent="0.15">
      <c r="A1245" t="s">
        <v>3229</v>
      </c>
      <c r="B1245" t="s">
        <v>3230</v>
      </c>
      <c r="C1245" t="s">
        <v>93</v>
      </c>
      <c r="D1245" t="s">
        <v>3231</v>
      </c>
      <c r="E1245" t="s">
        <v>95</v>
      </c>
      <c r="G1245" s="34">
        <f t="shared" si="19"/>
        <v>0</v>
      </c>
    </row>
    <row r="1246" spans="1:7" x14ac:dyDescent="0.15">
      <c r="A1246" t="s">
        <v>3232</v>
      </c>
      <c r="B1246" t="s">
        <v>3233</v>
      </c>
      <c r="C1246" t="s">
        <v>93</v>
      </c>
      <c r="D1246" t="s">
        <v>3234</v>
      </c>
      <c r="E1246" t="s">
        <v>95</v>
      </c>
      <c r="G1246" s="34">
        <f t="shared" si="19"/>
        <v>0</v>
      </c>
    </row>
    <row r="1247" spans="1:7" x14ac:dyDescent="0.15">
      <c r="A1247" t="s">
        <v>3235</v>
      </c>
      <c r="B1247" t="s">
        <v>3161</v>
      </c>
      <c r="C1247" t="s">
        <v>180</v>
      </c>
      <c r="D1247" t="s">
        <v>3162</v>
      </c>
      <c r="E1247" t="s">
        <v>182</v>
      </c>
      <c r="G1247" s="34">
        <f t="shared" si="19"/>
        <v>0</v>
      </c>
    </row>
    <row r="1248" spans="1:7" x14ac:dyDescent="0.15">
      <c r="A1248" t="s">
        <v>3236</v>
      </c>
      <c r="B1248" t="s">
        <v>3237</v>
      </c>
      <c r="C1248" t="s">
        <v>180</v>
      </c>
      <c r="D1248" t="s">
        <v>3238</v>
      </c>
      <c r="E1248" t="s">
        <v>182</v>
      </c>
      <c r="G1248" s="34">
        <f t="shared" si="19"/>
        <v>0</v>
      </c>
    </row>
    <row r="1249" spans="1:7" x14ac:dyDescent="0.15">
      <c r="A1249" t="s">
        <v>3239</v>
      </c>
      <c r="B1249" t="s">
        <v>3240</v>
      </c>
      <c r="C1249" t="s">
        <v>93</v>
      </c>
      <c r="D1249" t="s">
        <v>3241</v>
      </c>
      <c r="E1249" t="s">
        <v>95</v>
      </c>
      <c r="G1249" s="34">
        <f t="shared" si="19"/>
        <v>0</v>
      </c>
    </row>
    <row r="1250" spans="1:7" x14ac:dyDescent="0.15">
      <c r="A1250" t="s">
        <v>3242</v>
      </c>
      <c r="B1250" t="s">
        <v>3243</v>
      </c>
      <c r="C1250" t="s">
        <v>93</v>
      </c>
      <c r="D1250" t="s">
        <v>3244</v>
      </c>
      <c r="E1250" t="s">
        <v>95</v>
      </c>
      <c r="G1250" s="34">
        <f t="shared" si="19"/>
        <v>0</v>
      </c>
    </row>
    <row r="1251" spans="1:7" x14ac:dyDescent="0.15">
      <c r="A1251" t="s">
        <v>3245</v>
      </c>
      <c r="B1251" t="s">
        <v>3240</v>
      </c>
      <c r="C1251" t="s">
        <v>53</v>
      </c>
      <c r="D1251" t="s">
        <v>3241</v>
      </c>
      <c r="E1251" t="s">
        <v>53</v>
      </c>
      <c r="G1251" s="34">
        <f t="shared" si="19"/>
        <v>0</v>
      </c>
    </row>
    <row r="1252" spans="1:7" x14ac:dyDescent="0.15">
      <c r="A1252" t="s">
        <v>3246</v>
      </c>
      <c r="B1252" t="s">
        <v>3243</v>
      </c>
      <c r="C1252" t="s">
        <v>53</v>
      </c>
      <c r="D1252" t="s">
        <v>3244</v>
      </c>
      <c r="E1252" t="s">
        <v>53</v>
      </c>
      <c r="G1252" s="34">
        <f t="shared" si="19"/>
        <v>0</v>
      </c>
    </row>
    <row r="1253" spans="1:7" x14ac:dyDescent="0.15">
      <c r="A1253" t="s">
        <v>11703</v>
      </c>
      <c r="B1253" t="s">
        <v>3161</v>
      </c>
      <c r="C1253" t="s">
        <v>53</v>
      </c>
      <c r="D1253" t="s">
        <v>3162</v>
      </c>
      <c r="E1253" t="s">
        <v>53</v>
      </c>
      <c r="F1253" t="s">
        <v>11971</v>
      </c>
      <c r="G1253" s="34">
        <f t="shared" si="19"/>
        <v>41451</v>
      </c>
    </row>
    <row r="1254" spans="1:7" x14ac:dyDescent="0.15">
      <c r="A1254" t="s">
        <v>3247</v>
      </c>
      <c r="B1254" t="s">
        <v>3248</v>
      </c>
      <c r="C1254" t="s">
        <v>188</v>
      </c>
      <c r="D1254" t="s">
        <v>3249</v>
      </c>
      <c r="E1254" t="s">
        <v>42</v>
      </c>
      <c r="G1254" s="34">
        <f t="shared" si="19"/>
        <v>0</v>
      </c>
    </row>
    <row r="1255" spans="1:7" x14ac:dyDescent="0.15">
      <c r="A1255" t="s">
        <v>3250</v>
      </c>
      <c r="B1255" t="s">
        <v>3251</v>
      </c>
      <c r="C1255" t="s">
        <v>188</v>
      </c>
      <c r="D1255" t="s">
        <v>3252</v>
      </c>
      <c r="E1255" t="s">
        <v>42</v>
      </c>
      <c r="G1255" s="34">
        <f t="shared" si="19"/>
        <v>0</v>
      </c>
    </row>
    <row r="1256" spans="1:7" x14ac:dyDescent="0.15">
      <c r="A1256" t="s">
        <v>3253</v>
      </c>
      <c r="B1256" t="s">
        <v>3254</v>
      </c>
      <c r="C1256" t="s">
        <v>93</v>
      </c>
      <c r="D1256" t="s">
        <v>3255</v>
      </c>
      <c r="E1256" t="s">
        <v>95</v>
      </c>
      <c r="G1256" s="34">
        <f t="shared" si="19"/>
        <v>0</v>
      </c>
    </row>
    <row r="1257" spans="1:7" x14ac:dyDescent="0.15">
      <c r="A1257" t="s">
        <v>3256</v>
      </c>
      <c r="B1257" t="s">
        <v>3248</v>
      </c>
      <c r="C1257" t="s">
        <v>93</v>
      </c>
      <c r="D1257" t="s">
        <v>3249</v>
      </c>
      <c r="E1257" t="s">
        <v>95</v>
      </c>
      <c r="F1257" t="s">
        <v>11850</v>
      </c>
      <c r="G1257" s="34">
        <f t="shared" si="19"/>
        <v>39937</v>
      </c>
    </row>
    <row r="1258" spans="1:7" x14ac:dyDescent="0.15">
      <c r="A1258" t="s">
        <v>3257</v>
      </c>
      <c r="B1258" t="s">
        <v>3258</v>
      </c>
      <c r="C1258" t="s">
        <v>188</v>
      </c>
      <c r="D1258" t="s">
        <v>3259</v>
      </c>
      <c r="E1258" t="s">
        <v>42</v>
      </c>
      <c r="G1258" s="34">
        <f t="shared" si="19"/>
        <v>0</v>
      </c>
    </row>
    <row r="1259" spans="1:7" x14ac:dyDescent="0.15">
      <c r="A1259" t="s">
        <v>3260</v>
      </c>
      <c r="B1259" t="s">
        <v>3261</v>
      </c>
      <c r="C1259" t="s">
        <v>93</v>
      </c>
      <c r="D1259" t="s">
        <v>3262</v>
      </c>
      <c r="E1259" t="s">
        <v>95</v>
      </c>
      <c r="G1259" s="34">
        <f t="shared" si="19"/>
        <v>0</v>
      </c>
    </row>
    <row r="1260" spans="1:7" x14ac:dyDescent="0.15">
      <c r="A1260" t="s">
        <v>3263</v>
      </c>
      <c r="B1260" t="s">
        <v>3264</v>
      </c>
      <c r="C1260" t="s">
        <v>93</v>
      </c>
      <c r="D1260" t="s">
        <v>3265</v>
      </c>
      <c r="E1260" t="s">
        <v>95</v>
      </c>
      <c r="G1260" s="34">
        <f t="shared" si="19"/>
        <v>0</v>
      </c>
    </row>
    <row r="1261" spans="1:7" x14ac:dyDescent="0.15">
      <c r="A1261" t="s">
        <v>3266</v>
      </c>
      <c r="B1261" t="s">
        <v>3267</v>
      </c>
      <c r="C1261" t="s">
        <v>334</v>
      </c>
      <c r="D1261" t="s">
        <v>3268</v>
      </c>
      <c r="E1261" t="s">
        <v>705</v>
      </c>
      <c r="G1261" s="34">
        <f t="shared" si="19"/>
        <v>0</v>
      </c>
    </row>
    <row r="1262" spans="1:7" x14ac:dyDescent="0.15">
      <c r="A1262" t="s">
        <v>3269</v>
      </c>
      <c r="B1262" t="s">
        <v>3270</v>
      </c>
      <c r="C1262" t="s">
        <v>334</v>
      </c>
      <c r="D1262" t="s">
        <v>3271</v>
      </c>
      <c r="E1262" t="s">
        <v>705</v>
      </c>
      <c r="G1262" s="34">
        <f t="shared" si="19"/>
        <v>0</v>
      </c>
    </row>
    <row r="1263" spans="1:7" x14ac:dyDescent="0.15">
      <c r="A1263" t="s">
        <v>3272</v>
      </c>
      <c r="B1263" t="s">
        <v>3273</v>
      </c>
      <c r="C1263" t="s">
        <v>334</v>
      </c>
      <c r="D1263" t="s">
        <v>3274</v>
      </c>
      <c r="E1263" t="s">
        <v>705</v>
      </c>
      <c r="G1263" s="34">
        <f t="shared" si="19"/>
        <v>0</v>
      </c>
    </row>
    <row r="1264" spans="1:7" x14ac:dyDescent="0.15">
      <c r="A1264" t="s">
        <v>3275</v>
      </c>
      <c r="B1264" t="s">
        <v>3276</v>
      </c>
      <c r="C1264" t="s">
        <v>334</v>
      </c>
      <c r="D1264" t="s">
        <v>3277</v>
      </c>
      <c r="E1264" t="s">
        <v>705</v>
      </c>
      <c r="G1264" s="34">
        <f t="shared" si="19"/>
        <v>0</v>
      </c>
    </row>
    <row r="1265" spans="1:7" x14ac:dyDescent="0.15">
      <c r="A1265" t="s">
        <v>3278</v>
      </c>
      <c r="B1265" t="s">
        <v>3279</v>
      </c>
      <c r="C1265" t="s">
        <v>334</v>
      </c>
      <c r="D1265" t="s">
        <v>3280</v>
      </c>
      <c r="E1265" t="s">
        <v>705</v>
      </c>
      <c r="G1265" s="34">
        <f t="shared" si="19"/>
        <v>0</v>
      </c>
    </row>
    <row r="1266" spans="1:7" x14ac:dyDescent="0.15">
      <c r="A1266" t="s">
        <v>3281</v>
      </c>
      <c r="B1266" t="s">
        <v>3282</v>
      </c>
      <c r="C1266" t="s">
        <v>334</v>
      </c>
      <c r="D1266" t="s">
        <v>3283</v>
      </c>
      <c r="E1266" t="s">
        <v>705</v>
      </c>
      <c r="G1266" s="34">
        <f t="shared" si="19"/>
        <v>0</v>
      </c>
    </row>
    <row r="1267" spans="1:7" x14ac:dyDescent="0.15">
      <c r="A1267" t="s">
        <v>3284</v>
      </c>
      <c r="B1267" t="s">
        <v>3285</v>
      </c>
      <c r="C1267" t="s">
        <v>334</v>
      </c>
      <c r="D1267" t="s">
        <v>3286</v>
      </c>
      <c r="E1267" t="s">
        <v>705</v>
      </c>
      <c r="G1267" s="34">
        <f t="shared" si="19"/>
        <v>0</v>
      </c>
    </row>
    <row r="1268" spans="1:7" x14ac:dyDescent="0.15">
      <c r="A1268" t="s">
        <v>3287</v>
      </c>
      <c r="B1268" t="s">
        <v>3288</v>
      </c>
      <c r="C1268" t="s">
        <v>334</v>
      </c>
      <c r="D1268" t="s">
        <v>3289</v>
      </c>
      <c r="E1268" t="s">
        <v>705</v>
      </c>
      <c r="G1268" s="34">
        <f t="shared" si="19"/>
        <v>0</v>
      </c>
    </row>
    <row r="1269" spans="1:7" x14ac:dyDescent="0.15">
      <c r="A1269" t="s">
        <v>3290</v>
      </c>
      <c r="B1269" t="s">
        <v>3291</v>
      </c>
      <c r="C1269" t="s">
        <v>334</v>
      </c>
      <c r="D1269" t="s">
        <v>3292</v>
      </c>
      <c r="E1269" t="s">
        <v>705</v>
      </c>
      <c r="G1269" s="34">
        <f t="shared" si="19"/>
        <v>0</v>
      </c>
    </row>
    <row r="1270" spans="1:7" x14ac:dyDescent="0.15">
      <c r="A1270" t="s">
        <v>3293</v>
      </c>
      <c r="B1270" t="s">
        <v>3294</v>
      </c>
      <c r="C1270" t="s">
        <v>334</v>
      </c>
      <c r="D1270" t="s">
        <v>3295</v>
      </c>
      <c r="E1270" t="s">
        <v>705</v>
      </c>
      <c r="G1270" s="34">
        <f t="shared" si="19"/>
        <v>0</v>
      </c>
    </row>
    <row r="1271" spans="1:7" x14ac:dyDescent="0.15">
      <c r="A1271" t="s">
        <v>3296</v>
      </c>
      <c r="B1271" t="s">
        <v>3297</v>
      </c>
      <c r="C1271" t="s">
        <v>334</v>
      </c>
      <c r="D1271" t="s">
        <v>3298</v>
      </c>
      <c r="E1271" t="s">
        <v>705</v>
      </c>
      <c r="G1271" s="34">
        <f t="shared" si="19"/>
        <v>0</v>
      </c>
    </row>
    <row r="1272" spans="1:7" x14ac:dyDescent="0.15">
      <c r="A1272" t="s">
        <v>3299</v>
      </c>
      <c r="B1272" t="s">
        <v>3300</v>
      </c>
      <c r="C1272" t="s">
        <v>334</v>
      </c>
      <c r="D1272" t="s">
        <v>3301</v>
      </c>
      <c r="E1272" t="s">
        <v>705</v>
      </c>
      <c r="G1272" s="34">
        <f t="shared" si="19"/>
        <v>0</v>
      </c>
    </row>
    <row r="1273" spans="1:7" x14ac:dyDescent="0.15">
      <c r="A1273" t="s">
        <v>3302</v>
      </c>
      <c r="B1273" t="s">
        <v>3303</v>
      </c>
      <c r="C1273" t="s">
        <v>180</v>
      </c>
      <c r="D1273" t="s">
        <v>3304</v>
      </c>
      <c r="E1273" t="s">
        <v>182</v>
      </c>
      <c r="G1273" s="34">
        <f t="shared" si="19"/>
        <v>0</v>
      </c>
    </row>
    <row r="1274" spans="1:7" x14ac:dyDescent="0.15">
      <c r="A1274" t="s">
        <v>3305</v>
      </c>
      <c r="B1274" t="s">
        <v>3306</v>
      </c>
      <c r="C1274" t="s">
        <v>180</v>
      </c>
      <c r="D1274" t="s">
        <v>3307</v>
      </c>
      <c r="E1274" t="s">
        <v>182</v>
      </c>
      <c r="G1274" s="34">
        <f t="shared" si="19"/>
        <v>0</v>
      </c>
    </row>
    <row r="1275" spans="1:7" x14ac:dyDescent="0.15">
      <c r="A1275" t="s">
        <v>3308</v>
      </c>
      <c r="B1275" t="s">
        <v>3309</v>
      </c>
      <c r="C1275" t="s">
        <v>180</v>
      </c>
      <c r="D1275" t="s">
        <v>3310</v>
      </c>
      <c r="E1275" t="s">
        <v>182</v>
      </c>
      <c r="F1275" t="s">
        <v>11972</v>
      </c>
      <c r="G1275" s="34">
        <f t="shared" si="19"/>
        <v>39433</v>
      </c>
    </row>
    <row r="1276" spans="1:7" x14ac:dyDescent="0.15">
      <c r="A1276" t="s">
        <v>3311</v>
      </c>
      <c r="B1276" t="s">
        <v>3312</v>
      </c>
      <c r="C1276" t="s">
        <v>180</v>
      </c>
      <c r="D1276" t="s">
        <v>11757</v>
      </c>
      <c r="E1276" t="s">
        <v>182</v>
      </c>
      <c r="F1276" t="s">
        <v>11972</v>
      </c>
      <c r="G1276" s="34">
        <f t="shared" si="19"/>
        <v>39433</v>
      </c>
    </row>
    <row r="1277" spans="1:7" x14ac:dyDescent="0.15">
      <c r="A1277" t="s">
        <v>3313</v>
      </c>
      <c r="B1277" t="s">
        <v>3314</v>
      </c>
      <c r="C1277" t="s">
        <v>180</v>
      </c>
      <c r="D1277" t="s">
        <v>3315</v>
      </c>
      <c r="E1277" t="s">
        <v>182</v>
      </c>
      <c r="F1277" t="s">
        <v>11913</v>
      </c>
      <c r="G1277" s="34">
        <f t="shared" si="19"/>
        <v>38216</v>
      </c>
    </row>
    <row r="1278" spans="1:7" x14ac:dyDescent="0.15">
      <c r="A1278" t="s">
        <v>3316</v>
      </c>
      <c r="B1278" t="s">
        <v>3317</v>
      </c>
      <c r="C1278" t="s">
        <v>180</v>
      </c>
      <c r="D1278" t="s">
        <v>3318</v>
      </c>
      <c r="E1278" t="s">
        <v>182</v>
      </c>
      <c r="F1278" t="s">
        <v>11973</v>
      </c>
      <c r="G1278" s="34">
        <f t="shared" si="19"/>
        <v>38435</v>
      </c>
    </row>
    <row r="1279" spans="1:7" x14ac:dyDescent="0.15">
      <c r="A1279" t="s">
        <v>3319</v>
      </c>
      <c r="B1279" t="s">
        <v>3320</v>
      </c>
      <c r="C1279" t="s">
        <v>180</v>
      </c>
      <c r="D1279" t="s">
        <v>3321</v>
      </c>
      <c r="E1279" t="s">
        <v>182</v>
      </c>
      <c r="F1279" t="s">
        <v>11974</v>
      </c>
      <c r="G1279" s="34">
        <f t="shared" si="19"/>
        <v>40283</v>
      </c>
    </row>
    <row r="1280" spans="1:7" x14ac:dyDescent="0.15">
      <c r="A1280" t="s">
        <v>3322</v>
      </c>
      <c r="B1280" t="s">
        <v>3323</v>
      </c>
      <c r="C1280" t="s">
        <v>180</v>
      </c>
      <c r="D1280" t="s">
        <v>3324</v>
      </c>
      <c r="E1280" t="s">
        <v>182</v>
      </c>
      <c r="G1280" s="34">
        <f t="shared" si="19"/>
        <v>0</v>
      </c>
    </row>
    <row r="1281" spans="1:7" x14ac:dyDescent="0.15">
      <c r="A1281" t="s">
        <v>3325</v>
      </c>
      <c r="B1281" t="s">
        <v>3323</v>
      </c>
      <c r="C1281" t="s">
        <v>334</v>
      </c>
      <c r="D1281" t="s">
        <v>3324</v>
      </c>
      <c r="E1281" t="s">
        <v>705</v>
      </c>
      <c r="G1281" s="34">
        <f t="shared" si="19"/>
        <v>0</v>
      </c>
    </row>
    <row r="1282" spans="1:7" x14ac:dyDescent="0.15">
      <c r="A1282" t="s">
        <v>3326</v>
      </c>
      <c r="B1282" t="s">
        <v>3323</v>
      </c>
      <c r="C1282" t="s">
        <v>53</v>
      </c>
      <c r="D1282" t="s">
        <v>3324</v>
      </c>
      <c r="E1282" t="s">
        <v>53</v>
      </c>
      <c r="G1282" s="34">
        <f t="shared" ref="G1282:G1345" si="20">IFERROR(VALUE(F1282),VALUE(REPLACE(F1282,1,FIND(CHAR(1),SUBSTITUTE(F1282,",",CHAR(1),LEN(F1282)-LEN(SUBSTITUTE(F1282,",","")))),"")))</f>
        <v>0</v>
      </c>
    </row>
    <row r="1283" spans="1:7" x14ac:dyDescent="0.15">
      <c r="A1283" t="s">
        <v>3327</v>
      </c>
      <c r="B1283" t="s">
        <v>3323</v>
      </c>
      <c r="C1283" t="s">
        <v>188</v>
      </c>
      <c r="D1283" t="s">
        <v>3324</v>
      </c>
      <c r="E1283" t="s">
        <v>42</v>
      </c>
      <c r="F1283" t="s">
        <v>11896</v>
      </c>
      <c r="G1283" s="34">
        <f t="shared" si="20"/>
        <v>40679</v>
      </c>
    </row>
    <row r="1284" spans="1:7" x14ac:dyDescent="0.15">
      <c r="A1284" t="s">
        <v>3328</v>
      </c>
      <c r="B1284" t="s">
        <v>3329</v>
      </c>
      <c r="C1284" t="s">
        <v>180</v>
      </c>
      <c r="D1284" t="s">
        <v>3330</v>
      </c>
      <c r="E1284" t="s">
        <v>182</v>
      </c>
      <c r="G1284" s="34">
        <f t="shared" si="20"/>
        <v>0</v>
      </c>
    </row>
    <row r="1285" spans="1:7" x14ac:dyDescent="0.15">
      <c r="A1285" t="s">
        <v>3331</v>
      </c>
      <c r="B1285" t="s">
        <v>3332</v>
      </c>
      <c r="C1285" t="s">
        <v>188</v>
      </c>
      <c r="D1285" t="s">
        <v>3333</v>
      </c>
      <c r="E1285" t="s">
        <v>42</v>
      </c>
      <c r="G1285" s="34">
        <f t="shared" si="20"/>
        <v>0</v>
      </c>
    </row>
    <row r="1286" spans="1:7" x14ac:dyDescent="0.15">
      <c r="A1286" t="s">
        <v>3334</v>
      </c>
      <c r="B1286" t="s">
        <v>3335</v>
      </c>
      <c r="C1286" t="s">
        <v>180</v>
      </c>
      <c r="D1286" t="s">
        <v>3336</v>
      </c>
      <c r="E1286" t="s">
        <v>379</v>
      </c>
      <c r="G1286" s="34">
        <f t="shared" si="20"/>
        <v>0</v>
      </c>
    </row>
    <row r="1287" spans="1:7" x14ac:dyDescent="0.15">
      <c r="A1287" t="s">
        <v>3337</v>
      </c>
      <c r="B1287" t="s">
        <v>3335</v>
      </c>
      <c r="C1287" t="s">
        <v>53</v>
      </c>
      <c r="D1287" t="s">
        <v>3336</v>
      </c>
      <c r="E1287" t="s">
        <v>53</v>
      </c>
      <c r="F1287" t="s">
        <v>11975</v>
      </c>
      <c r="G1287" s="34">
        <f t="shared" si="20"/>
        <v>38545</v>
      </c>
    </row>
    <row r="1288" spans="1:7" x14ac:dyDescent="0.15">
      <c r="A1288" t="s">
        <v>3338</v>
      </c>
      <c r="B1288" t="s">
        <v>3339</v>
      </c>
      <c r="C1288" t="s">
        <v>180</v>
      </c>
      <c r="D1288" t="s">
        <v>3340</v>
      </c>
      <c r="E1288" t="s">
        <v>379</v>
      </c>
      <c r="G1288" s="34">
        <f t="shared" si="20"/>
        <v>0</v>
      </c>
    </row>
    <row r="1289" spans="1:7" x14ac:dyDescent="0.15">
      <c r="A1289" t="s">
        <v>3341</v>
      </c>
      <c r="B1289" t="s">
        <v>3342</v>
      </c>
      <c r="C1289" t="s">
        <v>323</v>
      </c>
      <c r="D1289" t="s">
        <v>3343</v>
      </c>
      <c r="E1289" t="s">
        <v>325</v>
      </c>
      <c r="G1289" s="34">
        <f t="shared" si="20"/>
        <v>0</v>
      </c>
    </row>
    <row r="1290" spans="1:7" x14ac:dyDescent="0.15">
      <c r="A1290" t="s">
        <v>3344</v>
      </c>
      <c r="B1290" t="s">
        <v>3345</v>
      </c>
      <c r="C1290" t="s">
        <v>188</v>
      </c>
      <c r="D1290" t="s">
        <v>3346</v>
      </c>
      <c r="E1290" t="s">
        <v>42</v>
      </c>
      <c r="G1290" s="34">
        <f t="shared" si="20"/>
        <v>0</v>
      </c>
    </row>
    <row r="1291" spans="1:7" x14ac:dyDescent="0.15">
      <c r="A1291" t="s">
        <v>3347</v>
      </c>
      <c r="B1291" t="s">
        <v>3348</v>
      </c>
      <c r="C1291" t="s">
        <v>53</v>
      </c>
      <c r="D1291" t="s">
        <v>3349</v>
      </c>
      <c r="E1291" t="s">
        <v>53</v>
      </c>
      <c r="G1291" s="34">
        <f t="shared" si="20"/>
        <v>0</v>
      </c>
    </row>
    <row r="1292" spans="1:7" x14ac:dyDescent="0.15">
      <c r="A1292" t="s">
        <v>3350</v>
      </c>
      <c r="B1292" t="s">
        <v>1271</v>
      </c>
      <c r="C1292" t="s">
        <v>334</v>
      </c>
      <c r="D1292" t="s">
        <v>1272</v>
      </c>
      <c r="E1292" t="s">
        <v>3069</v>
      </c>
      <c r="G1292" s="34">
        <f t="shared" si="20"/>
        <v>0</v>
      </c>
    </row>
    <row r="1293" spans="1:7" x14ac:dyDescent="0.15">
      <c r="A1293" t="s">
        <v>3351</v>
      </c>
      <c r="B1293" t="s">
        <v>3352</v>
      </c>
      <c r="C1293" t="s">
        <v>93</v>
      </c>
      <c r="D1293" t="s">
        <v>3353</v>
      </c>
      <c r="E1293" t="s">
        <v>95</v>
      </c>
      <c r="G1293" s="34">
        <f t="shared" si="20"/>
        <v>0</v>
      </c>
    </row>
    <row r="1294" spans="1:7" x14ac:dyDescent="0.15">
      <c r="A1294" t="s">
        <v>3354</v>
      </c>
      <c r="B1294" t="s">
        <v>3355</v>
      </c>
      <c r="C1294" t="s">
        <v>93</v>
      </c>
      <c r="D1294" t="s">
        <v>3356</v>
      </c>
      <c r="E1294" t="s">
        <v>95</v>
      </c>
      <c r="G1294" s="34">
        <f t="shared" si="20"/>
        <v>0</v>
      </c>
    </row>
    <row r="1295" spans="1:7" x14ac:dyDescent="0.15">
      <c r="A1295" t="s">
        <v>3357</v>
      </c>
      <c r="B1295" t="s">
        <v>3358</v>
      </c>
      <c r="C1295" t="s">
        <v>93</v>
      </c>
      <c r="D1295" t="s">
        <v>3359</v>
      </c>
      <c r="E1295" t="s">
        <v>95</v>
      </c>
      <c r="G1295" s="34">
        <f t="shared" si="20"/>
        <v>0</v>
      </c>
    </row>
    <row r="1296" spans="1:7" x14ac:dyDescent="0.15">
      <c r="A1296" t="s">
        <v>3360</v>
      </c>
      <c r="B1296" t="s">
        <v>3361</v>
      </c>
      <c r="C1296" t="s">
        <v>93</v>
      </c>
      <c r="D1296" t="s">
        <v>3362</v>
      </c>
      <c r="E1296" t="s">
        <v>95</v>
      </c>
      <c r="G1296" s="34">
        <f t="shared" si="20"/>
        <v>0</v>
      </c>
    </row>
    <row r="1297" spans="1:7" x14ac:dyDescent="0.15">
      <c r="A1297" t="s">
        <v>3363</v>
      </c>
      <c r="B1297" t="s">
        <v>3364</v>
      </c>
      <c r="C1297" t="s">
        <v>93</v>
      </c>
      <c r="D1297" t="s">
        <v>3365</v>
      </c>
      <c r="E1297" t="s">
        <v>95</v>
      </c>
      <c r="G1297" s="34">
        <f t="shared" si="20"/>
        <v>0</v>
      </c>
    </row>
    <row r="1298" spans="1:7" x14ac:dyDescent="0.15">
      <c r="A1298" t="s">
        <v>3366</v>
      </c>
      <c r="B1298" t="s">
        <v>3367</v>
      </c>
      <c r="C1298" t="s">
        <v>93</v>
      </c>
      <c r="D1298" t="s">
        <v>3368</v>
      </c>
      <c r="E1298" t="s">
        <v>95</v>
      </c>
      <c r="G1298" s="34">
        <f t="shared" si="20"/>
        <v>0</v>
      </c>
    </row>
    <row r="1299" spans="1:7" x14ac:dyDescent="0.15">
      <c r="A1299" t="s">
        <v>3369</v>
      </c>
      <c r="B1299" t="s">
        <v>3370</v>
      </c>
      <c r="C1299" t="s">
        <v>93</v>
      </c>
      <c r="D1299" t="s">
        <v>3371</v>
      </c>
      <c r="E1299" t="s">
        <v>95</v>
      </c>
      <c r="G1299" s="34">
        <f t="shared" si="20"/>
        <v>0</v>
      </c>
    </row>
    <row r="1300" spans="1:7" x14ac:dyDescent="0.15">
      <c r="A1300" t="s">
        <v>3372</v>
      </c>
      <c r="B1300" t="s">
        <v>3373</v>
      </c>
      <c r="C1300" t="s">
        <v>93</v>
      </c>
      <c r="D1300" t="s">
        <v>3374</v>
      </c>
      <c r="E1300" t="s">
        <v>95</v>
      </c>
      <c r="G1300" s="34">
        <f t="shared" si="20"/>
        <v>0</v>
      </c>
    </row>
    <row r="1301" spans="1:7" x14ac:dyDescent="0.15">
      <c r="A1301" t="s">
        <v>3375</v>
      </c>
      <c r="B1301" t="s">
        <v>3376</v>
      </c>
      <c r="C1301" t="s">
        <v>93</v>
      </c>
      <c r="D1301" t="s">
        <v>3377</v>
      </c>
      <c r="E1301" t="s">
        <v>95</v>
      </c>
      <c r="G1301" s="34">
        <f t="shared" si="20"/>
        <v>0</v>
      </c>
    </row>
    <row r="1302" spans="1:7" x14ac:dyDescent="0.15">
      <c r="A1302" t="s">
        <v>3378</v>
      </c>
      <c r="B1302" t="s">
        <v>3379</v>
      </c>
      <c r="C1302" t="s">
        <v>93</v>
      </c>
      <c r="D1302" t="s">
        <v>3380</v>
      </c>
      <c r="E1302" t="s">
        <v>95</v>
      </c>
      <c r="G1302" s="34">
        <f t="shared" si="20"/>
        <v>0</v>
      </c>
    </row>
    <row r="1303" spans="1:7" x14ac:dyDescent="0.15">
      <c r="A1303" t="s">
        <v>3381</v>
      </c>
      <c r="B1303" t="s">
        <v>3382</v>
      </c>
      <c r="C1303" t="s">
        <v>93</v>
      </c>
      <c r="D1303" t="s">
        <v>3383</v>
      </c>
      <c r="E1303" t="s">
        <v>95</v>
      </c>
      <c r="G1303" s="34">
        <f t="shared" si="20"/>
        <v>0</v>
      </c>
    </row>
    <row r="1304" spans="1:7" x14ac:dyDescent="0.15">
      <c r="A1304" t="s">
        <v>3384</v>
      </c>
      <c r="B1304" t="s">
        <v>3385</v>
      </c>
      <c r="C1304" t="s">
        <v>93</v>
      </c>
      <c r="D1304" t="s">
        <v>3386</v>
      </c>
      <c r="E1304" t="s">
        <v>95</v>
      </c>
      <c r="G1304" s="34">
        <f t="shared" si="20"/>
        <v>0</v>
      </c>
    </row>
    <row r="1305" spans="1:7" x14ac:dyDescent="0.15">
      <c r="A1305" t="s">
        <v>3387</v>
      </c>
      <c r="B1305" t="s">
        <v>3388</v>
      </c>
      <c r="C1305" t="s">
        <v>93</v>
      </c>
      <c r="D1305" t="s">
        <v>3389</v>
      </c>
      <c r="E1305" t="s">
        <v>95</v>
      </c>
      <c r="G1305" s="34">
        <f t="shared" si="20"/>
        <v>0</v>
      </c>
    </row>
    <row r="1306" spans="1:7" x14ac:dyDescent="0.15">
      <c r="A1306" t="s">
        <v>3390</v>
      </c>
      <c r="B1306" t="s">
        <v>3391</v>
      </c>
      <c r="C1306" t="s">
        <v>93</v>
      </c>
      <c r="D1306" t="s">
        <v>3392</v>
      </c>
      <c r="E1306" t="s">
        <v>95</v>
      </c>
      <c r="G1306" s="34">
        <f t="shared" si="20"/>
        <v>0</v>
      </c>
    </row>
    <row r="1307" spans="1:7" x14ac:dyDescent="0.15">
      <c r="A1307" t="s">
        <v>3393</v>
      </c>
      <c r="B1307" t="s">
        <v>3394</v>
      </c>
      <c r="C1307" t="s">
        <v>93</v>
      </c>
      <c r="D1307" t="s">
        <v>3395</v>
      </c>
      <c r="E1307" t="s">
        <v>95</v>
      </c>
      <c r="G1307" s="34">
        <f t="shared" si="20"/>
        <v>0</v>
      </c>
    </row>
    <row r="1308" spans="1:7" x14ac:dyDescent="0.15">
      <c r="A1308" t="s">
        <v>3396</v>
      </c>
      <c r="B1308" t="s">
        <v>3397</v>
      </c>
      <c r="C1308" t="s">
        <v>93</v>
      </c>
      <c r="D1308" t="s">
        <v>3398</v>
      </c>
      <c r="E1308" t="s">
        <v>95</v>
      </c>
      <c r="G1308" s="34">
        <f t="shared" si="20"/>
        <v>0</v>
      </c>
    </row>
    <row r="1309" spans="1:7" x14ac:dyDescent="0.15">
      <c r="A1309" t="s">
        <v>3399</v>
      </c>
      <c r="B1309" t="s">
        <v>3400</v>
      </c>
      <c r="C1309" t="s">
        <v>93</v>
      </c>
      <c r="D1309" t="s">
        <v>3401</v>
      </c>
      <c r="E1309" t="s">
        <v>95</v>
      </c>
      <c r="G1309" s="34">
        <f t="shared" si="20"/>
        <v>0</v>
      </c>
    </row>
    <row r="1310" spans="1:7" x14ac:dyDescent="0.15">
      <c r="A1310" t="s">
        <v>3402</v>
      </c>
      <c r="B1310" t="s">
        <v>3403</v>
      </c>
      <c r="C1310" t="s">
        <v>93</v>
      </c>
      <c r="D1310" t="s">
        <v>3404</v>
      </c>
      <c r="E1310" t="s">
        <v>95</v>
      </c>
      <c r="G1310" s="34">
        <f t="shared" si="20"/>
        <v>0</v>
      </c>
    </row>
    <row r="1311" spans="1:7" x14ac:dyDescent="0.15">
      <c r="A1311" t="s">
        <v>3405</v>
      </c>
      <c r="B1311" t="s">
        <v>3406</v>
      </c>
      <c r="C1311" t="s">
        <v>93</v>
      </c>
      <c r="D1311" t="s">
        <v>3407</v>
      </c>
      <c r="E1311" t="s">
        <v>95</v>
      </c>
      <c r="G1311" s="34">
        <f t="shared" si="20"/>
        <v>0</v>
      </c>
    </row>
    <row r="1312" spans="1:7" x14ac:dyDescent="0.15">
      <c r="A1312" t="s">
        <v>3408</v>
      </c>
      <c r="B1312" t="s">
        <v>3409</v>
      </c>
      <c r="C1312" t="s">
        <v>93</v>
      </c>
      <c r="D1312" t="s">
        <v>3410</v>
      </c>
      <c r="E1312" t="s">
        <v>95</v>
      </c>
      <c r="G1312" s="34">
        <f t="shared" si="20"/>
        <v>0</v>
      </c>
    </row>
    <row r="1313" spans="1:7" x14ac:dyDescent="0.15">
      <c r="A1313" t="s">
        <v>3411</v>
      </c>
      <c r="B1313" t="s">
        <v>3412</v>
      </c>
      <c r="C1313" t="s">
        <v>93</v>
      </c>
      <c r="D1313" t="s">
        <v>3413</v>
      </c>
      <c r="E1313" t="s">
        <v>95</v>
      </c>
      <c r="G1313" s="34">
        <f t="shared" si="20"/>
        <v>0</v>
      </c>
    </row>
    <row r="1314" spans="1:7" x14ac:dyDescent="0.15">
      <c r="A1314" t="s">
        <v>3414</v>
      </c>
      <c r="B1314" t="s">
        <v>3415</v>
      </c>
      <c r="C1314" t="s">
        <v>93</v>
      </c>
      <c r="D1314" t="s">
        <v>3416</v>
      </c>
      <c r="E1314" t="s">
        <v>95</v>
      </c>
      <c r="G1314" s="34">
        <f t="shared" si="20"/>
        <v>0</v>
      </c>
    </row>
    <row r="1315" spans="1:7" x14ac:dyDescent="0.15">
      <c r="A1315" t="s">
        <v>3417</v>
      </c>
      <c r="B1315" t="s">
        <v>3418</v>
      </c>
      <c r="C1315" t="s">
        <v>93</v>
      </c>
      <c r="D1315" t="s">
        <v>3419</v>
      </c>
      <c r="E1315" t="s">
        <v>95</v>
      </c>
      <c r="G1315" s="34">
        <f t="shared" si="20"/>
        <v>0</v>
      </c>
    </row>
    <row r="1316" spans="1:7" x14ac:dyDescent="0.15">
      <c r="A1316" t="s">
        <v>3420</v>
      </c>
      <c r="B1316" t="s">
        <v>3421</v>
      </c>
      <c r="C1316" t="s">
        <v>93</v>
      </c>
      <c r="D1316" t="s">
        <v>3422</v>
      </c>
      <c r="E1316" t="s">
        <v>95</v>
      </c>
      <c r="G1316" s="34">
        <f t="shared" si="20"/>
        <v>0</v>
      </c>
    </row>
    <row r="1317" spans="1:7" x14ac:dyDescent="0.15">
      <c r="A1317" t="s">
        <v>3423</v>
      </c>
      <c r="B1317" t="s">
        <v>3424</v>
      </c>
      <c r="C1317" t="s">
        <v>93</v>
      </c>
      <c r="D1317" t="s">
        <v>3425</v>
      </c>
      <c r="E1317" t="s">
        <v>95</v>
      </c>
      <c r="G1317" s="34">
        <f t="shared" si="20"/>
        <v>0</v>
      </c>
    </row>
    <row r="1318" spans="1:7" x14ac:dyDescent="0.15">
      <c r="A1318" t="s">
        <v>3426</v>
      </c>
      <c r="B1318" t="s">
        <v>3427</v>
      </c>
      <c r="C1318" t="s">
        <v>93</v>
      </c>
      <c r="D1318" t="s">
        <v>3428</v>
      </c>
      <c r="E1318" t="s">
        <v>95</v>
      </c>
      <c r="G1318" s="34">
        <f t="shared" si="20"/>
        <v>0</v>
      </c>
    </row>
    <row r="1319" spans="1:7" x14ac:dyDescent="0.15">
      <c r="A1319" t="s">
        <v>3429</v>
      </c>
      <c r="B1319" t="s">
        <v>3430</v>
      </c>
      <c r="C1319" t="s">
        <v>93</v>
      </c>
      <c r="D1319" t="s">
        <v>3431</v>
      </c>
      <c r="E1319" t="s">
        <v>95</v>
      </c>
      <c r="G1319" s="34">
        <f t="shared" si="20"/>
        <v>0</v>
      </c>
    </row>
    <row r="1320" spans="1:7" x14ac:dyDescent="0.15">
      <c r="A1320" t="s">
        <v>3432</v>
      </c>
      <c r="B1320" t="s">
        <v>3433</v>
      </c>
      <c r="C1320" t="s">
        <v>93</v>
      </c>
      <c r="D1320" t="s">
        <v>3434</v>
      </c>
      <c r="E1320" t="s">
        <v>95</v>
      </c>
      <c r="G1320" s="34">
        <f t="shared" si="20"/>
        <v>0</v>
      </c>
    </row>
    <row r="1321" spans="1:7" x14ac:dyDescent="0.15">
      <c r="A1321" t="s">
        <v>3435</v>
      </c>
      <c r="B1321" t="s">
        <v>3436</v>
      </c>
      <c r="C1321" t="s">
        <v>93</v>
      </c>
      <c r="D1321" t="s">
        <v>3437</v>
      </c>
      <c r="E1321" t="s">
        <v>95</v>
      </c>
      <c r="G1321" s="34">
        <f t="shared" si="20"/>
        <v>0</v>
      </c>
    </row>
    <row r="1322" spans="1:7" x14ac:dyDescent="0.15">
      <c r="A1322" t="s">
        <v>3438</v>
      </c>
      <c r="B1322" t="s">
        <v>3439</v>
      </c>
      <c r="C1322" t="s">
        <v>93</v>
      </c>
      <c r="D1322" t="s">
        <v>3440</v>
      </c>
      <c r="E1322" t="s">
        <v>95</v>
      </c>
      <c r="G1322" s="34">
        <f t="shared" si="20"/>
        <v>0</v>
      </c>
    </row>
    <row r="1323" spans="1:7" x14ac:dyDescent="0.15">
      <c r="A1323" t="s">
        <v>3441</v>
      </c>
      <c r="B1323" t="s">
        <v>3442</v>
      </c>
      <c r="C1323" t="s">
        <v>93</v>
      </c>
      <c r="D1323" t="s">
        <v>3443</v>
      </c>
      <c r="E1323" t="s">
        <v>95</v>
      </c>
      <c r="G1323" s="34">
        <f t="shared" si="20"/>
        <v>0</v>
      </c>
    </row>
    <row r="1324" spans="1:7" x14ac:dyDescent="0.15">
      <c r="A1324" t="s">
        <v>3444</v>
      </c>
      <c r="B1324" t="s">
        <v>3445</v>
      </c>
      <c r="C1324" t="s">
        <v>93</v>
      </c>
      <c r="D1324" t="s">
        <v>3446</v>
      </c>
      <c r="E1324" t="s">
        <v>95</v>
      </c>
      <c r="G1324" s="34">
        <f t="shared" si="20"/>
        <v>0</v>
      </c>
    </row>
    <row r="1325" spans="1:7" x14ac:dyDescent="0.15">
      <c r="A1325" t="s">
        <v>3447</v>
      </c>
      <c r="B1325" t="s">
        <v>3448</v>
      </c>
      <c r="C1325" t="s">
        <v>93</v>
      </c>
      <c r="D1325" t="s">
        <v>3449</v>
      </c>
      <c r="E1325" t="s">
        <v>95</v>
      </c>
      <c r="G1325" s="34">
        <f t="shared" si="20"/>
        <v>0</v>
      </c>
    </row>
    <row r="1326" spans="1:7" x14ac:dyDescent="0.15">
      <c r="A1326" t="s">
        <v>3450</v>
      </c>
      <c r="B1326" t="s">
        <v>3451</v>
      </c>
      <c r="C1326" t="s">
        <v>93</v>
      </c>
      <c r="D1326" t="s">
        <v>3452</v>
      </c>
      <c r="E1326" t="s">
        <v>95</v>
      </c>
      <c r="G1326" s="34">
        <f t="shared" si="20"/>
        <v>0</v>
      </c>
    </row>
    <row r="1327" spans="1:7" x14ac:dyDescent="0.15">
      <c r="A1327" t="s">
        <v>3453</v>
      </c>
      <c r="B1327" t="s">
        <v>3454</v>
      </c>
      <c r="C1327" t="s">
        <v>93</v>
      </c>
      <c r="D1327" t="s">
        <v>3455</v>
      </c>
      <c r="E1327" t="s">
        <v>95</v>
      </c>
      <c r="G1327" s="34">
        <f t="shared" si="20"/>
        <v>0</v>
      </c>
    </row>
    <row r="1328" spans="1:7" x14ac:dyDescent="0.15">
      <c r="A1328" t="s">
        <v>3456</v>
      </c>
      <c r="B1328" t="s">
        <v>3457</v>
      </c>
      <c r="C1328" t="s">
        <v>93</v>
      </c>
      <c r="D1328" t="s">
        <v>3458</v>
      </c>
      <c r="E1328" t="s">
        <v>95</v>
      </c>
      <c r="G1328" s="34">
        <f t="shared" si="20"/>
        <v>0</v>
      </c>
    </row>
    <row r="1329" spans="1:7" x14ac:dyDescent="0.15">
      <c r="A1329" t="s">
        <v>3459</v>
      </c>
      <c r="B1329" t="s">
        <v>3460</v>
      </c>
      <c r="C1329" t="s">
        <v>93</v>
      </c>
      <c r="D1329" t="s">
        <v>3461</v>
      </c>
      <c r="E1329" t="s">
        <v>95</v>
      </c>
      <c r="G1329" s="34">
        <f t="shared" si="20"/>
        <v>0</v>
      </c>
    </row>
    <row r="1330" spans="1:7" x14ac:dyDescent="0.15">
      <c r="A1330" t="s">
        <v>3462</v>
      </c>
      <c r="B1330" t="s">
        <v>3463</v>
      </c>
      <c r="C1330" t="s">
        <v>188</v>
      </c>
      <c r="D1330" t="s">
        <v>3464</v>
      </c>
      <c r="E1330" t="s">
        <v>42</v>
      </c>
      <c r="G1330" s="34">
        <f t="shared" si="20"/>
        <v>0</v>
      </c>
    </row>
    <row r="1331" spans="1:7" x14ac:dyDescent="0.15">
      <c r="A1331" t="s">
        <v>3465</v>
      </c>
      <c r="B1331" t="s">
        <v>3466</v>
      </c>
      <c r="C1331" t="s">
        <v>188</v>
      </c>
      <c r="D1331" t="s">
        <v>3467</v>
      </c>
      <c r="E1331" t="s">
        <v>42</v>
      </c>
      <c r="G1331" s="34">
        <f t="shared" si="20"/>
        <v>0</v>
      </c>
    </row>
    <row r="1332" spans="1:7" x14ac:dyDescent="0.15">
      <c r="A1332" t="s">
        <v>3468</v>
      </c>
      <c r="B1332" t="s">
        <v>3469</v>
      </c>
      <c r="C1332" t="s">
        <v>188</v>
      </c>
      <c r="D1332" t="s">
        <v>3470</v>
      </c>
      <c r="E1332" t="s">
        <v>42</v>
      </c>
      <c r="G1332" s="34">
        <f t="shared" si="20"/>
        <v>0</v>
      </c>
    </row>
    <row r="1333" spans="1:7" x14ac:dyDescent="0.15">
      <c r="A1333" t="s">
        <v>3471</v>
      </c>
      <c r="B1333" t="s">
        <v>3472</v>
      </c>
      <c r="C1333" t="s">
        <v>188</v>
      </c>
      <c r="D1333" t="s">
        <v>3473</v>
      </c>
      <c r="E1333" t="s">
        <v>42</v>
      </c>
      <c r="G1333" s="34">
        <f t="shared" si="20"/>
        <v>0</v>
      </c>
    </row>
    <row r="1334" spans="1:7" x14ac:dyDescent="0.15">
      <c r="A1334" t="s">
        <v>3474</v>
      </c>
      <c r="B1334" t="s">
        <v>3475</v>
      </c>
      <c r="C1334" t="s">
        <v>188</v>
      </c>
      <c r="D1334" t="s">
        <v>3476</v>
      </c>
      <c r="E1334" t="s">
        <v>42</v>
      </c>
      <c r="G1334" s="34">
        <f t="shared" si="20"/>
        <v>0</v>
      </c>
    </row>
    <row r="1335" spans="1:7" x14ac:dyDescent="0.15">
      <c r="A1335" t="s">
        <v>3477</v>
      </c>
      <c r="B1335" t="s">
        <v>3367</v>
      </c>
      <c r="C1335" t="s">
        <v>188</v>
      </c>
      <c r="D1335" t="s">
        <v>3368</v>
      </c>
      <c r="E1335" t="s">
        <v>42</v>
      </c>
      <c r="G1335" s="34">
        <f t="shared" si="20"/>
        <v>0</v>
      </c>
    </row>
    <row r="1336" spans="1:7" x14ac:dyDescent="0.15">
      <c r="A1336" t="s">
        <v>3478</v>
      </c>
      <c r="B1336" t="s">
        <v>3370</v>
      </c>
      <c r="C1336" t="s">
        <v>188</v>
      </c>
      <c r="D1336" t="s">
        <v>3371</v>
      </c>
      <c r="E1336" t="s">
        <v>42</v>
      </c>
      <c r="G1336" s="34">
        <f t="shared" si="20"/>
        <v>0</v>
      </c>
    </row>
    <row r="1337" spans="1:7" x14ac:dyDescent="0.15">
      <c r="A1337" t="s">
        <v>3479</v>
      </c>
      <c r="B1337" t="s">
        <v>3373</v>
      </c>
      <c r="C1337" t="s">
        <v>188</v>
      </c>
      <c r="D1337" t="s">
        <v>3374</v>
      </c>
      <c r="E1337" t="s">
        <v>42</v>
      </c>
      <c r="G1337" s="34">
        <f t="shared" si="20"/>
        <v>0</v>
      </c>
    </row>
    <row r="1338" spans="1:7" x14ac:dyDescent="0.15">
      <c r="A1338" t="s">
        <v>3480</v>
      </c>
      <c r="B1338" t="s">
        <v>3376</v>
      </c>
      <c r="C1338" t="s">
        <v>188</v>
      </c>
      <c r="D1338" t="s">
        <v>3377</v>
      </c>
      <c r="E1338" t="s">
        <v>42</v>
      </c>
      <c r="G1338" s="34">
        <f t="shared" si="20"/>
        <v>0</v>
      </c>
    </row>
    <row r="1339" spans="1:7" x14ac:dyDescent="0.15">
      <c r="A1339" t="s">
        <v>3481</v>
      </c>
      <c r="B1339" t="s">
        <v>3379</v>
      </c>
      <c r="C1339" t="s">
        <v>188</v>
      </c>
      <c r="D1339" t="s">
        <v>3380</v>
      </c>
      <c r="E1339" t="s">
        <v>42</v>
      </c>
      <c r="G1339" s="34">
        <f t="shared" si="20"/>
        <v>0</v>
      </c>
    </row>
    <row r="1340" spans="1:7" x14ac:dyDescent="0.15">
      <c r="A1340" t="s">
        <v>3482</v>
      </c>
      <c r="B1340" t="s">
        <v>3382</v>
      </c>
      <c r="C1340" t="s">
        <v>188</v>
      </c>
      <c r="D1340" t="s">
        <v>3383</v>
      </c>
      <c r="E1340" t="s">
        <v>42</v>
      </c>
      <c r="G1340" s="34">
        <f t="shared" si="20"/>
        <v>0</v>
      </c>
    </row>
    <row r="1341" spans="1:7" x14ac:dyDescent="0.15">
      <c r="A1341" t="s">
        <v>3483</v>
      </c>
      <c r="B1341" t="s">
        <v>3385</v>
      </c>
      <c r="C1341" t="s">
        <v>188</v>
      </c>
      <c r="D1341" t="s">
        <v>3386</v>
      </c>
      <c r="E1341" t="s">
        <v>42</v>
      </c>
      <c r="G1341" s="34">
        <f t="shared" si="20"/>
        <v>0</v>
      </c>
    </row>
    <row r="1342" spans="1:7" x14ac:dyDescent="0.15">
      <c r="A1342" t="s">
        <v>3484</v>
      </c>
      <c r="B1342" t="s">
        <v>3388</v>
      </c>
      <c r="C1342" t="s">
        <v>188</v>
      </c>
      <c r="D1342" t="s">
        <v>3389</v>
      </c>
      <c r="E1342" t="s">
        <v>42</v>
      </c>
      <c r="G1342" s="34">
        <f t="shared" si="20"/>
        <v>0</v>
      </c>
    </row>
    <row r="1343" spans="1:7" x14ac:dyDescent="0.15">
      <c r="A1343" t="s">
        <v>3485</v>
      </c>
      <c r="B1343" t="s">
        <v>3391</v>
      </c>
      <c r="C1343" t="s">
        <v>188</v>
      </c>
      <c r="D1343" t="s">
        <v>3392</v>
      </c>
      <c r="E1343" t="s">
        <v>42</v>
      </c>
      <c r="G1343" s="34">
        <f t="shared" si="20"/>
        <v>0</v>
      </c>
    </row>
    <row r="1344" spans="1:7" x14ac:dyDescent="0.15">
      <c r="A1344" t="s">
        <v>3486</v>
      </c>
      <c r="B1344" t="s">
        <v>3487</v>
      </c>
      <c r="C1344" t="s">
        <v>188</v>
      </c>
      <c r="D1344" t="s">
        <v>3488</v>
      </c>
      <c r="E1344" t="s">
        <v>42</v>
      </c>
      <c r="G1344" s="34">
        <f t="shared" si="20"/>
        <v>0</v>
      </c>
    </row>
    <row r="1345" spans="1:7" x14ac:dyDescent="0.15">
      <c r="A1345" t="s">
        <v>3489</v>
      </c>
      <c r="B1345" t="s">
        <v>3490</v>
      </c>
      <c r="C1345" t="s">
        <v>188</v>
      </c>
      <c r="D1345" t="s">
        <v>3491</v>
      </c>
      <c r="E1345" t="s">
        <v>42</v>
      </c>
      <c r="G1345" s="34">
        <f t="shared" si="20"/>
        <v>0</v>
      </c>
    </row>
    <row r="1346" spans="1:7" x14ac:dyDescent="0.15">
      <c r="A1346" t="s">
        <v>3492</v>
      </c>
      <c r="B1346" t="s">
        <v>3493</v>
      </c>
      <c r="C1346" t="s">
        <v>188</v>
      </c>
      <c r="D1346" t="s">
        <v>3494</v>
      </c>
      <c r="E1346" t="s">
        <v>42</v>
      </c>
      <c r="G1346" s="34">
        <f t="shared" ref="G1346:G1409" si="21">IFERROR(VALUE(F1346),VALUE(REPLACE(F1346,1,FIND(CHAR(1),SUBSTITUTE(F1346,",",CHAR(1),LEN(F1346)-LEN(SUBSTITUTE(F1346,",","")))),"")))</f>
        <v>0</v>
      </c>
    </row>
    <row r="1347" spans="1:7" x14ac:dyDescent="0.15">
      <c r="A1347" t="s">
        <v>3495</v>
      </c>
      <c r="B1347" t="s">
        <v>3496</v>
      </c>
      <c r="C1347" t="s">
        <v>188</v>
      </c>
      <c r="D1347" t="s">
        <v>3497</v>
      </c>
      <c r="E1347" t="s">
        <v>42</v>
      </c>
      <c r="G1347" s="34">
        <f t="shared" si="21"/>
        <v>0</v>
      </c>
    </row>
    <row r="1348" spans="1:7" x14ac:dyDescent="0.15">
      <c r="A1348" t="s">
        <v>3498</v>
      </c>
      <c r="B1348" t="s">
        <v>3499</v>
      </c>
      <c r="C1348" t="s">
        <v>188</v>
      </c>
      <c r="D1348" t="s">
        <v>3500</v>
      </c>
      <c r="E1348" t="s">
        <v>42</v>
      </c>
      <c r="G1348" s="34">
        <f t="shared" si="21"/>
        <v>0</v>
      </c>
    </row>
    <row r="1349" spans="1:7" x14ac:dyDescent="0.15">
      <c r="A1349" t="s">
        <v>3501</v>
      </c>
      <c r="B1349" t="s">
        <v>3502</v>
      </c>
      <c r="C1349" t="s">
        <v>188</v>
      </c>
      <c r="D1349" t="s">
        <v>3503</v>
      </c>
      <c r="E1349" t="s">
        <v>42</v>
      </c>
      <c r="G1349" s="34">
        <f t="shared" si="21"/>
        <v>0</v>
      </c>
    </row>
    <row r="1350" spans="1:7" x14ac:dyDescent="0.15">
      <c r="A1350" t="s">
        <v>3504</v>
      </c>
      <c r="B1350" t="s">
        <v>3505</v>
      </c>
      <c r="C1350" t="s">
        <v>188</v>
      </c>
      <c r="D1350" t="s">
        <v>3506</v>
      </c>
      <c r="E1350" t="s">
        <v>42</v>
      </c>
      <c r="G1350" s="34">
        <f t="shared" si="21"/>
        <v>0</v>
      </c>
    </row>
    <row r="1351" spans="1:7" x14ac:dyDescent="0.15">
      <c r="A1351" t="s">
        <v>3507</v>
      </c>
      <c r="B1351" t="s">
        <v>3508</v>
      </c>
      <c r="C1351" t="s">
        <v>188</v>
      </c>
      <c r="D1351" t="s">
        <v>3509</v>
      </c>
      <c r="E1351" t="s">
        <v>42</v>
      </c>
      <c r="G1351" s="34">
        <f t="shared" si="21"/>
        <v>0</v>
      </c>
    </row>
    <row r="1352" spans="1:7" x14ac:dyDescent="0.15">
      <c r="A1352" t="s">
        <v>3510</v>
      </c>
      <c r="B1352" t="s">
        <v>3511</v>
      </c>
      <c r="C1352" t="s">
        <v>188</v>
      </c>
      <c r="D1352" t="s">
        <v>3512</v>
      </c>
      <c r="E1352" t="s">
        <v>42</v>
      </c>
      <c r="G1352" s="34">
        <f t="shared" si="21"/>
        <v>0</v>
      </c>
    </row>
    <row r="1353" spans="1:7" x14ac:dyDescent="0.15">
      <c r="A1353" t="s">
        <v>3513</v>
      </c>
      <c r="B1353" t="s">
        <v>3514</v>
      </c>
      <c r="C1353" t="s">
        <v>188</v>
      </c>
      <c r="D1353" t="s">
        <v>3515</v>
      </c>
      <c r="E1353" t="s">
        <v>42</v>
      </c>
      <c r="G1353" s="34">
        <f t="shared" si="21"/>
        <v>0</v>
      </c>
    </row>
    <row r="1354" spans="1:7" x14ac:dyDescent="0.15">
      <c r="A1354" t="s">
        <v>3516</v>
      </c>
      <c r="B1354" t="s">
        <v>3517</v>
      </c>
      <c r="C1354" t="s">
        <v>188</v>
      </c>
      <c r="D1354" t="s">
        <v>3518</v>
      </c>
      <c r="E1354" t="s">
        <v>42</v>
      </c>
      <c r="G1354" s="34">
        <f t="shared" si="21"/>
        <v>0</v>
      </c>
    </row>
    <row r="1355" spans="1:7" x14ac:dyDescent="0.15">
      <c r="A1355" t="s">
        <v>3519</v>
      </c>
      <c r="B1355" t="s">
        <v>3520</v>
      </c>
      <c r="C1355" t="s">
        <v>188</v>
      </c>
      <c r="D1355" t="s">
        <v>3521</v>
      </c>
      <c r="E1355" t="s">
        <v>42</v>
      </c>
      <c r="G1355" s="34">
        <f t="shared" si="21"/>
        <v>0</v>
      </c>
    </row>
    <row r="1356" spans="1:7" x14ac:dyDescent="0.15">
      <c r="A1356" t="s">
        <v>3522</v>
      </c>
      <c r="B1356" t="s">
        <v>3523</v>
      </c>
      <c r="C1356" t="s">
        <v>188</v>
      </c>
      <c r="D1356" t="s">
        <v>3524</v>
      </c>
      <c r="E1356" t="s">
        <v>42</v>
      </c>
      <c r="G1356" s="34">
        <f t="shared" si="21"/>
        <v>0</v>
      </c>
    </row>
    <row r="1357" spans="1:7" x14ac:dyDescent="0.15">
      <c r="A1357" t="s">
        <v>3525</v>
      </c>
      <c r="B1357" t="s">
        <v>3526</v>
      </c>
      <c r="C1357" t="s">
        <v>188</v>
      </c>
      <c r="D1357" t="s">
        <v>3527</v>
      </c>
      <c r="E1357" t="s">
        <v>42</v>
      </c>
      <c r="G1357" s="34">
        <f t="shared" si="21"/>
        <v>0</v>
      </c>
    </row>
    <row r="1358" spans="1:7" x14ac:dyDescent="0.15">
      <c r="A1358" t="s">
        <v>3528</v>
      </c>
      <c r="B1358" t="s">
        <v>3529</v>
      </c>
      <c r="C1358" t="s">
        <v>188</v>
      </c>
      <c r="D1358" t="s">
        <v>3530</v>
      </c>
      <c r="E1358" t="s">
        <v>42</v>
      </c>
      <c r="G1358" s="34">
        <f t="shared" si="21"/>
        <v>0</v>
      </c>
    </row>
    <row r="1359" spans="1:7" x14ac:dyDescent="0.15">
      <c r="A1359" t="s">
        <v>3531</v>
      </c>
      <c r="B1359" t="s">
        <v>3532</v>
      </c>
      <c r="C1359" t="s">
        <v>188</v>
      </c>
      <c r="D1359" t="s">
        <v>3533</v>
      </c>
      <c r="E1359" t="s">
        <v>42</v>
      </c>
      <c r="G1359" s="34">
        <f t="shared" si="21"/>
        <v>0</v>
      </c>
    </row>
    <row r="1360" spans="1:7" x14ac:dyDescent="0.15">
      <c r="A1360" t="s">
        <v>3534</v>
      </c>
      <c r="B1360" t="s">
        <v>3535</v>
      </c>
      <c r="C1360" t="s">
        <v>188</v>
      </c>
      <c r="D1360" t="s">
        <v>3536</v>
      </c>
      <c r="E1360" t="s">
        <v>42</v>
      </c>
      <c r="G1360" s="34">
        <f t="shared" si="21"/>
        <v>0</v>
      </c>
    </row>
    <row r="1361" spans="1:7" x14ac:dyDescent="0.15">
      <c r="A1361" t="s">
        <v>3537</v>
      </c>
      <c r="B1361" t="s">
        <v>3538</v>
      </c>
      <c r="C1361" t="s">
        <v>188</v>
      </c>
      <c r="D1361" t="s">
        <v>3539</v>
      </c>
      <c r="E1361" t="s">
        <v>42</v>
      </c>
      <c r="G1361" s="34">
        <f t="shared" si="21"/>
        <v>0</v>
      </c>
    </row>
    <row r="1362" spans="1:7" x14ac:dyDescent="0.15">
      <c r="A1362" t="s">
        <v>3540</v>
      </c>
      <c r="B1362" t="s">
        <v>3541</v>
      </c>
      <c r="C1362" t="s">
        <v>188</v>
      </c>
      <c r="D1362" t="s">
        <v>3542</v>
      </c>
      <c r="E1362" t="s">
        <v>42</v>
      </c>
      <c r="G1362" s="34">
        <f t="shared" si="21"/>
        <v>0</v>
      </c>
    </row>
    <row r="1363" spans="1:7" x14ac:dyDescent="0.15">
      <c r="A1363" t="s">
        <v>3543</v>
      </c>
      <c r="B1363" t="s">
        <v>3451</v>
      </c>
      <c r="C1363" t="s">
        <v>188</v>
      </c>
      <c r="D1363" t="s">
        <v>3452</v>
      </c>
      <c r="E1363" t="s">
        <v>42</v>
      </c>
      <c r="G1363" s="34">
        <f t="shared" si="21"/>
        <v>0</v>
      </c>
    </row>
    <row r="1364" spans="1:7" x14ac:dyDescent="0.15">
      <c r="A1364" t="s">
        <v>3544</v>
      </c>
      <c r="B1364" t="s">
        <v>3545</v>
      </c>
      <c r="C1364" t="s">
        <v>188</v>
      </c>
      <c r="D1364" t="s">
        <v>3546</v>
      </c>
      <c r="E1364" t="s">
        <v>42</v>
      </c>
      <c r="G1364" s="34">
        <f t="shared" si="21"/>
        <v>0</v>
      </c>
    </row>
    <row r="1365" spans="1:7" x14ac:dyDescent="0.15">
      <c r="A1365" t="s">
        <v>3547</v>
      </c>
      <c r="B1365" t="s">
        <v>3548</v>
      </c>
      <c r="C1365" t="s">
        <v>188</v>
      </c>
      <c r="D1365" t="s">
        <v>3549</v>
      </c>
      <c r="E1365" t="s">
        <v>42</v>
      </c>
      <c r="G1365" s="34">
        <f t="shared" si="21"/>
        <v>0</v>
      </c>
    </row>
    <row r="1366" spans="1:7" x14ac:dyDescent="0.15">
      <c r="A1366" t="s">
        <v>3550</v>
      </c>
      <c r="B1366" t="s">
        <v>3551</v>
      </c>
      <c r="C1366" t="s">
        <v>188</v>
      </c>
      <c r="D1366" t="s">
        <v>3552</v>
      </c>
      <c r="E1366" t="s">
        <v>42</v>
      </c>
      <c r="G1366" s="34">
        <f t="shared" si="21"/>
        <v>0</v>
      </c>
    </row>
    <row r="1367" spans="1:7" x14ac:dyDescent="0.15">
      <c r="A1367" t="s">
        <v>3553</v>
      </c>
      <c r="B1367" t="s">
        <v>3554</v>
      </c>
      <c r="C1367" t="s">
        <v>53</v>
      </c>
      <c r="D1367" t="s">
        <v>3555</v>
      </c>
      <c r="E1367" t="s">
        <v>53</v>
      </c>
      <c r="G1367" s="34">
        <f t="shared" si="21"/>
        <v>0</v>
      </c>
    </row>
    <row r="1368" spans="1:7" x14ac:dyDescent="0.15">
      <c r="A1368" t="s">
        <v>3556</v>
      </c>
      <c r="B1368" t="s">
        <v>3557</v>
      </c>
      <c r="C1368" t="s">
        <v>323</v>
      </c>
      <c r="D1368" t="s">
        <v>3558</v>
      </c>
      <c r="E1368" t="s">
        <v>325</v>
      </c>
      <c r="G1368" s="34">
        <f t="shared" si="21"/>
        <v>0</v>
      </c>
    </row>
    <row r="1369" spans="1:7" x14ac:dyDescent="0.15">
      <c r="A1369" t="s">
        <v>3559</v>
      </c>
      <c r="B1369" t="s">
        <v>3560</v>
      </c>
      <c r="C1369" t="s">
        <v>188</v>
      </c>
      <c r="D1369" t="s">
        <v>3561</v>
      </c>
      <c r="E1369" t="s">
        <v>42</v>
      </c>
      <c r="G1369" s="34">
        <f t="shared" si="21"/>
        <v>0</v>
      </c>
    </row>
    <row r="1370" spans="1:7" x14ac:dyDescent="0.15">
      <c r="A1370" t="s">
        <v>3562</v>
      </c>
      <c r="B1370" t="s">
        <v>3563</v>
      </c>
      <c r="C1370" t="s">
        <v>188</v>
      </c>
      <c r="D1370" t="s">
        <v>3564</v>
      </c>
      <c r="E1370" t="s">
        <v>42</v>
      </c>
      <c r="F1370" t="s">
        <v>11976</v>
      </c>
      <c r="G1370" s="34">
        <f t="shared" si="21"/>
        <v>40794</v>
      </c>
    </row>
    <row r="1371" spans="1:7" x14ac:dyDescent="0.15">
      <c r="A1371" t="s">
        <v>3565</v>
      </c>
      <c r="B1371" t="s">
        <v>3566</v>
      </c>
      <c r="C1371" t="s">
        <v>93</v>
      </c>
      <c r="D1371" t="s">
        <v>3567</v>
      </c>
      <c r="E1371" t="s">
        <v>95</v>
      </c>
      <c r="F1371" t="s">
        <v>11976</v>
      </c>
      <c r="G1371" s="34">
        <f t="shared" si="21"/>
        <v>40794</v>
      </c>
    </row>
    <row r="1372" spans="1:7" x14ac:dyDescent="0.15">
      <c r="A1372" t="s">
        <v>3568</v>
      </c>
      <c r="B1372" t="s">
        <v>3569</v>
      </c>
      <c r="C1372" t="s">
        <v>323</v>
      </c>
      <c r="D1372" t="s">
        <v>3570</v>
      </c>
      <c r="E1372" t="s">
        <v>325</v>
      </c>
      <c r="G1372" s="34">
        <f t="shared" si="21"/>
        <v>0</v>
      </c>
    </row>
    <row r="1373" spans="1:7" x14ac:dyDescent="0.15">
      <c r="A1373" t="s">
        <v>3571</v>
      </c>
      <c r="B1373" t="s">
        <v>3572</v>
      </c>
      <c r="C1373" t="s">
        <v>323</v>
      </c>
      <c r="D1373" t="s">
        <v>3573</v>
      </c>
      <c r="E1373" t="s">
        <v>325</v>
      </c>
      <c r="G1373" s="34">
        <f t="shared" si="21"/>
        <v>0</v>
      </c>
    </row>
    <row r="1374" spans="1:7" x14ac:dyDescent="0.15">
      <c r="A1374" t="s">
        <v>3574</v>
      </c>
      <c r="B1374" t="s">
        <v>3575</v>
      </c>
      <c r="C1374" t="s">
        <v>323</v>
      </c>
      <c r="D1374" t="s">
        <v>3576</v>
      </c>
      <c r="E1374" t="s">
        <v>325</v>
      </c>
      <c r="F1374" t="s">
        <v>11965</v>
      </c>
      <c r="G1374" s="34">
        <f t="shared" si="21"/>
        <v>38278</v>
      </c>
    </row>
    <row r="1375" spans="1:7" x14ac:dyDescent="0.15">
      <c r="A1375" t="s">
        <v>3577</v>
      </c>
      <c r="B1375" t="s">
        <v>3578</v>
      </c>
      <c r="C1375" t="s">
        <v>323</v>
      </c>
      <c r="D1375" t="s">
        <v>3579</v>
      </c>
      <c r="E1375" t="s">
        <v>325</v>
      </c>
      <c r="G1375" s="34">
        <f t="shared" si="21"/>
        <v>0</v>
      </c>
    </row>
    <row r="1376" spans="1:7" x14ac:dyDescent="0.15">
      <c r="A1376" t="s">
        <v>3580</v>
      </c>
      <c r="B1376" t="s">
        <v>3581</v>
      </c>
      <c r="C1376" t="s">
        <v>53</v>
      </c>
      <c r="D1376" t="s">
        <v>3582</v>
      </c>
      <c r="E1376" t="s">
        <v>53</v>
      </c>
      <c r="G1376" s="34">
        <f t="shared" si="21"/>
        <v>0</v>
      </c>
    </row>
    <row r="1377" spans="1:7" x14ac:dyDescent="0.15">
      <c r="A1377" t="s">
        <v>3583</v>
      </c>
      <c r="B1377" t="s">
        <v>3584</v>
      </c>
      <c r="C1377" t="s">
        <v>53</v>
      </c>
      <c r="D1377" t="s">
        <v>3585</v>
      </c>
      <c r="E1377" t="s">
        <v>53</v>
      </c>
      <c r="F1377" t="s">
        <v>11890</v>
      </c>
      <c r="G1377" s="34">
        <f t="shared" si="21"/>
        <v>38698</v>
      </c>
    </row>
    <row r="1378" spans="1:7" x14ac:dyDescent="0.15">
      <c r="A1378" t="s">
        <v>3586</v>
      </c>
      <c r="B1378" t="s">
        <v>3587</v>
      </c>
      <c r="C1378" t="s">
        <v>53</v>
      </c>
      <c r="D1378" t="s">
        <v>3588</v>
      </c>
      <c r="E1378" t="s">
        <v>53</v>
      </c>
      <c r="F1378" t="s">
        <v>11977</v>
      </c>
      <c r="G1378" s="34">
        <f t="shared" si="21"/>
        <v>40925</v>
      </c>
    </row>
    <row r="1379" spans="1:7" x14ac:dyDescent="0.15">
      <c r="A1379" t="s">
        <v>3589</v>
      </c>
      <c r="B1379" t="s">
        <v>3590</v>
      </c>
      <c r="C1379" t="s">
        <v>53</v>
      </c>
      <c r="D1379" t="s">
        <v>3591</v>
      </c>
      <c r="E1379" t="s">
        <v>53</v>
      </c>
      <c r="F1379" t="s">
        <v>11977</v>
      </c>
      <c r="G1379" s="34">
        <f t="shared" si="21"/>
        <v>40925</v>
      </c>
    </row>
    <row r="1380" spans="1:7" x14ac:dyDescent="0.15">
      <c r="A1380" t="s">
        <v>3592</v>
      </c>
      <c r="B1380" t="s">
        <v>3593</v>
      </c>
      <c r="C1380" t="s">
        <v>323</v>
      </c>
      <c r="D1380" t="s">
        <v>3594</v>
      </c>
      <c r="E1380" t="s">
        <v>325</v>
      </c>
      <c r="G1380" s="34">
        <f t="shared" si="21"/>
        <v>0</v>
      </c>
    </row>
    <row r="1381" spans="1:7" x14ac:dyDescent="0.15">
      <c r="A1381" t="s">
        <v>3595</v>
      </c>
      <c r="B1381" t="s">
        <v>3596</v>
      </c>
      <c r="C1381" t="s">
        <v>188</v>
      </c>
      <c r="D1381" t="s">
        <v>3597</v>
      </c>
      <c r="E1381" t="s">
        <v>42</v>
      </c>
      <c r="G1381" s="34">
        <f t="shared" si="21"/>
        <v>0</v>
      </c>
    </row>
    <row r="1382" spans="1:7" x14ac:dyDescent="0.15">
      <c r="A1382" t="s">
        <v>3598</v>
      </c>
      <c r="B1382" t="s">
        <v>3599</v>
      </c>
      <c r="C1382" t="s">
        <v>53</v>
      </c>
      <c r="D1382" t="s">
        <v>3600</v>
      </c>
      <c r="E1382" t="s">
        <v>53</v>
      </c>
      <c r="G1382" s="34">
        <f t="shared" si="21"/>
        <v>0</v>
      </c>
    </row>
    <row r="1383" spans="1:7" x14ac:dyDescent="0.15">
      <c r="A1383" t="s">
        <v>3601</v>
      </c>
      <c r="B1383" t="s">
        <v>3602</v>
      </c>
      <c r="C1383" t="s">
        <v>188</v>
      </c>
      <c r="D1383" t="s">
        <v>3603</v>
      </c>
      <c r="E1383" t="s">
        <v>42</v>
      </c>
      <c r="G1383" s="34">
        <f t="shared" si="21"/>
        <v>0</v>
      </c>
    </row>
    <row r="1384" spans="1:7" x14ac:dyDescent="0.15">
      <c r="A1384" t="s">
        <v>3604</v>
      </c>
      <c r="B1384" t="s">
        <v>3605</v>
      </c>
      <c r="C1384" t="s">
        <v>93</v>
      </c>
      <c r="D1384" t="s">
        <v>3606</v>
      </c>
      <c r="E1384" t="s">
        <v>95</v>
      </c>
      <c r="F1384" t="s">
        <v>11969</v>
      </c>
      <c r="G1384" s="34">
        <f t="shared" si="21"/>
        <v>38706</v>
      </c>
    </row>
    <row r="1385" spans="1:7" x14ac:dyDescent="0.15">
      <c r="A1385" t="s">
        <v>3607</v>
      </c>
      <c r="B1385" t="s">
        <v>3608</v>
      </c>
      <c r="C1385" t="s">
        <v>93</v>
      </c>
      <c r="D1385" t="s">
        <v>3609</v>
      </c>
      <c r="E1385" t="s">
        <v>95</v>
      </c>
      <c r="F1385" t="s">
        <v>11969</v>
      </c>
      <c r="G1385" s="34">
        <f t="shared" si="21"/>
        <v>38706</v>
      </c>
    </row>
    <row r="1386" spans="1:7" x14ac:dyDescent="0.15">
      <c r="A1386" t="s">
        <v>3610</v>
      </c>
      <c r="B1386" t="s">
        <v>3611</v>
      </c>
      <c r="C1386" t="s">
        <v>188</v>
      </c>
      <c r="D1386" t="s">
        <v>3612</v>
      </c>
      <c r="E1386" t="s">
        <v>42</v>
      </c>
      <c r="G1386" s="34">
        <f t="shared" si="21"/>
        <v>0</v>
      </c>
    </row>
    <row r="1387" spans="1:7" x14ac:dyDescent="0.15">
      <c r="A1387" t="s">
        <v>3613</v>
      </c>
      <c r="B1387" t="s">
        <v>3614</v>
      </c>
      <c r="C1387" t="s">
        <v>188</v>
      </c>
      <c r="D1387" t="s">
        <v>3615</v>
      </c>
      <c r="E1387" t="s">
        <v>42</v>
      </c>
      <c r="G1387" s="34">
        <f t="shared" si="21"/>
        <v>0</v>
      </c>
    </row>
    <row r="1388" spans="1:7" x14ac:dyDescent="0.15">
      <c r="A1388" t="s">
        <v>3616</v>
      </c>
      <c r="B1388" t="s">
        <v>3617</v>
      </c>
      <c r="C1388" t="s">
        <v>188</v>
      </c>
      <c r="D1388" t="s">
        <v>3618</v>
      </c>
      <c r="E1388" t="s">
        <v>42</v>
      </c>
      <c r="G1388" s="34">
        <f t="shared" si="21"/>
        <v>0</v>
      </c>
    </row>
    <row r="1389" spans="1:7" x14ac:dyDescent="0.15">
      <c r="A1389" t="s">
        <v>3619</v>
      </c>
      <c r="B1389" t="s">
        <v>3620</v>
      </c>
      <c r="C1389" t="s">
        <v>188</v>
      </c>
      <c r="D1389" t="s">
        <v>3621</v>
      </c>
      <c r="E1389" t="s">
        <v>42</v>
      </c>
      <c r="G1389" s="34">
        <f t="shared" si="21"/>
        <v>0</v>
      </c>
    </row>
    <row r="1390" spans="1:7" x14ac:dyDescent="0.15">
      <c r="A1390" t="s">
        <v>3622</v>
      </c>
      <c r="B1390" t="s">
        <v>3623</v>
      </c>
      <c r="C1390" t="s">
        <v>188</v>
      </c>
      <c r="D1390" t="s">
        <v>3624</v>
      </c>
      <c r="E1390" t="s">
        <v>42</v>
      </c>
      <c r="G1390" s="34">
        <f t="shared" si="21"/>
        <v>0</v>
      </c>
    </row>
    <row r="1391" spans="1:7" x14ac:dyDescent="0.15">
      <c r="A1391" t="s">
        <v>3625</v>
      </c>
      <c r="B1391" t="s">
        <v>3626</v>
      </c>
      <c r="C1391" t="s">
        <v>188</v>
      </c>
      <c r="D1391" t="s">
        <v>3627</v>
      </c>
      <c r="E1391" t="s">
        <v>42</v>
      </c>
      <c r="G1391" s="34">
        <f t="shared" si="21"/>
        <v>0</v>
      </c>
    </row>
    <row r="1392" spans="1:7" x14ac:dyDescent="0.15">
      <c r="A1392" t="s">
        <v>3628</v>
      </c>
      <c r="B1392" t="s">
        <v>3629</v>
      </c>
      <c r="C1392" t="s">
        <v>188</v>
      </c>
      <c r="D1392" t="s">
        <v>3630</v>
      </c>
      <c r="E1392" t="s">
        <v>42</v>
      </c>
      <c r="G1392" s="34">
        <f t="shared" si="21"/>
        <v>0</v>
      </c>
    </row>
    <row r="1393" spans="1:7" x14ac:dyDescent="0.15">
      <c r="A1393" t="s">
        <v>3631</v>
      </c>
      <c r="B1393" t="s">
        <v>3632</v>
      </c>
      <c r="C1393" t="s">
        <v>188</v>
      </c>
      <c r="D1393" t="s">
        <v>3633</v>
      </c>
      <c r="E1393" t="s">
        <v>42</v>
      </c>
      <c r="G1393" s="34">
        <f t="shared" si="21"/>
        <v>0</v>
      </c>
    </row>
    <row r="1394" spans="1:7" x14ac:dyDescent="0.15">
      <c r="A1394" t="s">
        <v>3634</v>
      </c>
      <c r="B1394" t="s">
        <v>3635</v>
      </c>
      <c r="C1394" t="s">
        <v>188</v>
      </c>
      <c r="D1394" t="s">
        <v>3636</v>
      </c>
      <c r="E1394" t="s">
        <v>42</v>
      </c>
      <c r="G1394" s="34">
        <f t="shared" si="21"/>
        <v>0</v>
      </c>
    </row>
    <row r="1395" spans="1:7" x14ac:dyDescent="0.15">
      <c r="A1395" t="s">
        <v>3637</v>
      </c>
      <c r="B1395" t="s">
        <v>3638</v>
      </c>
      <c r="C1395" t="s">
        <v>188</v>
      </c>
      <c r="D1395" t="s">
        <v>3639</v>
      </c>
      <c r="E1395" t="s">
        <v>42</v>
      </c>
      <c r="G1395" s="34">
        <f t="shared" si="21"/>
        <v>0</v>
      </c>
    </row>
    <row r="1396" spans="1:7" x14ac:dyDescent="0.15">
      <c r="A1396" t="s">
        <v>3640</v>
      </c>
      <c r="B1396" t="s">
        <v>3641</v>
      </c>
      <c r="C1396" t="s">
        <v>188</v>
      </c>
      <c r="D1396" t="s">
        <v>3642</v>
      </c>
      <c r="E1396" t="s">
        <v>42</v>
      </c>
      <c r="G1396" s="34">
        <f t="shared" si="21"/>
        <v>0</v>
      </c>
    </row>
    <row r="1397" spans="1:7" x14ac:dyDescent="0.15">
      <c r="A1397" t="s">
        <v>3643</v>
      </c>
      <c r="B1397" t="s">
        <v>3644</v>
      </c>
      <c r="C1397" t="s">
        <v>188</v>
      </c>
      <c r="D1397" t="s">
        <v>3645</v>
      </c>
      <c r="E1397" t="s">
        <v>42</v>
      </c>
      <c r="G1397" s="34">
        <f t="shared" si="21"/>
        <v>0</v>
      </c>
    </row>
    <row r="1398" spans="1:7" x14ac:dyDescent="0.15">
      <c r="A1398" t="s">
        <v>3646</v>
      </c>
      <c r="B1398" t="s">
        <v>3647</v>
      </c>
      <c r="C1398" t="s">
        <v>188</v>
      </c>
      <c r="D1398" t="s">
        <v>3648</v>
      </c>
      <c r="E1398" t="s">
        <v>42</v>
      </c>
      <c r="G1398" s="34">
        <f t="shared" si="21"/>
        <v>0</v>
      </c>
    </row>
    <row r="1399" spans="1:7" x14ac:dyDescent="0.15">
      <c r="A1399" t="s">
        <v>3649</v>
      </c>
      <c r="B1399" t="s">
        <v>3650</v>
      </c>
      <c r="C1399" t="s">
        <v>188</v>
      </c>
      <c r="D1399" t="s">
        <v>3651</v>
      </c>
      <c r="E1399" t="s">
        <v>42</v>
      </c>
      <c r="G1399" s="34">
        <f t="shared" si="21"/>
        <v>0</v>
      </c>
    </row>
    <row r="1400" spans="1:7" x14ac:dyDescent="0.15">
      <c r="A1400" t="s">
        <v>3652</v>
      </c>
      <c r="B1400" t="s">
        <v>3653</v>
      </c>
      <c r="C1400" t="s">
        <v>188</v>
      </c>
      <c r="D1400" t="s">
        <v>3654</v>
      </c>
      <c r="E1400" t="s">
        <v>42</v>
      </c>
      <c r="G1400" s="34">
        <f t="shared" si="21"/>
        <v>0</v>
      </c>
    </row>
    <row r="1401" spans="1:7" x14ac:dyDescent="0.15">
      <c r="A1401" t="s">
        <v>3655</v>
      </c>
      <c r="B1401" t="s">
        <v>3656</v>
      </c>
      <c r="C1401" t="s">
        <v>188</v>
      </c>
      <c r="D1401" t="s">
        <v>3657</v>
      </c>
      <c r="E1401" t="s">
        <v>42</v>
      </c>
      <c r="G1401" s="34">
        <f t="shared" si="21"/>
        <v>0</v>
      </c>
    </row>
    <row r="1402" spans="1:7" x14ac:dyDescent="0.15">
      <c r="A1402" t="s">
        <v>3658</v>
      </c>
      <c r="B1402" t="s">
        <v>3656</v>
      </c>
      <c r="C1402" t="s">
        <v>53</v>
      </c>
      <c r="D1402" t="s">
        <v>3657</v>
      </c>
      <c r="E1402" t="s">
        <v>53</v>
      </c>
      <c r="F1402" t="s">
        <v>11978</v>
      </c>
      <c r="G1402" s="34">
        <f t="shared" si="21"/>
        <v>40639</v>
      </c>
    </row>
    <row r="1403" spans="1:7" x14ac:dyDescent="0.15">
      <c r="A1403" t="s">
        <v>3659</v>
      </c>
      <c r="B1403" t="s">
        <v>3660</v>
      </c>
      <c r="C1403" t="s">
        <v>334</v>
      </c>
      <c r="D1403" t="s">
        <v>3661</v>
      </c>
      <c r="E1403" t="s">
        <v>3662</v>
      </c>
      <c r="G1403" s="34">
        <f t="shared" si="21"/>
        <v>0</v>
      </c>
    </row>
    <row r="1404" spans="1:7" x14ac:dyDescent="0.15">
      <c r="A1404" t="s">
        <v>3663</v>
      </c>
      <c r="B1404" t="s">
        <v>3664</v>
      </c>
      <c r="C1404" t="s">
        <v>334</v>
      </c>
      <c r="D1404" t="s">
        <v>3665</v>
      </c>
      <c r="E1404" t="s">
        <v>3662</v>
      </c>
      <c r="G1404" s="34">
        <f t="shared" si="21"/>
        <v>0</v>
      </c>
    </row>
    <row r="1405" spans="1:7" x14ac:dyDescent="0.15">
      <c r="A1405" t="s">
        <v>3666</v>
      </c>
      <c r="B1405" t="s">
        <v>3667</v>
      </c>
      <c r="C1405" t="s">
        <v>334</v>
      </c>
      <c r="D1405" t="s">
        <v>3668</v>
      </c>
      <c r="E1405" t="s">
        <v>3662</v>
      </c>
      <c r="F1405" t="s">
        <v>11979</v>
      </c>
      <c r="G1405" s="34">
        <f t="shared" si="21"/>
        <v>38776</v>
      </c>
    </row>
    <row r="1406" spans="1:7" x14ac:dyDescent="0.15">
      <c r="A1406" t="s">
        <v>3669</v>
      </c>
      <c r="B1406" t="s">
        <v>3670</v>
      </c>
      <c r="C1406" t="s">
        <v>188</v>
      </c>
      <c r="D1406" t="s">
        <v>3671</v>
      </c>
      <c r="E1406" t="s">
        <v>42</v>
      </c>
      <c r="G1406" s="34">
        <f t="shared" si="21"/>
        <v>0</v>
      </c>
    </row>
    <row r="1407" spans="1:7" x14ac:dyDescent="0.15">
      <c r="A1407" t="s">
        <v>3672</v>
      </c>
      <c r="B1407" t="s">
        <v>3673</v>
      </c>
      <c r="C1407" t="s">
        <v>180</v>
      </c>
      <c r="D1407" t="s">
        <v>3674</v>
      </c>
      <c r="E1407" t="s">
        <v>182</v>
      </c>
      <c r="G1407" s="34">
        <f t="shared" si="21"/>
        <v>0</v>
      </c>
    </row>
    <row r="1408" spans="1:7" x14ac:dyDescent="0.15">
      <c r="A1408" t="s">
        <v>3675</v>
      </c>
      <c r="B1408" t="s">
        <v>3676</v>
      </c>
      <c r="C1408" t="s">
        <v>180</v>
      </c>
      <c r="D1408" t="s">
        <v>3677</v>
      </c>
      <c r="E1408" t="s">
        <v>182</v>
      </c>
      <c r="F1408" t="s">
        <v>11980</v>
      </c>
      <c r="G1408" s="34">
        <f t="shared" si="21"/>
        <v>40260</v>
      </c>
    </row>
    <row r="1409" spans="1:7" x14ac:dyDescent="0.15">
      <c r="A1409" t="s">
        <v>3678</v>
      </c>
      <c r="B1409" t="s">
        <v>3679</v>
      </c>
      <c r="C1409" t="s">
        <v>180</v>
      </c>
      <c r="D1409" t="s">
        <v>3680</v>
      </c>
      <c r="E1409" t="s">
        <v>379</v>
      </c>
      <c r="F1409" t="s">
        <v>11981</v>
      </c>
      <c r="G1409" s="34">
        <f t="shared" si="21"/>
        <v>39504</v>
      </c>
    </row>
    <row r="1410" spans="1:7" x14ac:dyDescent="0.15">
      <c r="A1410" t="s">
        <v>3681</v>
      </c>
      <c r="B1410" t="s">
        <v>3660</v>
      </c>
      <c r="C1410" t="s">
        <v>53</v>
      </c>
      <c r="D1410" t="s">
        <v>3661</v>
      </c>
      <c r="E1410" t="s">
        <v>53</v>
      </c>
      <c r="F1410" t="s">
        <v>11982</v>
      </c>
      <c r="G1410" s="34">
        <f t="shared" ref="G1410:G1473" si="22">IFERROR(VALUE(F1410),VALUE(REPLACE(F1410,1,FIND(CHAR(1),SUBSTITUTE(F1410,",",CHAR(1),LEN(F1410)-LEN(SUBSTITUTE(F1410,",","")))),"")))</f>
        <v>39805</v>
      </c>
    </row>
    <row r="1411" spans="1:7" x14ac:dyDescent="0.15">
      <c r="A1411" t="s">
        <v>3682</v>
      </c>
      <c r="B1411" t="s">
        <v>3664</v>
      </c>
      <c r="C1411" t="s">
        <v>53</v>
      </c>
      <c r="D1411" t="s">
        <v>3665</v>
      </c>
      <c r="E1411" t="s">
        <v>53</v>
      </c>
      <c r="F1411" t="s">
        <v>11982</v>
      </c>
      <c r="G1411" s="34">
        <f t="shared" si="22"/>
        <v>39805</v>
      </c>
    </row>
    <row r="1412" spans="1:7" x14ac:dyDescent="0.15">
      <c r="A1412" t="s">
        <v>3683</v>
      </c>
      <c r="B1412" t="s">
        <v>3684</v>
      </c>
      <c r="C1412" t="s">
        <v>93</v>
      </c>
      <c r="D1412" t="s">
        <v>3685</v>
      </c>
      <c r="E1412" t="s">
        <v>95</v>
      </c>
      <c r="F1412" t="s">
        <v>11896</v>
      </c>
      <c r="G1412" s="34">
        <f t="shared" si="22"/>
        <v>40679</v>
      </c>
    </row>
    <row r="1413" spans="1:7" x14ac:dyDescent="0.15">
      <c r="A1413" t="s">
        <v>3686</v>
      </c>
      <c r="B1413" t="s">
        <v>3687</v>
      </c>
      <c r="C1413" t="s">
        <v>180</v>
      </c>
      <c r="D1413" t="s">
        <v>3688</v>
      </c>
      <c r="E1413" t="s">
        <v>182</v>
      </c>
      <c r="G1413" s="34">
        <f t="shared" si="22"/>
        <v>0</v>
      </c>
    </row>
    <row r="1414" spans="1:7" x14ac:dyDescent="0.15">
      <c r="A1414" t="s">
        <v>3689</v>
      </c>
      <c r="B1414" t="s">
        <v>3690</v>
      </c>
      <c r="C1414" t="s">
        <v>180</v>
      </c>
      <c r="D1414" t="s">
        <v>3691</v>
      </c>
      <c r="E1414" t="s">
        <v>182</v>
      </c>
      <c r="G1414" s="34">
        <f t="shared" si="22"/>
        <v>0</v>
      </c>
    </row>
    <row r="1415" spans="1:7" x14ac:dyDescent="0.15">
      <c r="A1415" t="s">
        <v>3692</v>
      </c>
      <c r="B1415" t="s">
        <v>3693</v>
      </c>
      <c r="C1415" t="s">
        <v>180</v>
      </c>
      <c r="D1415" t="s">
        <v>3694</v>
      </c>
      <c r="E1415" t="s">
        <v>182</v>
      </c>
      <c r="G1415" s="34">
        <f t="shared" si="22"/>
        <v>0</v>
      </c>
    </row>
    <row r="1416" spans="1:7" x14ac:dyDescent="0.15">
      <c r="A1416" t="s">
        <v>3695</v>
      </c>
      <c r="B1416" t="s">
        <v>3696</v>
      </c>
      <c r="C1416" t="s">
        <v>180</v>
      </c>
      <c r="D1416" t="s">
        <v>3697</v>
      </c>
      <c r="E1416" t="s">
        <v>182</v>
      </c>
      <c r="G1416" s="34">
        <f t="shared" si="22"/>
        <v>0</v>
      </c>
    </row>
    <row r="1417" spans="1:7" x14ac:dyDescent="0.15">
      <c r="A1417" t="s">
        <v>3698</v>
      </c>
      <c r="B1417" t="s">
        <v>3699</v>
      </c>
      <c r="C1417" t="s">
        <v>180</v>
      </c>
      <c r="D1417" t="s">
        <v>3700</v>
      </c>
      <c r="E1417" t="s">
        <v>182</v>
      </c>
      <c r="G1417" s="34">
        <f t="shared" si="22"/>
        <v>0</v>
      </c>
    </row>
    <row r="1418" spans="1:7" x14ac:dyDescent="0.15">
      <c r="A1418" t="s">
        <v>3701</v>
      </c>
      <c r="B1418" t="s">
        <v>3699</v>
      </c>
      <c r="C1418" t="s">
        <v>334</v>
      </c>
      <c r="D1418" t="s">
        <v>3700</v>
      </c>
      <c r="E1418" t="s">
        <v>705</v>
      </c>
      <c r="F1418" t="s">
        <v>11862</v>
      </c>
      <c r="G1418" s="34">
        <f t="shared" si="22"/>
        <v>38490</v>
      </c>
    </row>
    <row r="1419" spans="1:7" x14ac:dyDescent="0.15">
      <c r="A1419" t="s">
        <v>3702</v>
      </c>
      <c r="B1419" t="s">
        <v>3699</v>
      </c>
      <c r="C1419" t="s">
        <v>53</v>
      </c>
      <c r="D1419" t="s">
        <v>3700</v>
      </c>
      <c r="E1419" t="s">
        <v>53</v>
      </c>
      <c r="F1419" t="s">
        <v>11862</v>
      </c>
      <c r="G1419" s="34">
        <f t="shared" si="22"/>
        <v>38490</v>
      </c>
    </row>
    <row r="1420" spans="1:7" x14ac:dyDescent="0.15">
      <c r="A1420" t="s">
        <v>3703</v>
      </c>
      <c r="B1420" t="s">
        <v>3704</v>
      </c>
      <c r="C1420" t="s">
        <v>188</v>
      </c>
      <c r="D1420" t="s">
        <v>3705</v>
      </c>
      <c r="E1420" t="s">
        <v>42</v>
      </c>
      <c r="G1420" s="34">
        <f t="shared" si="22"/>
        <v>0</v>
      </c>
    </row>
    <row r="1421" spans="1:7" x14ac:dyDescent="0.15">
      <c r="A1421" t="s">
        <v>3706</v>
      </c>
      <c r="B1421" t="s">
        <v>3707</v>
      </c>
      <c r="C1421" t="s">
        <v>53</v>
      </c>
      <c r="D1421" t="s">
        <v>3708</v>
      </c>
      <c r="E1421" t="s">
        <v>53</v>
      </c>
      <c r="G1421" s="34">
        <f t="shared" si="22"/>
        <v>0</v>
      </c>
    </row>
    <row r="1422" spans="1:7" x14ac:dyDescent="0.15">
      <c r="A1422" t="s">
        <v>3709</v>
      </c>
      <c r="B1422" t="s">
        <v>3710</v>
      </c>
      <c r="C1422" t="s">
        <v>53</v>
      </c>
      <c r="D1422" t="s">
        <v>3711</v>
      </c>
      <c r="E1422" t="s">
        <v>53</v>
      </c>
      <c r="G1422" s="34">
        <f t="shared" si="22"/>
        <v>0</v>
      </c>
    </row>
    <row r="1423" spans="1:7" x14ac:dyDescent="0.15">
      <c r="A1423" t="s">
        <v>3712</v>
      </c>
      <c r="B1423" t="s">
        <v>3713</v>
      </c>
      <c r="C1423" t="s">
        <v>53</v>
      </c>
      <c r="D1423" t="s">
        <v>3714</v>
      </c>
      <c r="E1423" t="s">
        <v>53</v>
      </c>
      <c r="G1423" s="34">
        <f t="shared" si="22"/>
        <v>0</v>
      </c>
    </row>
    <row r="1424" spans="1:7" x14ac:dyDescent="0.15">
      <c r="A1424" t="s">
        <v>3715</v>
      </c>
      <c r="B1424" t="s">
        <v>3716</v>
      </c>
      <c r="C1424" t="s">
        <v>180</v>
      </c>
      <c r="D1424" t="s">
        <v>3717</v>
      </c>
      <c r="E1424" t="s">
        <v>182</v>
      </c>
      <c r="F1424" t="s">
        <v>11983</v>
      </c>
      <c r="G1424" s="34">
        <f t="shared" si="22"/>
        <v>40861</v>
      </c>
    </row>
    <row r="1425" spans="1:7" x14ac:dyDescent="0.15">
      <c r="A1425" t="s">
        <v>3718</v>
      </c>
      <c r="B1425" t="s">
        <v>3719</v>
      </c>
      <c r="C1425" t="s">
        <v>53</v>
      </c>
      <c r="D1425" t="s">
        <v>3720</v>
      </c>
      <c r="E1425" t="s">
        <v>53</v>
      </c>
      <c r="G1425" s="34">
        <f t="shared" si="22"/>
        <v>0</v>
      </c>
    </row>
    <row r="1426" spans="1:7" x14ac:dyDescent="0.15">
      <c r="A1426" t="s">
        <v>3721</v>
      </c>
      <c r="B1426" t="s">
        <v>3722</v>
      </c>
      <c r="C1426" t="s">
        <v>53</v>
      </c>
      <c r="D1426" t="s">
        <v>3723</v>
      </c>
      <c r="E1426" t="s">
        <v>53</v>
      </c>
      <c r="G1426" s="34">
        <f t="shared" si="22"/>
        <v>0</v>
      </c>
    </row>
    <row r="1427" spans="1:7" x14ac:dyDescent="0.15">
      <c r="A1427" t="s">
        <v>3724</v>
      </c>
      <c r="B1427" t="s">
        <v>3725</v>
      </c>
      <c r="C1427" t="s">
        <v>53</v>
      </c>
      <c r="D1427" t="s">
        <v>3726</v>
      </c>
      <c r="E1427" t="s">
        <v>53</v>
      </c>
      <c r="F1427" t="s">
        <v>11962</v>
      </c>
      <c r="G1427" s="34">
        <f t="shared" si="22"/>
        <v>40751</v>
      </c>
    </row>
    <row r="1428" spans="1:7" x14ac:dyDescent="0.15">
      <c r="A1428" t="s">
        <v>3727</v>
      </c>
      <c r="B1428" t="s">
        <v>3719</v>
      </c>
      <c r="C1428" t="s">
        <v>180</v>
      </c>
      <c r="D1428" t="s">
        <v>3720</v>
      </c>
      <c r="E1428" t="s">
        <v>379</v>
      </c>
      <c r="G1428" s="34">
        <f t="shared" si="22"/>
        <v>0</v>
      </c>
    </row>
    <row r="1429" spans="1:7" x14ac:dyDescent="0.15">
      <c r="A1429" t="s">
        <v>3728</v>
      </c>
      <c r="B1429" t="s">
        <v>3722</v>
      </c>
      <c r="C1429" t="s">
        <v>180</v>
      </c>
      <c r="D1429" t="s">
        <v>3723</v>
      </c>
      <c r="E1429" t="s">
        <v>379</v>
      </c>
      <c r="G1429" s="34">
        <f t="shared" si="22"/>
        <v>0</v>
      </c>
    </row>
    <row r="1430" spans="1:7" x14ac:dyDescent="0.15">
      <c r="A1430" t="s">
        <v>3729</v>
      </c>
      <c r="B1430" t="s">
        <v>3725</v>
      </c>
      <c r="C1430" t="s">
        <v>188</v>
      </c>
      <c r="D1430" t="s">
        <v>3726</v>
      </c>
      <c r="E1430" t="s">
        <v>42</v>
      </c>
      <c r="F1430" t="s">
        <v>11898</v>
      </c>
      <c r="G1430" s="34">
        <f t="shared" si="22"/>
        <v>38243</v>
      </c>
    </row>
    <row r="1431" spans="1:7" x14ac:dyDescent="0.15">
      <c r="A1431" t="s">
        <v>3730</v>
      </c>
      <c r="B1431" t="s">
        <v>3731</v>
      </c>
      <c r="C1431" t="s">
        <v>180</v>
      </c>
      <c r="D1431" t="s">
        <v>3732</v>
      </c>
      <c r="E1431" t="s">
        <v>379</v>
      </c>
      <c r="G1431" s="34">
        <f t="shared" si="22"/>
        <v>0</v>
      </c>
    </row>
    <row r="1432" spans="1:7" x14ac:dyDescent="0.15">
      <c r="A1432" t="s">
        <v>3733</v>
      </c>
      <c r="B1432" t="s">
        <v>3734</v>
      </c>
      <c r="C1432" t="s">
        <v>3735</v>
      </c>
      <c r="D1432" t="s">
        <v>3736</v>
      </c>
      <c r="E1432" t="s">
        <v>1802</v>
      </c>
      <c r="G1432" s="34">
        <f t="shared" si="22"/>
        <v>0</v>
      </c>
    </row>
    <row r="1433" spans="1:7" x14ac:dyDescent="0.15">
      <c r="A1433" t="s">
        <v>3737</v>
      </c>
      <c r="B1433" t="s">
        <v>3738</v>
      </c>
      <c r="C1433" t="s">
        <v>180</v>
      </c>
      <c r="D1433" t="s">
        <v>3739</v>
      </c>
      <c r="E1433" t="s">
        <v>379</v>
      </c>
      <c r="G1433" s="34">
        <f t="shared" si="22"/>
        <v>0</v>
      </c>
    </row>
    <row r="1434" spans="1:7" x14ac:dyDescent="0.15">
      <c r="A1434" t="s">
        <v>3740</v>
      </c>
      <c r="B1434" t="s">
        <v>3741</v>
      </c>
      <c r="C1434" t="s">
        <v>93</v>
      </c>
      <c r="D1434" t="s">
        <v>3742</v>
      </c>
      <c r="E1434" t="s">
        <v>95</v>
      </c>
      <c r="G1434" s="34">
        <f t="shared" si="22"/>
        <v>0</v>
      </c>
    </row>
    <row r="1435" spans="1:7" x14ac:dyDescent="0.15">
      <c r="A1435" t="s">
        <v>3743</v>
      </c>
      <c r="B1435" t="s">
        <v>3744</v>
      </c>
      <c r="C1435" t="s">
        <v>53</v>
      </c>
      <c r="D1435" t="s">
        <v>3745</v>
      </c>
      <c r="E1435" t="s">
        <v>53</v>
      </c>
      <c r="G1435" s="34">
        <f t="shared" si="22"/>
        <v>0</v>
      </c>
    </row>
    <row r="1436" spans="1:7" x14ac:dyDescent="0.15">
      <c r="A1436" t="s">
        <v>3746</v>
      </c>
      <c r="B1436" t="s">
        <v>3747</v>
      </c>
      <c r="C1436" t="s">
        <v>93</v>
      </c>
      <c r="D1436" t="s">
        <v>3748</v>
      </c>
      <c r="E1436" t="s">
        <v>95</v>
      </c>
      <c r="G1436" s="34">
        <f t="shared" si="22"/>
        <v>0</v>
      </c>
    </row>
    <row r="1437" spans="1:7" x14ac:dyDescent="0.15">
      <c r="A1437" t="s">
        <v>3749</v>
      </c>
      <c r="B1437" t="s">
        <v>3750</v>
      </c>
      <c r="C1437" t="s">
        <v>93</v>
      </c>
      <c r="D1437" t="s">
        <v>3751</v>
      </c>
      <c r="E1437" t="s">
        <v>95</v>
      </c>
      <c r="G1437" s="34">
        <f t="shared" si="22"/>
        <v>0</v>
      </c>
    </row>
    <row r="1438" spans="1:7" x14ac:dyDescent="0.15">
      <c r="A1438" t="s">
        <v>3752</v>
      </c>
      <c r="B1438" t="s">
        <v>3753</v>
      </c>
      <c r="C1438" t="s">
        <v>93</v>
      </c>
      <c r="D1438" t="s">
        <v>3754</v>
      </c>
      <c r="E1438" t="s">
        <v>95</v>
      </c>
      <c r="G1438" s="34">
        <f t="shared" si="22"/>
        <v>0</v>
      </c>
    </row>
    <row r="1439" spans="1:7" x14ac:dyDescent="0.15">
      <c r="A1439" t="s">
        <v>3755</v>
      </c>
      <c r="B1439" t="s">
        <v>3756</v>
      </c>
      <c r="C1439" t="s">
        <v>93</v>
      </c>
      <c r="D1439" t="s">
        <v>3757</v>
      </c>
      <c r="E1439" t="s">
        <v>95</v>
      </c>
      <c r="G1439" s="34">
        <f t="shared" si="22"/>
        <v>0</v>
      </c>
    </row>
    <row r="1440" spans="1:7" x14ac:dyDescent="0.15">
      <c r="A1440" t="s">
        <v>3758</v>
      </c>
      <c r="B1440" t="s">
        <v>3759</v>
      </c>
      <c r="C1440" t="s">
        <v>93</v>
      </c>
      <c r="D1440" t="s">
        <v>3760</v>
      </c>
      <c r="E1440" t="s">
        <v>95</v>
      </c>
      <c r="G1440" s="34">
        <f t="shared" si="22"/>
        <v>0</v>
      </c>
    </row>
    <row r="1441" spans="1:7" x14ac:dyDescent="0.15">
      <c r="A1441" t="s">
        <v>3761</v>
      </c>
      <c r="B1441" t="s">
        <v>3762</v>
      </c>
      <c r="C1441" t="s">
        <v>188</v>
      </c>
      <c r="D1441" t="s">
        <v>3763</v>
      </c>
      <c r="E1441" t="s">
        <v>42</v>
      </c>
      <c r="G1441" s="34">
        <f t="shared" si="22"/>
        <v>0</v>
      </c>
    </row>
    <row r="1442" spans="1:7" x14ac:dyDescent="0.15">
      <c r="A1442" t="s">
        <v>3764</v>
      </c>
      <c r="B1442" t="s">
        <v>3765</v>
      </c>
      <c r="C1442" t="s">
        <v>188</v>
      </c>
      <c r="D1442" t="s">
        <v>3766</v>
      </c>
      <c r="E1442" t="s">
        <v>42</v>
      </c>
      <c r="G1442" s="34">
        <f t="shared" si="22"/>
        <v>0</v>
      </c>
    </row>
    <row r="1443" spans="1:7" x14ac:dyDescent="0.15">
      <c r="A1443" t="s">
        <v>3767</v>
      </c>
      <c r="B1443" t="s">
        <v>3768</v>
      </c>
      <c r="C1443" t="s">
        <v>188</v>
      </c>
      <c r="D1443" t="s">
        <v>3769</v>
      </c>
      <c r="E1443" t="s">
        <v>42</v>
      </c>
      <c r="G1443" s="34">
        <f t="shared" si="22"/>
        <v>0</v>
      </c>
    </row>
    <row r="1444" spans="1:7" x14ac:dyDescent="0.15">
      <c r="A1444" t="s">
        <v>3770</v>
      </c>
      <c r="B1444" t="s">
        <v>3771</v>
      </c>
      <c r="C1444" t="s">
        <v>188</v>
      </c>
      <c r="D1444" t="s">
        <v>3772</v>
      </c>
      <c r="E1444" t="s">
        <v>42</v>
      </c>
      <c r="G1444" s="34">
        <f t="shared" si="22"/>
        <v>0</v>
      </c>
    </row>
    <row r="1445" spans="1:7" x14ac:dyDescent="0.15">
      <c r="A1445" t="s">
        <v>3773</v>
      </c>
      <c r="B1445" t="s">
        <v>3774</v>
      </c>
      <c r="C1445" t="s">
        <v>188</v>
      </c>
      <c r="D1445" t="s">
        <v>3775</v>
      </c>
      <c r="E1445" t="s">
        <v>42</v>
      </c>
      <c r="G1445" s="34">
        <f t="shared" si="22"/>
        <v>0</v>
      </c>
    </row>
    <row r="1446" spans="1:7" x14ac:dyDescent="0.15">
      <c r="A1446" t="s">
        <v>3776</v>
      </c>
      <c r="B1446" t="s">
        <v>3777</v>
      </c>
      <c r="C1446" t="s">
        <v>188</v>
      </c>
      <c r="D1446" t="s">
        <v>3778</v>
      </c>
      <c r="E1446" t="s">
        <v>42</v>
      </c>
      <c r="G1446" s="34">
        <f t="shared" si="22"/>
        <v>0</v>
      </c>
    </row>
    <row r="1447" spans="1:7" x14ac:dyDescent="0.15">
      <c r="A1447" t="s">
        <v>3779</v>
      </c>
      <c r="B1447" t="s">
        <v>3780</v>
      </c>
      <c r="C1447" t="s">
        <v>188</v>
      </c>
      <c r="D1447" t="s">
        <v>3781</v>
      </c>
      <c r="E1447" t="s">
        <v>42</v>
      </c>
      <c r="G1447" s="34">
        <f t="shared" si="22"/>
        <v>0</v>
      </c>
    </row>
    <row r="1448" spans="1:7" x14ac:dyDescent="0.15">
      <c r="A1448" t="s">
        <v>3782</v>
      </c>
      <c r="B1448" t="s">
        <v>3783</v>
      </c>
      <c r="C1448" t="s">
        <v>188</v>
      </c>
      <c r="D1448" t="s">
        <v>3784</v>
      </c>
      <c r="E1448" t="s">
        <v>42</v>
      </c>
      <c r="G1448" s="34">
        <f t="shared" si="22"/>
        <v>0</v>
      </c>
    </row>
    <row r="1449" spans="1:7" x14ac:dyDescent="0.15">
      <c r="A1449" t="s">
        <v>3785</v>
      </c>
      <c r="B1449" t="s">
        <v>3786</v>
      </c>
      <c r="C1449" t="s">
        <v>188</v>
      </c>
      <c r="D1449" t="s">
        <v>3787</v>
      </c>
      <c r="E1449" t="s">
        <v>42</v>
      </c>
      <c r="G1449" s="34">
        <f t="shared" si="22"/>
        <v>0</v>
      </c>
    </row>
    <row r="1450" spans="1:7" x14ac:dyDescent="0.15">
      <c r="A1450" t="s">
        <v>3788</v>
      </c>
      <c r="B1450" t="s">
        <v>3789</v>
      </c>
      <c r="C1450" t="s">
        <v>188</v>
      </c>
      <c r="D1450" t="s">
        <v>3790</v>
      </c>
      <c r="E1450" t="s">
        <v>42</v>
      </c>
      <c r="G1450" s="34">
        <f t="shared" si="22"/>
        <v>0</v>
      </c>
    </row>
    <row r="1451" spans="1:7" x14ac:dyDescent="0.15">
      <c r="A1451" t="s">
        <v>3791</v>
      </c>
      <c r="B1451" t="s">
        <v>3792</v>
      </c>
      <c r="C1451" t="s">
        <v>188</v>
      </c>
      <c r="D1451" t="s">
        <v>3793</v>
      </c>
      <c r="E1451" t="s">
        <v>42</v>
      </c>
      <c r="F1451" t="s">
        <v>11984</v>
      </c>
      <c r="G1451" s="34">
        <f t="shared" si="22"/>
        <v>40497</v>
      </c>
    </row>
    <row r="1452" spans="1:7" x14ac:dyDescent="0.15">
      <c r="A1452" t="s">
        <v>3794</v>
      </c>
      <c r="B1452" t="s">
        <v>3795</v>
      </c>
      <c r="C1452" t="s">
        <v>188</v>
      </c>
      <c r="D1452" t="s">
        <v>3796</v>
      </c>
      <c r="E1452" t="s">
        <v>42</v>
      </c>
      <c r="G1452" s="34">
        <f t="shared" si="22"/>
        <v>0</v>
      </c>
    </row>
    <row r="1453" spans="1:7" x14ac:dyDescent="0.15">
      <c r="A1453" t="s">
        <v>3797</v>
      </c>
      <c r="B1453" t="s">
        <v>3798</v>
      </c>
      <c r="C1453" t="s">
        <v>188</v>
      </c>
      <c r="D1453" t="s">
        <v>3799</v>
      </c>
      <c r="E1453" t="s">
        <v>42</v>
      </c>
      <c r="G1453" s="34">
        <f t="shared" si="22"/>
        <v>0</v>
      </c>
    </row>
    <row r="1454" spans="1:7" x14ac:dyDescent="0.15">
      <c r="A1454" t="s">
        <v>3800</v>
      </c>
      <c r="B1454" t="s">
        <v>3801</v>
      </c>
      <c r="C1454" t="s">
        <v>188</v>
      </c>
      <c r="D1454" t="s">
        <v>3802</v>
      </c>
      <c r="E1454" t="s">
        <v>42</v>
      </c>
      <c r="G1454" s="34">
        <f t="shared" si="22"/>
        <v>0</v>
      </c>
    </row>
    <row r="1455" spans="1:7" x14ac:dyDescent="0.15">
      <c r="A1455" t="s">
        <v>3803</v>
      </c>
      <c r="B1455" t="s">
        <v>3804</v>
      </c>
      <c r="C1455" t="s">
        <v>188</v>
      </c>
      <c r="D1455" t="s">
        <v>3805</v>
      </c>
      <c r="E1455" t="s">
        <v>42</v>
      </c>
      <c r="G1455" s="34">
        <f t="shared" si="22"/>
        <v>0</v>
      </c>
    </row>
    <row r="1456" spans="1:7" x14ac:dyDescent="0.15">
      <c r="A1456" t="s">
        <v>3806</v>
      </c>
      <c r="B1456" t="s">
        <v>3807</v>
      </c>
      <c r="C1456" t="s">
        <v>188</v>
      </c>
      <c r="D1456" t="s">
        <v>3808</v>
      </c>
      <c r="E1456" t="s">
        <v>42</v>
      </c>
      <c r="G1456" s="34">
        <f t="shared" si="22"/>
        <v>0</v>
      </c>
    </row>
    <row r="1457" spans="1:7" x14ac:dyDescent="0.15">
      <c r="A1457" t="s">
        <v>3809</v>
      </c>
      <c r="B1457" t="s">
        <v>3810</v>
      </c>
      <c r="C1457" t="s">
        <v>188</v>
      </c>
      <c r="D1457" t="s">
        <v>3811</v>
      </c>
      <c r="E1457" t="s">
        <v>42</v>
      </c>
      <c r="G1457" s="34">
        <f t="shared" si="22"/>
        <v>0</v>
      </c>
    </row>
    <row r="1458" spans="1:7" x14ac:dyDescent="0.15">
      <c r="A1458" t="s">
        <v>3812</v>
      </c>
      <c r="B1458" t="s">
        <v>3813</v>
      </c>
      <c r="C1458" t="s">
        <v>188</v>
      </c>
      <c r="D1458" t="s">
        <v>3814</v>
      </c>
      <c r="E1458" t="s">
        <v>42</v>
      </c>
      <c r="G1458" s="34">
        <f t="shared" si="22"/>
        <v>0</v>
      </c>
    </row>
    <row r="1459" spans="1:7" x14ac:dyDescent="0.15">
      <c r="A1459" t="s">
        <v>3815</v>
      </c>
      <c r="B1459" t="s">
        <v>3816</v>
      </c>
      <c r="C1459" t="s">
        <v>188</v>
      </c>
      <c r="D1459" t="s">
        <v>3817</v>
      </c>
      <c r="E1459" t="s">
        <v>42</v>
      </c>
      <c r="G1459" s="34">
        <f t="shared" si="22"/>
        <v>0</v>
      </c>
    </row>
    <row r="1460" spans="1:7" x14ac:dyDescent="0.15">
      <c r="A1460" t="s">
        <v>3818</v>
      </c>
      <c r="B1460" t="s">
        <v>3819</v>
      </c>
      <c r="C1460" t="s">
        <v>188</v>
      </c>
      <c r="D1460" t="s">
        <v>3820</v>
      </c>
      <c r="E1460" t="s">
        <v>42</v>
      </c>
      <c r="G1460" s="34">
        <f t="shared" si="22"/>
        <v>0</v>
      </c>
    </row>
    <row r="1461" spans="1:7" x14ac:dyDescent="0.15">
      <c r="A1461" t="s">
        <v>3821</v>
      </c>
      <c r="B1461" t="s">
        <v>3822</v>
      </c>
      <c r="C1461" t="s">
        <v>188</v>
      </c>
      <c r="D1461" t="s">
        <v>3823</v>
      </c>
      <c r="E1461" t="s">
        <v>42</v>
      </c>
      <c r="G1461" s="34">
        <f t="shared" si="22"/>
        <v>0</v>
      </c>
    </row>
    <row r="1462" spans="1:7" x14ac:dyDescent="0.15">
      <c r="A1462" t="s">
        <v>3824</v>
      </c>
      <c r="B1462" t="s">
        <v>3825</v>
      </c>
      <c r="C1462" t="s">
        <v>188</v>
      </c>
      <c r="D1462" t="s">
        <v>3826</v>
      </c>
      <c r="E1462" t="s">
        <v>42</v>
      </c>
      <c r="G1462" s="34">
        <f t="shared" si="22"/>
        <v>0</v>
      </c>
    </row>
    <row r="1463" spans="1:7" x14ac:dyDescent="0.15">
      <c r="A1463" t="s">
        <v>3827</v>
      </c>
      <c r="B1463" t="s">
        <v>3828</v>
      </c>
      <c r="C1463" t="s">
        <v>188</v>
      </c>
      <c r="D1463" t="s">
        <v>3829</v>
      </c>
      <c r="E1463" t="s">
        <v>42</v>
      </c>
      <c r="G1463" s="34">
        <f t="shared" si="22"/>
        <v>0</v>
      </c>
    </row>
    <row r="1464" spans="1:7" x14ac:dyDescent="0.15">
      <c r="A1464" t="s">
        <v>3830</v>
      </c>
      <c r="B1464" t="s">
        <v>3831</v>
      </c>
      <c r="C1464" t="s">
        <v>188</v>
      </c>
      <c r="D1464" t="s">
        <v>3832</v>
      </c>
      <c r="E1464" t="s">
        <v>42</v>
      </c>
      <c r="G1464" s="34">
        <f t="shared" si="22"/>
        <v>0</v>
      </c>
    </row>
    <row r="1465" spans="1:7" x14ac:dyDescent="0.15">
      <c r="A1465" t="s">
        <v>3833</v>
      </c>
      <c r="B1465" t="s">
        <v>3834</v>
      </c>
      <c r="C1465" t="s">
        <v>188</v>
      </c>
      <c r="D1465" t="s">
        <v>3835</v>
      </c>
      <c r="E1465" t="s">
        <v>42</v>
      </c>
      <c r="G1465" s="34">
        <f t="shared" si="22"/>
        <v>0</v>
      </c>
    </row>
    <row r="1466" spans="1:7" x14ac:dyDescent="0.15">
      <c r="A1466" t="s">
        <v>3836</v>
      </c>
      <c r="B1466" t="s">
        <v>3837</v>
      </c>
      <c r="C1466" t="s">
        <v>188</v>
      </c>
      <c r="D1466" t="s">
        <v>3838</v>
      </c>
      <c r="E1466" t="s">
        <v>42</v>
      </c>
      <c r="G1466" s="34">
        <f t="shared" si="22"/>
        <v>0</v>
      </c>
    </row>
    <row r="1467" spans="1:7" x14ac:dyDescent="0.15">
      <c r="A1467" t="s">
        <v>3839</v>
      </c>
      <c r="B1467" t="s">
        <v>3840</v>
      </c>
      <c r="C1467" t="s">
        <v>188</v>
      </c>
      <c r="D1467" t="s">
        <v>3841</v>
      </c>
      <c r="E1467" t="s">
        <v>42</v>
      </c>
      <c r="G1467" s="34">
        <f t="shared" si="22"/>
        <v>0</v>
      </c>
    </row>
    <row r="1468" spans="1:7" x14ac:dyDescent="0.15">
      <c r="A1468" t="s">
        <v>3842</v>
      </c>
      <c r="B1468" t="s">
        <v>3843</v>
      </c>
      <c r="C1468" t="s">
        <v>188</v>
      </c>
      <c r="D1468" t="s">
        <v>3844</v>
      </c>
      <c r="E1468" t="s">
        <v>42</v>
      </c>
      <c r="G1468" s="34">
        <f t="shared" si="22"/>
        <v>0</v>
      </c>
    </row>
    <row r="1469" spans="1:7" x14ac:dyDescent="0.15">
      <c r="A1469" t="s">
        <v>3845</v>
      </c>
      <c r="B1469" t="s">
        <v>3846</v>
      </c>
      <c r="C1469" t="s">
        <v>188</v>
      </c>
      <c r="D1469" t="s">
        <v>3847</v>
      </c>
      <c r="E1469" t="s">
        <v>42</v>
      </c>
      <c r="G1469" s="34">
        <f t="shared" si="22"/>
        <v>0</v>
      </c>
    </row>
    <row r="1470" spans="1:7" x14ac:dyDescent="0.15">
      <c r="A1470" t="s">
        <v>3848</v>
      </c>
      <c r="B1470" t="s">
        <v>3849</v>
      </c>
      <c r="C1470" t="s">
        <v>188</v>
      </c>
      <c r="D1470" t="s">
        <v>3850</v>
      </c>
      <c r="E1470" t="s">
        <v>42</v>
      </c>
      <c r="G1470" s="34">
        <f t="shared" si="22"/>
        <v>0</v>
      </c>
    </row>
    <row r="1471" spans="1:7" x14ac:dyDescent="0.15">
      <c r="A1471" t="s">
        <v>3851</v>
      </c>
      <c r="B1471" t="s">
        <v>3852</v>
      </c>
      <c r="C1471" t="s">
        <v>93</v>
      </c>
      <c r="D1471" t="s">
        <v>3853</v>
      </c>
      <c r="E1471" t="s">
        <v>95</v>
      </c>
      <c r="G1471" s="34">
        <f t="shared" si="22"/>
        <v>0</v>
      </c>
    </row>
    <row r="1472" spans="1:7" x14ac:dyDescent="0.15">
      <c r="A1472" t="s">
        <v>3854</v>
      </c>
      <c r="B1472" t="s">
        <v>3855</v>
      </c>
      <c r="C1472" t="s">
        <v>93</v>
      </c>
      <c r="D1472" t="s">
        <v>3856</v>
      </c>
      <c r="E1472" t="s">
        <v>95</v>
      </c>
      <c r="G1472" s="34">
        <f t="shared" si="22"/>
        <v>0</v>
      </c>
    </row>
    <row r="1473" spans="1:7" x14ac:dyDescent="0.15">
      <c r="A1473" t="s">
        <v>3857</v>
      </c>
      <c r="B1473" t="s">
        <v>3858</v>
      </c>
      <c r="C1473" t="s">
        <v>188</v>
      </c>
      <c r="D1473" t="s">
        <v>3859</v>
      </c>
      <c r="E1473" t="s">
        <v>42</v>
      </c>
      <c r="G1473" s="34">
        <f t="shared" si="22"/>
        <v>0</v>
      </c>
    </row>
    <row r="1474" spans="1:7" x14ac:dyDescent="0.15">
      <c r="A1474" t="s">
        <v>3860</v>
      </c>
      <c r="B1474" t="s">
        <v>3861</v>
      </c>
      <c r="C1474" t="s">
        <v>188</v>
      </c>
      <c r="D1474" t="s">
        <v>3862</v>
      </c>
      <c r="E1474" t="s">
        <v>42</v>
      </c>
      <c r="G1474" s="34">
        <f t="shared" ref="G1474:G1537" si="23">IFERROR(VALUE(F1474),VALUE(REPLACE(F1474,1,FIND(CHAR(1),SUBSTITUTE(F1474,",",CHAR(1),LEN(F1474)-LEN(SUBSTITUTE(F1474,",","")))),"")))</f>
        <v>0</v>
      </c>
    </row>
    <row r="1475" spans="1:7" x14ac:dyDescent="0.15">
      <c r="A1475" t="s">
        <v>3863</v>
      </c>
      <c r="B1475" t="s">
        <v>3864</v>
      </c>
      <c r="C1475" t="s">
        <v>180</v>
      </c>
      <c r="D1475" t="s">
        <v>3865</v>
      </c>
      <c r="E1475" t="s">
        <v>182</v>
      </c>
      <c r="G1475" s="34">
        <f t="shared" si="23"/>
        <v>0</v>
      </c>
    </row>
    <row r="1476" spans="1:7" x14ac:dyDescent="0.15">
      <c r="A1476" t="s">
        <v>3866</v>
      </c>
      <c r="B1476" t="s">
        <v>3867</v>
      </c>
      <c r="C1476" t="s">
        <v>180</v>
      </c>
      <c r="D1476" t="s">
        <v>3868</v>
      </c>
      <c r="E1476" t="s">
        <v>182</v>
      </c>
      <c r="F1476" t="s">
        <v>11853</v>
      </c>
      <c r="G1476" s="34">
        <f t="shared" si="23"/>
        <v>39783</v>
      </c>
    </row>
    <row r="1477" spans="1:7" x14ac:dyDescent="0.15">
      <c r="A1477" t="s">
        <v>3869</v>
      </c>
      <c r="B1477" t="s">
        <v>3870</v>
      </c>
      <c r="C1477" t="s">
        <v>180</v>
      </c>
      <c r="D1477" t="s">
        <v>3871</v>
      </c>
      <c r="E1477" t="s">
        <v>182</v>
      </c>
      <c r="F1477" t="s">
        <v>11853</v>
      </c>
      <c r="G1477" s="34">
        <f t="shared" si="23"/>
        <v>39783</v>
      </c>
    </row>
    <row r="1478" spans="1:7" x14ac:dyDescent="0.15">
      <c r="A1478" t="s">
        <v>3872</v>
      </c>
      <c r="B1478" t="s">
        <v>3873</v>
      </c>
      <c r="C1478" t="s">
        <v>180</v>
      </c>
      <c r="D1478" t="s">
        <v>3874</v>
      </c>
      <c r="E1478" t="s">
        <v>182</v>
      </c>
      <c r="F1478" t="s">
        <v>11853</v>
      </c>
      <c r="G1478" s="34">
        <f t="shared" si="23"/>
        <v>39783</v>
      </c>
    </row>
    <row r="1479" spans="1:7" x14ac:dyDescent="0.15">
      <c r="A1479" t="s">
        <v>3875</v>
      </c>
      <c r="B1479" t="s">
        <v>3876</v>
      </c>
      <c r="C1479" t="s">
        <v>180</v>
      </c>
      <c r="D1479" t="s">
        <v>3877</v>
      </c>
      <c r="E1479" t="s">
        <v>182</v>
      </c>
      <c r="G1479" s="34">
        <f t="shared" si="23"/>
        <v>0</v>
      </c>
    </row>
    <row r="1480" spans="1:7" x14ac:dyDescent="0.15">
      <c r="A1480" t="s">
        <v>3878</v>
      </c>
      <c r="B1480" t="s">
        <v>3879</v>
      </c>
      <c r="C1480" t="s">
        <v>180</v>
      </c>
      <c r="D1480" t="s">
        <v>3880</v>
      </c>
      <c r="E1480" t="s">
        <v>182</v>
      </c>
      <c r="F1480" t="s">
        <v>11853</v>
      </c>
      <c r="G1480" s="34">
        <f t="shared" si="23"/>
        <v>39783</v>
      </c>
    </row>
    <row r="1481" spans="1:7" x14ac:dyDescent="0.15">
      <c r="A1481" t="s">
        <v>3881</v>
      </c>
      <c r="B1481" t="s">
        <v>3882</v>
      </c>
      <c r="C1481" t="s">
        <v>180</v>
      </c>
      <c r="D1481" t="s">
        <v>3883</v>
      </c>
      <c r="E1481" t="s">
        <v>182</v>
      </c>
      <c r="F1481" t="s">
        <v>11853</v>
      </c>
      <c r="G1481" s="34">
        <f t="shared" si="23"/>
        <v>39783</v>
      </c>
    </row>
    <row r="1482" spans="1:7" x14ac:dyDescent="0.15">
      <c r="A1482" t="s">
        <v>3884</v>
      </c>
      <c r="B1482" t="s">
        <v>3885</v>
      </c>
      <c r="C1482" t="s">
        <v>180</v>
      </c>
      <c r="D1482" t="s">
        <v>3886</v>
      </c>
      <c r="E1482" t="s">
        <v>182</v>
      </c>
      <c r="F1482" t="s">
        <v>11853</v>
      </c>
      <c r="G1482" s="34">
        <f t="shared" si="23"/>
        <v>39783</v>
      </c>
    </row>
    <row r="1483" spans="1:7" x14ac:dyDescent="0.15">
      <c r="A1483" t="s">
        <v>3887</v>
      </c>
      <c r="B1483" t="s">
        <v>3888</v>
      </c>
      <c r="C1483" t="s">
        <v>180</v>
      </c>
      <c r="D1483" t="s">
        <v>3889</v>
      </c>
      <c r="E1483" t="s">
        <v>182</v>
      </c>
      <c r="G1483" s="34">
        <f t="shared" si="23"/>
        <v>0</v>
      </c>
    </row>
    <row r="1484" spans="1:7" x14ac:dyDescent="0.15">
      <c r="A1484" t="s">
        <v>3890</v>
      </c>
      <c r="B1484" t="s">
        <v>3891</v>
      </c>
      <c r="C1484" t="s">
        <v>180</v>
      </c>
      <c r="D1484" t="s">
        <v>3892</v>
      </c>
      <c r="E1484" t="s">
        <v>182</v>
      </c>
      <c r="F1484" t="s">
        <v>11853</v>
      </c>
      <c r="G1484" s="34">
        <f t="shared" si="23"/>
        <v>39783</v>
      </c>
    </row>
    <row r="1485" spans="1:7" x14ac:dyDescent="0.15">
      <c r="A1485" t="s">
        <v>3893</v>
      </c>
      <c r="B1485" t="s">
        <v>3894</v>
      </c>
      <c r="C1485" t="s">
        <v>180</v>
      </c>
      <c r="D1485" t="s">
        <v>3895</v>
      </c>
      <c r="E1485" t="s">
        <v>182</v>
      </c>
      <c r="F1485" t="s">
        <v>11853</v>
      </c>
      <c r="G1485" s="34">
        <f t="shared" si="23"/>
        <v>39783</v>
      </c>
    </row>
    <row r="1486" spans="1:7" x14ac:dyDescent="0.15">
      <c r="A1486" t="s">
        <v>3896</v>
      </c>
      <c r="B1486" t="s">
        <v>3897</v>
      </c>
      <c r="C1486" t="s">
        <v>180</v>
      </c>
      <c r="D1486" t="s">
        <v>3898</v>
      </c>
      <c r="E1486" t="s">
        <v>182</v>
      </c>
      <c r="F1486" t="s">
        <v>11853</v>
      </c>
      <c r="G1486" s="34">
        <f t="shared" si="23"/>
        <v>39783</v>
      </c>
    </row>
    <row r="1487" spans="1:7" x14ac:dyDescent="0.15">
      <c r="A1487" t="s">
        <v>3899</v>
      </c>
      <c r="B1487" t="s">
        <v>3900</v>
      </c>
      <c r="C1487" t="s">
        <v>180</v>
      </c>
      <c r="D1487" t="s">
        <v>3901</v>
      </c>
      <c r="E1487" t="s">
        <v>182</v>
      </c>
      <c r="G1487" s="34">
        <f t="shared" si="23"/>
        <v>0</v>
      </c>
    </row>
    <row r="1488" spans="1:7" x14ac:dyDescent="0.15">
      <c r="A1488" t="s">
        <v>3902</v>
      </c>
      <c r="B1488" t="s">
        <v>3903</v>
      </c>
      <c r="C1488" t="s">
        <v>180</v>
      </c>
      <c r="D1488" t="s">
        <v>3904</v>
      </c>
      <c r="E1488" t="s">
        <v>182</v>
      </c>
      <c r="F1488" t="s">
        <v>11853</v>
      </c>
      <c r="G1488" s="34">
        <f t="shared" si="23"/>
        <v>39783</v>
      </c>
    </row>
    <row r="1489" spans="1:7" x14ac:dyDescent="0.15">
      <c r="A1489" t="s">
        <v>3905</v>
      </c>
      <c r="B1489" t="s">
        <v>3906</v>
      </c>
      <c r="C1489" t="s">
        <v>180</v>
      </c>
      <c r="D1489" t="s">
        <v>3907</v>
      </c>
      <c r="E1489" t="s">
        <v>182</v>
      </c>
      <c r="F1489" t="s">
        <v>11853</v>
      </c>
      <c r="G1489" s="34">
        <f t="shared" si="23"/>
        <v>39783</v>
      </c>
    </row>
    <row r="1490" spans="1:7" x14ac:dyDescent="0.15">
      <c r="A1490" t="s">
        <v>3908</v>
      </c>
      <c r="B1490" t="s">
        <v>3909</v>
      </c>
      <c r="C1490" t="s">
        <v>180</v>
      </c>
      <c r="D1490" t="s">
        <v>3910</v>
      </c>
      <c r="E1490" t="s">
        <v>182</v>
      </c>
      <c r="F1490" t="s">
        <v>11853</v>
      </c>
      <c r="G1490" s="34">
        <f t="shared" si="23"/>
        <v>39783</v>
      </c>
    </row>
    <row r="1491" spans="1:7" x14ac:dyDescent="0.15">
      <c r="A1491" t="s">
        <v>3911</v>
      </c>
      <c r="B1491" t="s">
        <v>3864</v>
      </c>
      <c r="C1491" t="s">
        <v>334</v>
      </c>
      <c r="D1491" t="s">
        <v>3865</v>
      </c>
      <c r="E1491" t="s">
        <v>705</v>
      </c>
      <c r="G1491" s="34">
        <f t="shared" si="23"/>
        <v>0</v>
      </c>
    </row>
    <row r="1492" spans="1:7" x14ac:dyDescent="0.15">
      <c r="A1492" t="s">
        <v>3912</v>
      </c>
      <c r="B1492" t="s">
        <v>3867</v>
      </c>
      <c r="C1492" t="s">
        <v>334</v>
      </c>
      <c r="D1492" t="s">
        <v>3868</v>
      </c>
      <c r="E1492" t="s">
        <v>705</v>
      </c>
      <c r="F1492" t="s">
        <v>11853</v>
      </c>
      <c r="G1492" s="34">
        <f t="shared" si="23"/>
        <v>39783</v>
      </c>
    </row>
    <row r="1493" spans="1:7" x14ac:dyDescent="0.15">
      <c r="A1493" t="s">
        <v>3913</v>
      </c>
      <c r="B1493" t="s">
        <v>3870</v>
      </c>
      <c r="C1493" t="s">
        <v>334</v>
      </c>
      <c r="D1493" t="s">
        <v>3871</v>
      </c>
      <c r="E1493" t="s">
        <v>705</v>
      </c>
      <c r="F1493" t="s">
        <v>11853</v>
      </c>
      <c r="G1493" s="34">
        <f t="shared" si="23"/>
        <v>39783</v>
      </c>
    </row>
    <row r="1494" spans="1:7" x14ac:dyDescent="0.15">
      <c r="A1494" t="s">
        <v>3914</v>
      </c>
      <c r="B1494" t="s">
        <v>3873</v>
      </c>
      <c r="C1494" t="s">
        <v>334</v>
      </c>
      <c r="D1494" t="s">
        <v>3874</v>
      </c>
      <c r="E1494" t="s">
        <v>705</v>
      </c>
      <c r="F1494" t="s">
        <v>11853</v>
      </c>
      <c r="G1494" s="34">
        <f t="shared" si="23"/>
        <v>39783</v>
      </c>
    </row>
    <row r="1495" spans="1:7" x14ac:dyDescent="0.15">
      <c r="A1495" t="s">
        <v>3915</v>
      </c>
      <c r="B1495" t="s">
        <v>3916</v>
      </c>
      <c r="C1495" t="s">
        <v>180</v>
      </c>
      <c r="D1495" t="s">
        <v>3917</v>
      </c>
      <c r="E1495" t="s">
        <v>182</v>
      </c>
      <c r="G1495" s="34">
        <f t="shared" si="23"/>
        <v>0</v>
      </c>
    </row>
    <row r="1496" spans="1:7" x14ac:dyDescent="0.15">
      <c r="A1496" t="s">
        <v>3918</v>
      </c>
      <c r="B1496" t="s">
        <v>3919</v>
      </c>
      <c r="C1496" t="s">
        <v>180</v>
      </c>
      <c r="D1496" t="s">
        <v>3920</v>
      </c>
      <c r="E1496" t="s">
        <v>182</v>
      </c>
      <c r="F1496" t="s">
        <v>11853</v>
      </c>
      <c r="G1496" s="34">
        <f t="shared" si="23"/>
        <v>39783</v>
      </c>
    </row>
    <row r="1497" spans="1:7" x14ac:dyDescent="0.15">
      <c r="A1497" t="s">
        <v>3921</v>
      </c>
      <c r="B1497" t="s">
        <v>3922</v>
      </c>
      <c r="C1497" t="s">
        <v>180</v>
      </c>
      <c r="D1497" t="s">
        <v>3923</v>
      </c>
      <c r="E1497" t="s">
        <v>182</v>
      </c>
      <c r="F1497" t="s">
        <v>11853</v>
      </c>
      <c r="G1497" s="34">
        <f t="shared" si="23"/>
        <v>39783</v>
      </c>
    </row>
    <row r="1498" spans="1:7" x14ac:dyDescent="0.15">
      <c r="A1498" t="s">
        <v>3924</v>
      </c>
      <c r="B1498" t="s">
        <v>3925</v>
      </c>
      <c r="C1498" t="s">
        <v>180</v>
      </c>
      <c r="D1498" t="s">
        <v>3926</v>
      </c>
      <c r="E1498" t="s">
        <v>182</v>
      </c>
      <c r="F1498" t="s">
        <v>11853</v>
      </c>
      <c r="G1498" s="34">
        <f t="shared" si="23"/>
        <v>39783</v>
      </c>
    </row>
    <row r="1499" spans="1:7" x14ac:dyDescent="0.15">
      <c r="A1499" t="s">
        <v>3927</v>
      </c>
      <c r="B1499" t="s">
        <v>3928</v>
      </c>
      <c r="C1499" t="s">
        <v>180</v>
      </c>
      <c r="D1499" t="s">
        <v>3929</v>
      </c>
      <c r="E1499" t="s">
        <v>182</v>
      </c>
      <c r="G1499" s="34">
        <f t="shared" si="23"/>
        <v>0</v>
      </c>
    </row>
    <row r="1500" spans="1:7" x14ac:dyDescent="0.15">
      <c r="A1500" t="s">
        <v>3930</v>
      </c>
      <c r="B1500" t="s">
        <v>3931</v>
      </c>
      <c r="C1500" t="s">
        <v>180</v>
      </c>
      <c r="D1500" t="s">
        <v>3932</v>
      </c>
      <c r="E1500" t="s">
        <v>182</v>
      </c>
      <c r="F1500" t="s">
        <v>11853</v>
      </c>
      <c r="G1500" s="34">
        <f t="shared" si="23"/>
        <v>39783</v>
      </c>
    </row>
    <row r="1501" spans="1:7" x14ac:dyDescent="0.15">
      <c r="A1501" t="s">
        <v>3933</v>
      </c>
      <c r="B1501" t="s">
        <v>3934</v>
      </c>
      <c r="C1501" t="s">
        <v>180</v>
      </c>
      <c r="D1501" t="s">
        <v>3935</v>
      </c>
      <c r="E1501" t="s">
        <v>182</v>
      </c>
      <c r="F1501" t="s">
        <v>11853</v>
      </c>
      <c r="G1501" s="34">
        <f t="shared" si="23"/>
        <v>39783</v>
      </c>
    </row>
    <row r="1502" spans="1:7" x14ac:dyDescent="0.15">
      <c r="A1502" t="s">
        <v>3936</v>
      </c>
      <c r="B1502" t="s">
        <v>3937</v>
      </c>
      <c r="C1502" t="s">
        <v>180</v>
      </c>
      <c r="D1502" t="s">
        <v>3938</v>
      </c>
      <c r="E1502" t="s">
        <v>182</v>
      </c>
      <c r="F1502" t="s">
        <v>11853</v>
      </c>
      <c r="G1502" s="34">
        <f t="shared" si="23"/>
        <v>39783</v>
      </c>
    </row>
    <row r="1503" spans="1:7" x14ac:dyDescent="0.15">
      <c r="A1503" t="s">
        <v>3939</v>
      </c>
      <c r="B1503" t="s">
        <v>3940</v>
      </c>
      <c r="C1503" t="s">
        <v>180</v>
      </c>
      <c r="D1503" t="s">
        <v>3941</v>
      </c>
      <c r="E1503" t="s">
        <v>182</v>
      </c>
      <c r="G1503" s="34">
        <f t="shared" si="23"/>
        <v>0</v>
      </c>
    </row>
    <row r="1504" spans="1:7" x14ac:dyDescent="0.15">
      <c r="A1504" t="s">
        <v>3942</v>
      </c>
      <c r="B1504" t="s">
        <v>3943</v>
      </c>
      <c r="C1504" t="s">
        <v>180</v>
      </c>
      <c r="D1504" t="s">
        <v>3944</v>
      </c>
      <c r="E1504" t="s">
        <v>182</v>
      </c>
      <c r="F1504" t="s">
        <v>11853</v>
      </c>
      <c r="G1504" s="34">
        <f t="shared" si="23"/>
        <v>39783</v>
      </c>
    </row>
    <row r="1505" spans="1:7" x14ac:dyDescent="0.15">
      <c r="A1505" t="s">
        <v>3945</v>
      </c>
      <c r="B1505" t="s">
        <v>3946</v>
      </c>
      <c r="C1505" t="s">
        <v>180</v>
      </c>
      <c r="D1505" t="s">
        <v>3947</v>
      </c>
      <c r="E1505" t="s">
        <v>182</v>
      </c>
      <c r="F1505" t="s">
        <v>11853</v>
      </c>
      <c r="G1505" s="34">
        <f t="shared" si="23"/>
        <v>39783</v>
      </c>
    </row>
    <row r="1506" spans="1:7" x14ac:dyDescent="0.15">
      <c r="A1506" t="s">
        <v>3948</v>
      </c>
      <c r="B1506" t="s">
        <v>3949</v>
      </c>
      <c r="C1506" t="s">
        <v>180</v>
      </c>
      <c r="D1506" t="s">
        <v>3950</v>
      </c>
      <c r="E1506" t="s">
        <v>182</v>
      </c>
      <c r="F1506" t="s">
        <v>11853</v>
      </c>
      <c r="G1506" s="34">
        <f t="shared" si="23"/>
        <v>39783</v>
      </c>
    </row>
    <row r="1507" spans="1:7" x14ac:dyDescent="0.15">
      <c r="A1507" t="s">
        <v>3951</v>
      </c>
      <c r="B1507" t="s">
        <v>3952</v>
      </c>
      <c r="C1507" t="s">
        <v>180</v>
      </c>
      <c r="D1507" t="s">
        <v>3953</v>
      </c>
      <c r="E1507" t="s">
        <v>182</v>
      </c>
      <c r="G1507" s="34">
        <f t="shared" si="23"/>
        <v>0</v>
      </c>
    </row>
    <row r="1508" spans="1:7" x14ac:dyDescent="0.15">
      <c r="A1508" t="s">
        <v>3954</v>
      </c>
      <c r="B1508" t="s">
        <v>3955</v>
      </c>
      <c r="C1508" t="s">
        <v>180</v>
      </c>
      <c r="D1508" t="s">
        <v>3956</v>
      </c>
      <c r="E1508" t="s">
        <v>182</v>
      </c>
      <c r="F1508" t="s">
        <v>11853</v>
      </c>
      <c r="G1508" s="34">
        <f t="shared" si="23"/>
        <v>39783</v>
      </c>
    </row>
    <row r="1509" spans="1:7" x14ac:dyDescent="0.15">
      <c r="A1509" t="s">
        <v>3957</v>
      </c>
      <c r="B1509" t="s">
        <v>3958</v>
      </c>
      <c r="C1509" t="s">
        <v>180</v>
      </c>
      <c r="D1509" t="s">
        <v>3959</v>
      </c>
      <c r="E1509" t="s">
        <v>182</v>
      </c>
      <c r="F1509" t="s">
        <v>11853</v>
      </c>
      <c r="G1509" s="34">
        <f t="shared" si="23"/>
        <v>39783</v>
      </c>
    </row>
    <row r="1510" spans="1:7" x14ac:dyDescent="0.15">
      <c r="A1510" t="s">
        <v>3960</v>
      </c>
      <c r="B1510" t="s">
        <v>3961</v>
      </c>
      <c r="C1510" t="s">
        <v>180</v>
      </c>
      <c r="D1510" t="s">
        <v>3962</v>
      </c>
      <c r="E1510" t="s">
        <v>182</v>
      </c>
      <c r="F1510" t="s">
        <v>11853</v>
      </c>
      <c r="G1510" s="34">
        <f t="shared" si="23"/>
        <v>39783</v>
      </c>
    </row>
    <row r="1511" spans="1:7" x14ac:dyDescent="0.15">
      <c r="A1511" t="s">
        <v>3963</v>
      </c>
      <c r="B1511" t="s">
        <v>3964</v>
      </c>
      <c r="C1511" t="s">
        <v>180</v>
      </c>
      <c r="D1511" t="s">
        <v>3965</v>
      </c>
      <c r="E1511" t="s">
        <v>182</v>
      </c>
      <c r="G1511" s="34">
        <f t="shared" si="23"/>
        <v>0</v>
      </c>
    </row>
    <row r="1512" spans="1:7" x14ac:dyDescent="0.15">
      <c r="A1512" t="s">
        <v>3966</v>
      </c>
      <c r="B1512" t="s">
        <v>3967</v>
      </c>
      <c r="C1512" t="s">
        <v>180</v>
      </c>
      <c r="D1512" t="s">
        <v>3968</v>
      </c>
      <c r="E1512" t="s">
        <v>182</v>
      </c>
      <c r="F1512" t="s">
        <v>11853</v>
      </c>
      <c r="G1512" s="34">
        <f t="shared" si="23"/>
        <v>39783</v>
      </c>
    </row>
    <row r="1513" spans="1:7" x14ac:dyDescent="0.15">
      <c r="A1513" t="s">
        <v>3969</v>
      </c>
      <c r="B1513" t="s">
        <v>3970</v>
      </c>
      <c r="C1513" t="s">
        <v>180</v>
      </c>
      <c r="D1513" t="s">
        <v>3971</v>
      </c>
      <c r="E1513" t="s">
        <v>182</v>
      </c>
      <c r="F1513" t="s">
        <v>11853</v>
      </c>
      <c r="G1513" s="34">
        <f t="shared" si="23"/>
        <v>39783</v>
      </c>
    </row>
    <row r="1514" spans="1:7" x14ac:dyDescent="0.15">
      <c r="A1514" t="s">
        <v>3972</v>
      </c>
      <c r="B1514" t="s">
        <v>3973</v>
      </c>
      <c r="C1514" t="s">
        <v>180</v>
      </c>
      <c r="D1514" t="s">
        <v>3974</v>
      </c>
      <c r="E1514" t="s">
        <v>182</v>
      </c>
      <c r="F1514" t="s">
        <v>11853</v>
      </c>
      <c r="G1514" s="34">
        <f t="shared" si="23"/>
        <v>39783</v>
      </c>
    </row>
    <row r="1515" spans="1:7" x14ac:dyDescent="0.15">
      <c r="A1515" t="s">
        <v>3975</v>
      </c>
      <c r="B1515" t="s">
        <v>3976</v>
      </c>
      <c r="C1515" t="s">
        <v>180</v>
      </c>
      <c r="D1515" t="s">
        <v>3977</v>
      </c>
      <c r="E1515" t="s">
        <v>182</v>
      </c>
      <c r="G1515" s="34">
        <f t="shared" si="23"/>
        <v>0</v>
      </c>
    </row>
    <row r="1516" spans="1:7" x14ac:dyDescent="0.15">
      <c r="A1516" t="s">
        <v>3978</v>
      </c>
      <c r="B1516" t="s">
        <v>3979</v>
      </c>
      <c r="C1516" t="s">
        <v>180</v>
      </c>
      <c r="D1516" t="s">
        <v>3980</v>
      </c>
      <c r="E1516" t="s">
        <v>182</v>
      </c>
      <c r="F1516" t="s">
        <v>11853</v>
      </c>
      <c r="G1516" s="34">
        <f t="shared" si="23"/>
        <v>39783</v>
      </c>
    </row>
    <row r="1517" spans="1:7" x14ac:dyDescent="0.15">
      <c r="A1517" t="s">
        <v>3981</v>
      </c>
      <c r="B1517" t="s">
        <v>3982</v>
      </c>
      <c r="C1517" t="s">
        <v>180</v>
      </c>
      <c r="D1517" t="s">
        <v>3983</v>
      </c>
      <c r="E1517" t="s">
        <v>182</v>
      </c>
      <c r="F1517" t="s">
        <v>11853</v>
      </c>
      <c r="G1517" s="34">
        <f t="shared" si="23"/>
        <v>39783</v>
      </c>
    </row>
    <row r="1518" spans="1:7" x14ac:dyDescent="0.15">
      <c r="A1518" t="s">
        <v>3984</v>
      </c>
      <c r="B1518" t="s">
        <v>3985</v>
      </c>
      <c r="C1518" t="s">
        <v>180</v>
      </c>
      <c r="D1518" t="s">
        <v>3986</v>
      </c>
      <c r="E1518" t="s">
        <v>182</v>
      </c>
      <c r="F1518" t="s">
        <v>11853</v>
      </c>
      <c r="G1518" s="34">
        <f t="shared" si="23"/>
        <v>39783</v>
      </c>
    </row>
    <row r="1519" spans="1:7" x14ac:dyDescent="0.15">
      <c r="A1519" t="s">
        <v>3987</v>
      </c>
      <c r="B1519" t="s">
        <v>3988</v>
      </c>
      <c r="C1519" t="s">
        <v>180</v>
      </c>
      <c r="D1519" t="s">
        <v>3989</v>
      </c>
      <c r="E1519" t="s">
        <v>182</v>
      </c>
      <c r="G1519" s="34">
        <f t="shared" si="23"/>
        <v>0</v>
      </c>
    </row>
    <row r="1520" spans="1:7" x14ac:dyDescent="0.15">
      <c r="A1520" t="s">
        <v>3990</v>
      </c>
      <c r="B1520" t="s">
        <v>3991</v>
      </c>
      <c r="C1520" t="s">
        <v>180</v>
      </c>
      <c r="D1520" t="s">
        <v>3992</v>
      </c>
      <c r="E1520" t="s">
        <v>182</v>
      </c>
      <c r="F1520" t="s">
        <v>11853</v>
      </c>
      <c r="G1520" s="34">
        <f t="shared" si="23"/>
        <v>39783</v>
      </c>
    </row>
    <row r="1521" spans="1:7" x14ac:dyDescent="0.15">
      <c r="A1521" t="s">
        <v>3993</v>
      </c>
      <c r="B1521" t="s">
        <v>3994</v>
      </c>
      <c r="C1521" t="s">
        <v>180</v>
      </c>
      <c r="D1521" t="s">
        <v>3995</v>
      </c>
      <c r="E1521" t="s">
        <v>182</v>
      </c>
      <c r="F1521" t="s">
        <v>11853</v>
      </c>
      <c r="G1521" s="34">
        <f t="shared" si="23"/>
        <v>39783</v>
      </c>
    </row>
    <row r="1522" spans="1:7" x14ac:dyDescent="0.15">
      <c r="A1522" t="s">
        <v>3996</v>
      </c>
      <c r="B1522" t="s">
        <v>3997</v>
      </c>
      <c r="C1522" t="s">
        <v>180</v>
      </c>
      <c r="D1522" t="s">
        <v>3998</v>
      </c>
      <c r="E1522" t="s">
        <v>182</v>
      </c>
      <c r="F1522" t="s">
        <v>11853</v>
      </c>
      <c r="G1522" s="34">
        <f t="shared" si="23"/>
        <v>39783</v>
      </c>
    </row>
    <row r="1523" spans="1:7" x14ac:dyDescent="0.15">
      <c r="A1523" t="s">
        <v>3999</v>
      </c>
      <c r="B1523" t="s">
        <v>3916</v>
      </c>
      <c r="C1523" t="s">
        <v>334</v>
      </c>
      <c r="D1523" t="s">
        <v>3917</v>
      </c>
      <c r="E1523" t="s">
        <v>705</v>
      </c>
      <c r="G1523" s="34">
        <f t="shared" si="23"/>
        <v>0</v>
      </c>
    </row>
    <row r="1524" spans="1:7" x14ac:dyDescent="0.15">
      <c r="A1524" t="s">
        <v>4000</v>
      </c>
      <c r="B1524" t="s">
        <v>3919</v>
      </c>
      <c r="C1524" t="s">
        <v>334</v>
      </c>
      <c r="D1524" t="s">
        <v>3920</v>
      </c>
      <c r="E1524" t="s">
        <v>705</v>
      </c>
      <c r="F1524" t="s">
        <v>11853</v>
      </c>
      <c r="G1524" s="34">
        <f t="shared" si="23"/>
        <v>39783</v>
      </c>
    </row>
    <row r="1525" spans="1:7" x14ac:dyDescent="0.15">
      <c r="A1525" t="s">
        <v>4001</v>
      </c>
      <c r="B1525" t="s">
        <v>3922</v>
      </c>
      <c r="C1525" t="s">
        <v>334</v>
      </c>
      <c r="D1525" t="s">
        <v>3923</v>
      </c>
      <c r="E1525" t="s">
        <v>705</v>
      </c>
      <c r="F1525" t="s">
        <v>11853</v>
      </c>
      <c r="G1525" s="34">
        <f t="shared" si="23"/>
        <v>39783</v>
      </c>
    </row>
    <row r="1526" spans="1:7" x14ac:dyDescent="0.15">
      <c r="A1526" t="s">
        <v>4002</v>
      </c>
      <c r="B1526" t="s">
        <v>3925</v>
      </c>
      <c r="C1526" t="s">
        <v>334</v>
      </c>
      <c r="D1526" t="s">
        <v>3926</v>
      </c>
      <c r="E1526" t="s">
        <v>705</v>
      </c>
      <c r="F1526" t="s">
        <v>11853</v>
      </c>
      <c r="G1526" s="34">
        <f t="shared" si="23"/>
        <v>39783</v>
      </c>
    </row>
    <row r="1527" spans="1:7" x14ac:dyDescent="0.15">
      <c r="A1527" t="s">
        <v>4003</v>
      </c>
      <c r="B1527" t="s">
        <v>4004</v>
      </c>
      <c r="C1527" t="s">
        <v>188</v>
      </c>
      <c r="D1527" t="s">
        <v>4005</v>
      </c>
      <c r="E1527" t="s">
        <v>42</v>
      </c>
      <c r="G1527" s="34">
        <f t="shared" si="23"/>
        <v>0</v>
      </c>
    </row>
    <row r="1528" spans="1:7" x14ac:dyDescent="0.15">
      <c r="A1528" t="s">
        <v>4006</v>
      </c>
      <c r="B1528" t="s">
        <v>4007</v>
      </c>
      <c r="C1528" t="s">
        <v>93</v>
      </c>
      <c r="D1528" t="s">
        <v>4008</v>
      </c>
      <c r="E1528" t="s">
        <v>95</v>
      </c>
      <c r="G1528" s="34">
        <f t="shared" si="23"/>
        <v>0</v>
      </c>
    </row>
    <row r="1529" spans="1:7" x14ac:dyDescent="0.15">
      <c r="A1529" t="s">
        <v>4009</v>
      </c>
      <c r="B1529" t="s">
        <v>4010</v>
      </c>
      <c r="C1529" t="s">
        <v>188</v>
      </c>
      <c r="D1529" t="s">
        <v>4011</v>
      </c>
      <c r="E1529" t="s">
        <v>42</v>
      </c>
      <c r="G1529" s="34">
        <f t="shared" si="23"/>
        <v>0</v>
      </c>
    </row>
    <row r="1530" spans="1:7" x14ac:dyDescent="0.15">
      <c r="A1530" t="s">
        <v>4012</v>
      </c>
      <c r="B1530" t="s">
        <v>4013</v>
      </c>
      <c r="C1530" t="s">
        <v>93</v>
      </c>
      <c r="D1530" t="s">
        <v>4014</v>
      </c>
      <c r="E1530" t="s">
        <v>95</v>
      </c>
      <c r="G1530" s="34">
        <f t="shared" si="23"/>
        <v>0</v>
      </c>
    </row>
    <row r="1531" spans="1:7" x14ac:dyDescent="0.15">
      <c r="A1531" t="s">
        <v>4015</v>
      </c>
      <c r="B1531" t="s">
        <v>4016</v>
      </c>
      <c r="C1531" t="s">
        <v>93</v>
      </c>
      <c r="D1531" t="s">
        <v>4017</v>
      </c>
      <c r="E1531" t="s">
        <v>95</v>
      </c>
      <c r="G1531" s="34">
        <f t="shared" si="23"/>
        <v>0</v>
      </c>
    </row>
    <row r="1532" spans="1:7" x14ac:dyDescent="0.15">
      <c r="A1532" t="s">
        <v>4018</v>
      </c>
      <c r="B1532" t="s">
        <v>4019</v>
      </c>
      <c r="C1532" t="s">
        <v>93</v>
      </c>
      <c r="D1532" t="s">
        <v>4020</v>
      </c>
      <c r="E1532" t="s">
        <v>95</v>
      </c>
      <c r="F1532" t="s">
        <v>11861</v>
      </c>
      <c r="G1532" s="34">
        <f t="shared" si="23"/>
        <v>39615</v>
      </c>
    </row>
    <row r="1533" spans="1:7" x14ac:dyDescent="0.15">
      <c r="A1533" t="s">
        <v>11985</v>
      </c>
      <c r="B1533" t="s">
        <v>11986</v>
      </c>
      <c r="C1533" t="s">
        <v>180</v>
      </c>
      <c r="D1533" t="s">
        <v>11987</v>
      </c>
      <c r="E1533" t="s">
        <v>182</v>
      </c>
      <c r="F1533" t="s">
        <v>11882</v>
      </c>
      <c r="G1533" s="34">
        <f t="shared" si="23"/>
        <v>41800</v>
      </c>
    </row>
    <row r="1534" spans="1:7" x14ac:dyDescent="0.15">
      <c r="A1534" t="s">
        <v>11988</v>
      </c>
      <c r="B1534" t="s">
        <v>11989</v>
      </c>
      <c r="C1534" t="s">
        <v>726</v>
      </c>
      <c r="D1534" t="s">
        <v>11990</v>
      </c>
      <c r="E1534" t="s">
        <v>727</v>
      </c>
      <c r="F1534" t="s">
        <v>11882</v>
      </c>
      <c r="G1534" s="34">
        <f t="shared" si="23"/>
        <v>41800</v>
      </c>
    </row>
    <row r="1535" spans="1:7" x14ac:dyDescent="0.15">
      <c r="A1535" t="s">
        <v>11991</v>
      </c>
      <c r="B1535" t="s">
        <v>11992</v>
      </c>
      <c r="C1535" t="s">
        <v>180</v>
      </c>
      <c r="D1535" t="s">
        <v>11993</v>
      </c>
      <c r="E1535" t="s">
        <v>182</v>
      </c>
      <c r="F1535" t="s">
        <v>11882</v>
      </c>
      <c r="G1535" s="34">
        <f t="shared" si="23"/>
        <v>41800</v>
      </c>
    </row>
    <row r="1536" spans="1:7" x14ac:dyDescent="0.15">
      <c r="A1536" t="s">
        <v>4021</v>
      </c>
      <c r="B1536" t="s">
        <v>4022</v>
      </c>
      <c r="C1536" t="s">
        <v>53</v>
      </c>
      <c r="D1536" t="s">
        <v>4023</v>
      </c>
      <c r="E1536" t="s">
        <v>53</v>
      </c>
      <c r="F1536" t="s">
        <v>11994</v>
      </c>
      <c r="G1536" s="34">
        <f t="shared" si="23"/>
        <v>38391</v>
      </c>
    </row>
    <row r="1537" spans="1:7" x14ac:dyDescent="0.15">
      <c r="A1537" t="s">
        <v>4024</v>
      </c>
      <c r="B1537" t="s">
        <v>4025</v>
      </c>
      <c r="C1537" t="s">
        <v>53</v>
      </c>
      <c r="D1537" t="s">
        <v>4026</v>
      </c>
      <c r="E1537" t="s">
        <v>53</v>
      </c>
      <c r="F1537" t="s">
        <v>11994</v>
      </c>
      <c r="G1537" s="34">
        <f t="shared" si="23"/>
        <v>38391</v>
      </c>
    </row>
    <row r="1538" spans="1:7" x14ac:dyDescent="0.15">
      <c r="A1538" t="s">
        <v>4027</v>
      </c>
      <c r="B1538" t="s">
        <v>4028</v>
      </c>
      <c r="C1538" t="s">
        <v>188</v>
      </c>
      <c r="D1538" t="s">
        <v>4029</v>
      </c>
      <c r="E1538" t="s">
        <v>42</v>
      </c>
      <c r="F1538" t="s">
        <v>11895</v>
      </c>
      <c r="G1538" s="34">
        <f t="shared" ref="G1538:G1601" si="24">IFERROR(VALUE(F1538),VALUE(REPLACE(F1538,1,FIND(CHAR(1),SUBSTITUTE(F1538,",",CHAR(1),LEN(F1538)-LEN(SUBSTITUTE(F1538,",","")))),"")))</f>
        <v>39322</v>
      </c>
    </row>
    <row r="1539" spans="1:7" x14ac:dyDescent="0.15">
      <c r="A1539" t="s">
        <v>4030</v>
      </c>
      <c r="B1539" t="s">
        <v>4031</v>
      </c>
      <c r="C1539" t="s">
        <v>188</v>
      </c>
      <c r="D1539" t="s">
        <v>4032</v>
      </c>
      <c r="E1539" t="s">
        <v>42</v>
      </c>
      <c r="F1539" t="s">
        <v>11895</v>
      </c>
      <c r="G1539" s="34">
        <f t="shared" si="24"/>
        <v>39322</v>
      </c>
    </row>
    <row r="1540" spans="1:7" x14ac:dyDescent="0.15">
      <c r="A1540" t="s">
        <v>4033</v>
      </c>
      <c r="B1540" t="s">
        <v>4034</v>
      </c>
      <c r="C1540" t="s">
        <v>53</v>
      </c>
      <c r="D1540" t="s">
        <v>4035</v>
      </c>
      <c r="E1540" t="s">
        <v>53</v>
      </c>
      <c r="F1540" t="s">
        <v>11995</v>
      </c>
      <c r="G1540" s="34">
        <f t="shared" si="24"/>
        <v>39266</v>
      </c>
    </row>
    <row r="1541" spans="1:7" x14ac:dyDescent="0.15">
      <c r="A1541" t="s">
        <v>4036</v>
      </c>
      <c r="B1541" t="s">
        <v>4037</v>
      </c>
      <c r="C1541" t="s">
        <v>180</v>
      </c>
      <c r="D1541" t="s">
        <v>4038</v>
      </c>
      <c r="E1541" t="s">
        <v>379</v>
      </c>
      <c r="F1541" t="s">
        <v>11854</v>
      </c>
      <c r="G1541" s="34">
        <f t="shared" si="24"/>
        <v>39699</v>
      </c>
    </row>
    <row r="1542" spans="1:7" x14ac:dyDescent="0.15">
      <c r="A1542" t="s">
        <v>4039</v>
      </c>
      <c r="B1542" t="s">
        <v>4040</v>
      </c>
      <c r="C1542" t="s">
        <v>334</v>
      </c>
      <c r="D1542" t="s">
        <v>4041</v>
      </c>
      <c r="E1542" t="s">
        <v>705</v>
      </c>
      <c r="F1542" t="s">
        <v>11996</v>
      </c>
      <c r="G1542" s="34">
        <f t="shared" si="24"/>
        <v>39485</v>
      </c>
    </row>
    <row r="1543" spans="1:7" x14ac:dyDescent="0.15">
      <c r="A1543" t="s">
        <v>4042</v>
      </c>
      <c r="B1543" t="s">
        <v>4040</v>
      </c>
      <c r="C1543" t="s">
        <v>180</v>
      </c>
      <c r="D1543" t="s">
        <v>4041</v>
      </c>
      <c r="E1543" t="s">
        <v>182</v>
      </c>
      <c r="F1543" t="s">
        <v>11997</v>
      </c>
      <c r="G1543" s="34">
        <f t="shared" si="24"/>
        <v>39735</v>
      </c>
    </row>
    <row r="1544" spans="1:7" x14ac:dyDescent="0.15">
      <c r="A1544" t="s">
        <v>4043</v>
      </c>
      <c r="B1544" t="s">
        <v>4044</v>
      </c>
      <c r="C1544" t="s">
        <v>180</v>
      </c>
      <c r="D1544" t="s">
        <v>4045</v>
      </c>
      <c r="E1544" t="s">
        <v>182</v>
      </c>
      <c r="F1544" t="s">
        <v>11998</v>
      </c>
      <c r="G1544" s="34">
        <f t="shared" si="24"/>
        <v>39545</v>
      </c>
    </row>
    <row r="1545" spans="1:7" x14ac:dyDescent="0.15">
      <c r="A1545" t="s">
        <v>4046</v>
      </c>
      <c r="B1545" t="s">
        <v>4047</v>
      </c>
      <c r="C1545" t="s">
        <v>180</v>
      </c>
      <c r="D1545" t="s">
        <v>4048</v>
      </c>
      <c r="E1545" t="s">
        <v>182</v>
      </c>
      <c r="F1545" t="s">
        <v>11998</v>
      </c>
      <c r="G1545" s="34">
        <f t="shared" si="24"/>
        <v>39545</v>
      </c>
    </row>
    <row r="1546" spans="1:7" x14ac:dyDescent="0.15">
      <c r="A1546" t="s">
        <v>4049</v>
      </c>
      <c r="B1546" t="s">
        <v>4050</v>
      </c>
      <c r="C1546" t="s">
        <v>180</v>
      </c>
      <c r="D1546" t="s">
        <v>4051</v>
      </c>
      <c r="E1546" t="s">
        <v>182</v>
      </c>
      <c r="F1546" t="s">
        <v>11996</v>
      </c>
      <c r="G1546" s="34">
        <f t="shared" si="24"/>
        <v>39485</v>
      </c>
    </row>
    <row r="1547" spans="1:7" x14ac:dyDescent="0.15">
      <c r="A1547" t="s">
        <v>4052</v>
      </c>
      <c r="B1547" t="s">
        <v>4053</v>
      </c>
      <c r="C1547" t="s">
        <v>180</v>
      </c>
      <c r="D1547" t="s">
        <v>4054</v>
      </c>
      <c r="E1547" t="s">
        <v>182</v>
      </c>
      <c r="F1547" t="s">
        <v>11997</v>
      </c>
      <c r="G1547" s="34">
        <f t="shared" si="24"/>
        <v>39735</v>
      </c>
    </row>
    <row r="1548" spans="1:7" x14ac:dyDescent="0.15">
      <c r="A1548" t="s">
        <v>4055</v>
      </c>
      <c r="B1548" t="s">
        <v>4056</v>
      </c>
      <c r="C1548" t="s">
        <v>180</v>
      </c>
      <c r="D1548" t="s">
        <v>4057</v>
      </c>
      <c r="E1548" t="s">
        <v>182</v>
      </c>
      <c r="F1548" t="s">
        <v>11997</v>
      </c>
      <c r="G1548" s="34">
        <f t="shared" si="24"/>
        <v>39735</v>
      </c>
    </row>
    <row r="1549" spans="1:7" x14ac:dyDescent="0.15">
      <c r="A1549" t="s">
        <v>4058</v>
      </c>
      <c r="B1549" t="s">
        <v>4059</v>
      </c>
      <c r="C1549" t="s">
        <v>53</v>
      </c>
      <c r="D1549" t="s">
        <v>4060</v>
      </c>
      <c r="E1549" t="s">
        <v>53</v>
      </c>
      <c r="F1549" t="s">
        <v>11931</v>
      </c>
      <c r="G1549" s="34">
        <f t="shared" si="24"/>
        <v>39490</v>
      </c>
    </row>
    <row r="1550" spans="1:7" x14ac:dyDescent="0.15">
      <c r="A1550" t="s">
        <v>4061</v>
      </c>
      <c r="B1550" t="s">
        <v>4062</v>
      </c>
      <c r="C1550" t="s">
        <v>53</v>
      </c>
      <c r="D1550" t="s">
        <v>4063</v>
      </c>
      <c r="E1550" t="s">
        <v>53</v>
      </c>
      <c r="F1550" t="s">
        <v>11999</v>
      </c>
      <c r="G1550" s="34">
        <f t="shared" si="24"/>
        <v>40581</v>
      </c>
    </row>
    <row r="1551" spans="1:7" x14ac:dyDescent="0.15">
      <c r="A1551" t="s">
        <v>4064</v>
      </c>
      <c r="B1551" t="s">
        <v>4065</v>
      </c>
      <c r="C1551" t="s">
        <v>53</v>
      </c>
      <c r="D1551" t="s">
        <v>4066</v>
      </c>
      <c r="E1551" t="s">
        <v>53</v>
      </c>
      <c r="F1551" t="s">
        <v>11999</v>
      </c>
      <c r="G1551" s="34">
        <f t="shared" si="24"/>
        <v>40581</v>
      </c>
    </row>
    <row r="1552" spans="1:7" x14ac:dyDescent="0.15">
      <c r="A1552" t="s">
        <v>4067</v>
      </c>
      <c r="B1552" t="s">
        <v>4068</v>
      </c>
      <c r="C1552" t="s">
        <v>53</v>
      </c>
      <c r="D1552" t="s">
        <v>4069</v>
      </c>
      <c r="E1552" t="s">
        <v>53</v>
      </c>
      <c r="F1552" t="s">
        <v>11978</v>
      </c>
      <c r="G1552" s="34">
        <f t="shared" si="24"/>
        <v>40639</v>
      </c>
    </row>
    <row r="1553" spans="1:7" x14ac:dyDescent="0.15">
      <c r="A1553" t="s">
        <v>11758</v>
      </c>
      <c r="B1553" t="s">
        <v>11759</v>
      </c>
      <c r="C1553" t="s">
        <v>188</v>
      </c>
      <c r="D1553" t="s">
        <v>11760</v>
      </c>
      <c r="E1553" t="s">
        <v>42</v>
      </c>
      <c r="F1553" t="s">
        <v>12000</v>
      </c>
      <c r="G1553" s="34">
        <f t="shared" si="24"/>
        <v>41548</v>
      </c>
    </row>
    <row r="1554" spans="1:7" x14ac:dyDescent="0.15">
      <c r="A1554" t="s">
        <v>11761</v>
      </c>
      <c r="B1554" t="s">
        <v>11759</v>
      </c>
      <c r="C1554" t="s">
        <v>93</v>
      </c>
      <c r="D1554" t="s">
        <v>11760</v>
      </c>
      <c r="E1554" t="s">
        <v>95</v>
      </c>
      <c r="F1554" t="s">
        <v>12000</v>
      </c>
      <c r="G1554" s="34">
        <f t="shared" si="24"/>
        <v>41548</v>
      </c>
    </row>
    <row r="1555" spans="1:7" x14ac:dyDescent="0.15">
      <c r="A1555" t="s">
        <v>4070</v>
      </c>
      <c r="B1555" t="s">
        <v>24</v>
      </c>
      <c r="C1555" t="s">
        <v>334</v>
      </c>
      <c r="D1555" t="s">
        <v>4071</v>
      </c>
      <c r="E1555" t="s">
        <v>705</v>
      </c>
      <c r="G1555" s="34">
        <f t="shared" si="24"/>
        <v>0</v>
      </c>
    </row>
    <row r="1556" spans="1:7" x14ac:dyDescent="0.15">
      <c r="A1556" t="s">
        <v>4072</v>
      </c>
      <c r="B1556" t="s">
        <v>24</v>
      </c>
      <c r="C1556" t="s">
        <v>180</v>
      </c>
      <c r="D1556" t="s">
        <v>4071</v>
      </c>
      <c r="E1556" t="s">
        <v>182</v>
      </c>
      <c r="G1556" s="34">
        <f t="shared" si="24"/>
        <v>0</v>
      </c>
    </row>
    <row r="1557" spans="1:7" x14ac:dyDescent="0.15">
      <c r="A1557" t="s">
        <v>4073</v>
      </c>
      <c r="B1557" t="s">
        <v>4074</v>
      </c>
      <c r="C1557" t="s">
        <v>180</v>
      </c>
      <c r="D1557" t="s">
        <v>4075</v>
      </c>
      <c r="E1557" t="s">
        <v>182</v>
      </c>
      <c r="G1557" s="34">
        <f t="shared" si="24"/>
        <v>0</v>
      </c>
    </row>
    <row r="1558" spans="1:7" x14ac:dyDescent="0.15">
      <c r="A1558" t="s">
        <v>4076</v>
      </c>
      <c r="B1558" t="s">
        <v>4077</v>
      </c>
      <c r="C1558" t="s">
        <v>93</v>
      </c>
      <c r="D1558" t="s">
        <v>4078</v>
      </c>
      <c r="E1558" t="s">
        <v>95</v>
      </c>
      <c r="G1558" s="34">
        <f t="shared" si="24"/>
        <v>0</v>
      </c>
    </row>
    <row r="1559" spans="1:7" x14ac:dyDescent="0.15">
      <c r="A1559" t="s">
        <v>4079</v>
      </c>
      <c r="B1559" t="s">
        <v>4080</v>
      </c>
      <c r="C1559" t="s">
        <v>93</v>
      </c>
      <c r="D1559" t="s">
        <v>4081</v>
      </c>
      <c r="E1559" t="s">
        <v>95</v>
      </c>
      <c r="G1559" s="34">
        <f t="shared" si="24"/>
        <v>0</v>
      </c>
    </row>
    <row r="1560" spans="1:7" x14ac:dyDescent="0.15">
      <c r="A1560" t="s">
        <v>4082</v>
      </c>
      <c r="B1560" t="s">
        <v>4083</v>
      </c>
      <c r="C1560" t="s">
        <v>93</v>
      </c>
      <c r="D1560" t="s">
        <v>4084</v>
      </c>
      <c r="E1560" t="s">
        <v>95</v>
      </c>
      <c r="G1560" s="34">
        <f t="shared" si="24"/>
        <v>0</v>
      </c>
    </row>
    <row r="1561" spans="1:7" x14ac:dyDescent="0.15">
      <c r="A1561" t="s">
        <v>4085</v>
      </c>
      <c r="B1561" t="s">
        <v>4086</v>
      </c>
      <c r="C1561" t="s">
        <v>93</v>
      </c>
      <c r="D1561" t="s">
        <v>4087</v>
      </c>
      <c r="E1561" t="s">
        <v>95</v>
      </c>
      <c r="G1561" s="34">
        <f t="shared" si="24"/>
        <v>0</v>
      </c>
    </row>
    <row r="1562" spans="1:7" x14ac:dyDescent="0.15">
      <c r="A1562" t="s">
        <v>4088</v>
      </c>
      <c r="B1562" t="s">
        <v>4089</v>
      </c>
      <c r="C1562" t="s">
        <v>93</v>
      </c>
      <c r="D1562" t="s">
        <v>4090</v>
      </c>
      <c r="E1562" t="s">
        <v>95</v>
      </c>
      <c r="G1562" s="34">
        <f t="shared" si="24"/>
        <v>0</v>
      </c>
    </row>
    <row r="1563" spans="1:7" x14ac:dyDescent="0.15">
      <c r="A1563" t="s">
        <v>4091</v>
      </c>
      <c r="B1563" t="s">
        <v>4092</v>
      </c>
      <c r="C1563" t="s">
        <v>93</v>
      </c>
      <c r="D1563" t="s">
        <v>4093</v>
      </c>
      <c r="E1563" t="s">
        <v>95</v>
      </c>
      <c r="G1563" s="34">
        <f t="shared" si="24"/>
        <v>0</v>
      </c>
    </row>
    <row r="1564" spans="1:7" x14ac:dyDescent="0.15">
      <c r="A1564" t="s">
        <v>4094</v>
      </c>
      <c r="B1564" t="s">
        <v>4095</v>
      </c>
      <c r="C1564" t="s">
        <v>93</v>
      </c>
      <c r="D1564" t="s">
        <v>4096</v>
      </c>
      <c r="E1564" t="s">
        <v>95</v>
      </c>
      <c r="G1564" s="34">
        <f t="shared" si="24"/>
        <v>0</v>
      </c>
    </row>
    <row r="1565" spans="1:7" x14ac:dyDescent="0.15">
      <c r="A1565" t="s">
        <v>4097</v>
      </c>
      <c r="B1565" t="s">
        <v>4098</v>
      </c>
      <c r="C1565" t="s">
        <v>93</v>
      </c>
      <c r="D1565" t="s">
        <v>4099</v>
      </c>
      <c r="E1565" t="s">
        <v>95</v>
      </c>
      <c r="G1565" s="34">
        <f t="shared" si="24"/>
        <v>0</v>
      </c>
    </row>
    <row r="1566" spans="1:7" x14ac:dyDescent="0.15">
      <c r="A1566" t="s">
        <v>4100</v>
      </c>
      <c r="B1566" t="s">
        <v>4101</v>
      </c>
      <c r="C1566" t="s">
        <v>93</v>
      </c>
      <c r="D1566" t="s">
        <v>4102</v>
      </c>
      <c r="E1566" t="s">
        <v>95</v>
      </c>
      <c r="G1566" s="34">
        <f t="shared" si="24"/>
        <v>0</v>
      </c>
    </row>
    <row r="1567" spans="1:7" x14ac:dyDescent="0.15">
      <c r="A1567" t="s">
        <v>4103</v>
      </c>
      <c r="B1567" t="s">
        <v>4104</v>
      </c>
      <c r="C1567" t="s">
        <v>93</v>
      </c>
      <c r="D1567" t="s">
        <v>4105</v>
      </c>
      <c r="E1567" t="s">
        <v>95</v>
      </c>
      <c r="G1567" s="34">
        <f t="shared" si="24"/>
        <v>0</v>
      </c>
    </row>
    <row r="1568" spans="1:7" x14ac:dyDescent="0.15">
      <c r="A1568" t="s">
        <v>4106</v>
      </c>
      <c r="B1568" t="s">
        <v>4107</v>
      </c>
      <c r="C1568" t="s">
        <v>93</v>
      </c>
      <c r="D1568" t="s">
        <v>4108</v>
      </c>
      <c r="E1568" t="s">
        <v>95</v>
      </c>
      <c r="G1568" s="34">
        <f t="shared" si="24"/>
        <v>0</v>
      </c>
    </row>
    <row r="1569" spans="1:7" x14ac:dyDescent="0.15">
      <c r="A1569" t="s">
        <v>4109</v>
      </c>
      <c r="B1569" t="s">
        <v>4110</v>
      </c>
      <c r="C1569" t="s">
        <v>93</v>
      </c>
      <c r="D1569" t="s">
        <v>4111</v>
      </c>
      <c r="E1569" t="s">
        <v>95</v>
      </c>
      <c r="G1569" s="34">
        <f t="shared" si="24"/>
        <v>0</v>
      </c>
    </row>
    <row r="1570" spans="1:7" x14ac:dyDescent="0.15">
      <c r="A1570" t="s">
        <v>4112</v>
      </c>
      <c r="B1570" t="s">
        <v>4113</v>
      </c>
      <c r="C1570" t="s">
        <v>93</v>
      </c>
      <c r="D1570" t="s">
        <v>4114</v>
      </c>
      <c r="E1570" t="s">
        <v>95</v>
      </c>
      <c r="G1570" s="34">
        <f t="shared" si="24"/>
        <v>0</v>
      </c>
    </row>
    <row r="1571" spans="1:7" x14ac:dyDescent="0.15">
      <c r="A1571" t="s">
        <v>4115</v>
      </c>
      <c r="B1571" t="s">
        <v>4116</v>
      </c>
      <c r="C1571" t="s">
        <v>93</v>
      </c>
      <c r="D1571" t="s">
        <v>4117</v>
      </c>
      <c r="E1571" t="s">
        <v>95</v>
      </c>
      <c r="G1571" s="34">
        <f t="shared" si="24"/>
        <v>0</v>
      </c>
    </row>
    <row r="1572" spans="1:7" x14ac:dyDescent="0.15">
      <c r="A1572" t="s">
        <v>4118</v>
      </c>
      <c r="B1572" t="s">
        <v>4119</v>
      </c>
      <c r="C1572" t="s">
        <v>93</v>
      </c>
      <c r="D1572" t="s">
        <v>4120</v>
      </c>
      <c r="E1572" t="s">
        <v>95</v>
      </c>
      <c r="G1572" s="34">
        <f t="shared" si="24"/>
        <v>0</v>
      </c>
    </row>
    <row r="1573" spans="1:7" x14ac:dyDescent="0.15">
      <c r="A1573" t="s">
        <v>4121</v>
      </c>
      <c r="B1573" t="s">
        <v>4122</v>
      </c>
      <c r="C1573" t="s">
        <v>93</v>
      </c>
      <c r="D1573" t="s">
        <v>4123</v>
      </c>
      <c r="E1573" t="s">
        <v>95</v>
      </c>
      <c r="G1573" s="34">
        <f t="shared" si="24"/>
        <v>0</v>
      </c>
    </row>
    <row r="1574" spans="1:7" x14ac:dyDescent="0.15">
      <c r="A1574" t="s">
        <v>4124</v>
      </c>
      <c r="B1574" t="s">
        <v>4125</v>
      </c>
      <c r="C1574" t="s">
        <v>93</v>
      </c>
      <c r="D1574" t="s">
        <v>4126</v>
      </c>
      <c r="E1574" t="s">
        <v>95</v>
      </c>
      <c r="G1574" s="34">
        <f t="shared" si="24"/>
        <v>0</v>
      </c>
    </row>
    <row r="1575" spans="1:7" x14ac:dyDescent="0.15">
      <c r="A1575" t="s">
        <v>4127</v>
      </c>
      <c r="B1575" t="s">
        <v>4128</v>
      </c>
      <c r="C1575" t="s">
        <v>93</v>
      </c>
      <c r="D1575" t="s">
        <v>4129</v>
      </c>
      <c r="E1575" t="s">
        <v>95</v>
      </c>
      <c r="G1575" s="34">
        <f t="shared" si="24"/>
        <v>0</v>
      </c>
    </row>
    <row r="1576" spans="1:7" x14ac:dyDescent="0.15">
      <c r="A1576" t="s">
        <v>4130</v>
      </c>
      <c r="B1576" t="s">
        <v>4131</v>
      </c>
      <c r="C1576" t="s">
        <v>93</v>
      </c>
      <c r="D1576" t="s">
        <v>4132</v>
      </c>
      <c r="E1576" t="s">
        <v>95</v>
      </c>
      <c r="G1576" s="34">
        <f t="shared" si="24"/>
        <v>0</v>
      </c>
    </row>
    <row r="1577" spans="1:7" x14ac:dyDescent="0.15">
      <c r="A1577" t="s">
        <v>4133</v>
      </c>
      <c r="B1577" t="s">
        <v>4134</v>
      </c>
      <c r="C1577" t="s">
        <v>93</v>
      </c>
      <c r="D1577" t="s">
        <v>4135</v>
      </c>
      <c r="E1577" t="s">
        <v>95</v>
      </c>
      <c r="G1577" s="34">
        <f t="shared" si="24"/>
        <v>0</v>
      </c>
    </row>
    <row r="1578" spans="1:7" x14ac:dyDescent="0.15">
      <c r="A1578" t="s">
        <v>4136</v>
      </c>
      <c r="B1578" t="s">
        <v>4137</v>
      </c>
      <c r="C1578" t="s">
        <v>93</v>
      </c>
      <c r="D1578" t="s">
        <v>4138</v>
      </c>
      <c r="E1578" t="s">
        <v>95</v>
      </c>
      <c r="G1578" s="34">
        <f t="shared" si="24"/>
        <v>0</v>
      </c>
    </row>
    <row r="1579" spans="1:7" x14ac:dyDescent="0.15">
      <c r="A1579" t="s">
        <v>4139</v>
      </c>
      <c r="B1579" t="s">
        <v>4140</v>
      </c>
      <c r="C1579" t="s">
        <v>93</v>
      </c>
      <c r="D1579" t="s">
        <v>4141</v>
      </c>
      <c r="E1579" t="s">
        <v>95</v>
      </c>
      <c r="G1579" s="34">
        <f t="shared" si="24"/>
        <v>0</v>
      </c>
    </row>
    <row r="1580" spans="1:7" x14ac:dyDescent="0.15">
      <c r="A1580" t="s">
        <v>4142</v>
      </c>
      <c r="B1580" t="s">
        <v>4143</v>
      </c>
      <c r="C1580" t="s">
        <v>93</v>
      </c>
      <c r="D1580" t="s">
        <v>4144</v>
      </c>
      <c r="E1580" t="s">
        <v>95</v>
      </c>
      <c r="G1580" s="34">
        <f t="shared" si="24"/>
        <v>0</v>
      </c>
    </row>
    <row r="1581" spans="1:7" x14ac:dyDescent="0.15">
      <c r="A1581" t="s">
        <v>4145</v>
      </c>
      <c r="B1581" t="s">
        <v>4146</v>
      </c>
      <c r="C1581" t="s">
        <v>93</v>
      </c>
      <c r="D1581" t="s">
        <v>4147</v>
      </c>
      <c r="E1581" t="s">
        <v>95</v>
      </c>
      <c r="G1581" s="34">
        <f t="shared" si="24"/>
        <v>0</v>
      </c>
    </row>
    <row r="1582" spans="1:7" x14ac:dyDescent="0.15">
      <c r="A1582" t="s">
        <v>4148</v>
      </c>
      <c r="B1582" t="s">
        <v>4149</v>
      </c>
      <c r="C1582" t="s">
        <v>93</v>
      </c>
      <c r="D1582" t="s">
        <v>4150</v>
      </c>
      <c r="E1582" t="s">
        <v>95</v>
      </c>
      <c r="G1582" s="34">
        <f t="shared" si="24"/>
        <v>0</v>
      </c>
    </row>
    <row r="1583" spans="1:7" x14ac:dyDescent="0.15">
      <c r="A1583" t="s">
        <v>4151</v>
      </c>
      <c r="B1583" t="s">
        <v>4152</v>
      </c>
      <c r="C1583" t="s">
        <v>93</v>
      </c>
      <c r="D1583" t="s">
        <v>4153</v>
      </c>
      <c r="E1583" t="s">
        <v>95</v>
      </c>
      <c r="G1583" s="34">
        <f t="shared" si="24"/>
        <v>0</v>
      </c>
    </row>
    <row r="1584" spans="1:7" x14ac:dyDescent="0.15">
      <c r="A1584" t="s">
        <v>4154</v>
      </c>
      <c r="B1584" t="s">
        <v>4155</v>
      </c>
      <c r="C1584" t="s">
        <v>93</v>
      </c>
      <c r="D1584" t="s">
        <v>4156</v>
      </c>
      <c r="E1584" t="s">
        <v>95</v>
      </c>
      <c r="G1584" s="34">
        <f t="shared" si="24"/>
        <v>0</v>
      </c>
    </row>
    <row r="1585" spans="1:7" x14ac:dyDescent="0.15">
      <c r="A1585" t="s">
        <v>4157</v>
      </c>
      <c r="B1585" t="s">
        <v>4158</v>
      </c>
      <c r="C1585" t="s">
        <v>93</v>
      </c>
      <c r="D1585" t="s">
        <v>4159</v>
      </c>
      <c r="E1585" t="s">
        <v>95</v>
      </c>
      <c r="G1585" s="34">
        <f t="shared" si="24"/>
        <v>0</v>
      </c>
    </row>
    <row r="1586" spans="1:7" x14ac:dyDescent="0.15">
      <c r="A1586" t="s">
        <v>4160</v>
      </c>
      <c r="B1586" t="s">
        <v>4161</v>
      </c>
      <c r="C1586" t="s">
        <v>93</v>
      </c>
      <c r="D1586" t="s">
        <v>4162</v>
      </c>
      <c r="E1586" t="s">
        <v>95</v>
      </c>
      <c r="G1586" s="34">
        <f t="shared" si="24"/>
        <v>0</v>
      </c>
    </row>
    <row r="1587" spans="1:7" x14ac:dyDescent="0.15">
      <c r="A1587" t="s">
        <v>4163</v>
      </c>
      <c r="B1587" t="s">
        <v>4164</v>
      </c>
      <c r="C1587" t="s">
        <v>93</v>
      </c>
      <c r="D1587" t="s">
        <v>4165</v>
      </c>
      <c r="E1587" t="s">
        <v>95</v>
      </c>
      <c r="G1587" s="34">
        <f t="shared" si="24"/>
        <v>0</v>
      </c>
    </row>
    <row r="1588" spans="1:7" x14ac:dyDescent="0.15">
      <c r="A1588" t="s">
        <v>4166</v>
      </c>
      <c r="B1588" t="s">
        <v>4167</v>
      </c>
      <c r="C1588" t="s">
        <v>93</v>
      </c>
      <c r="D1588" t="s">
        <v>4168</v>
      </c>
      <c r="E1588" t="s">
        <v>95</v>
      </c>
      <c r="G1588" s="34">
        <f t="shared" si="24"/>
        <v>0</v>
      </c>
    </row>
    <row r="1589" spans="1:7" x14ac:dyDescent="0.15">
      <c r="A1589" t="s">
        <v>4169</v>
      </c>
      <c r="B1589" t="s">
        <v>4170</v>
      </c>
      <c r="C1589" t="s">
        <v>93</v>
      </c>
      <c r="D1589" t="s">
        <v>4171</v>
      </c>
      <c r="E1589" t="s">
        <v>95</v>
      </c>
      <c r="G1589" s="34">
        <f t="shared" si="24"/>
        <v>0</v>
      </c>
    </row>
    <row r="1590" spans="1:7" x14ac:dyDescent="0.15">
      <c r="A1590" t="s">
        <v>4172</v>
      </c>
      <c r="B1590" t="s">
        <v>4173</v>
      </c>
      <c r="C1590" t="s">
        <v>93</v>
      </c>
      <c r="D1590" t="s">
        <v>4174</v>
      </c>
      <c r="E1590" t="s">
        <v>95</v>
      </c>
      <c r="G1590" s="34">
        <f t="shared" si="24"/>
        <v>0</v>
      </c>
    </row>
    <row r="1591" spans="1:7" x14ac:dyDescent="0.15">
      <c r="A1591" t="s">
        <v>4175</v>
      </c>
      <c r="B1591" t="s">
        <v>4176</v>
      </c>
      <c r="C1591" t="s">
        <v>93</v>
      </c>
      <c r="D1591" t="s">
        <v>4177</v>
      </c>
      <c r="E1591" t="s">
        <v>95</v>
      </c>
      <c r="G1591" s="34">
        <f t="shared" si="24"/>
        <v>0</v>
      </c>
    </row>
    <row r="1592" spans="1:7" x14ac:dyDescent="0.15">
      <c r="A1592" t="s">
        <v>4178</v>
      </c>
      <c r="B1592" t="s">
        <v>4179</v>
      </c>
      <c r="C1592" t="s">
        <v>93</v>
      </c>
      <c r="D1592" t="s">
        <v>4180</v>
      </c>
      <c r="E1592" t="s">
        <v>95</v>
      </c>
      <c r="G1592" s="34">
        <f t="shared" si="24"/>
        <v>0</v>
      </c>
    </row>
    <row r="1593" spans="1:7" x14ac:dyDescent="0.15">
      <c r="A1593" t="s">
        <v>4181</v>
      </c>
      <c r="B1593" t="s">
        <v>4182</v>
      </c>
      <c r="C1593" t="s">
        <v>93</v>
      </c>
      <c r="D1593" t="s">
        <v>4183</v>
      </c>
      <c r="E1593" t="s">
        <v>95</v>
      </c>
      <c r="G1593" s="34">
        <f t="shared" si="24"/>
        <v>0</v>
      </c>
    </row>
    <row r="1594" spans="1:7" x14ac:dyDescent="0.15">
      <c r="A1594" t="s">
        <v>4184</v>
      </c>
      <c r="B1594" t="s">
        <v>4185</v>
      </c>
      <c r="C1594" t="s">
        <v>93</v>
      </c>
      <c r="D1594" t="s">
        <v>4186</v>
      </c>
      <c r="E1594" t="s">
        <v>95</v>
      </c>
      <c r="G1594" s="34">
        <f t="shared" si="24"/>
        <v>0</v>
      </c>
    </row>
    <row r="1595" spans="1:7" x14ac:dyDescent="0.15">
      <c r="A1595" t="s">
        <v>4187</v>
      </c>
      <c r="B1595" t="s">
        <v>4188</v>
      </c>
      <c r="C1595" t="s">
        <v>93</v>
      </c>
      <c r="D1595" t="s">
        <v>4189</v>
      </c>
      <c r="E1595" t="s">
        <v>95</v>
      </c>
      <c r="G1595" s="34">
        <f t="shared" si="24"/>
        <v>0</v>
      </c>
    </row>
    <row r="1596" spans="1:7" x14ac:dyDescent="0.15">
      <c r="A1596" t="s">
        <v>4190</v>
      </c>
      <c r="B1596" t="s">
        <v>4191</v>
      </c>
      <c r="C1596" t="s">
        <v>93</v>
      </c>
      <c r="D1596" t="s">
        <v>4192</v>
      </c>
      <c r="E1596" t="s">
        <v>95</v>
      </c>
      <c r="G1596" s="34">
        <f t="shared" si="24"/>
        <v>0</v>
      </c>
    </row>
    <row r="1597" spans="1:7" x14ac:dyDescent="0.15">
      <c r="A1597" t="s">
        <v>4193</v>
      </c>
      <c r="B1597" t="s">
        <v>4194</v>
      </c>
      <c r="C1597" t="s">
        <v>93</v>
      </c>
      <c r="D1597" t="s">
        <v>4195</v>
      </c>
      <c r="E1597" t="s">
        <v>95</v>
      </c>
      <c r="G1597" s="34">
        <f t="shared" si="24"/>
        <v>0</v>
      </c>
    </row>
    <row r="1598" spans="1:7" x14ac:dyDescent="0.15">
      <c r="A1598" t="s">
        <v>4196</v>
      </c>
      <c r="B1598" t="s">
        <v>4197</v>
      </c>
      <c r="C1598" t="s">
        <v>93</v>
      </c>
      <c r="D1598" t="s">
        <v>4198</v>
      </c>
      <c r="E1598" t="s">
        <v>95</v>
      </c>
      <c r="G1598" s="34">
        <f t="shared" si="24"/>
        <v>0</v>
      </c>
    </row>
    <row r="1599" spans="1:7" x14ac:dyDescent="0.15">
      <c r="A1599" t="s">
        <v>4199</v>
      </c>
      <c r="B1599" t="s">
        <v>4200</v>
      </c>
      <c r="C1599" t="s">
        <v>93</v>
      </c>
      <c r="D1599" t="s">
        <v>4201</v>
      </c>
      <c r="E1599" t="s">
        <v>95</v>
      </c>
      <c r="G1599" s="34">
        <f t="shared" si="24"/>
        <v>0</v>
      </c>
    </row>
    <row r="1600" spans="1:7" x14ac:dyDescent="0.15">
      <c r="A1600" t="s">
        <v>4202</v>
      </c>
      <c r="B1600" t="s">
        <v>4203</v>
      </c>
      <c r="C1600" t="s">
        <v>93</v>
      </c>
      <c r="D1600" t="s">
        <v>4204</v>
      </c>
      <c r="E1600" t="s">
        <v>95</v>
      </c>
      <c r="G1600" s="34">
        <f t="shared" si="24"/>
        <v>0</v>
      </c>
    </row>
    <row r="1601" spans="1:7" x14ac:dyDescent="0.15">
      <c r="A1601" t="s">
        <v>4205</v>
      </c>
      <c r="B1601" t="s">
        <v>4206</v>
      </c>
      <c r="C1601" t="s">
        <v>93</v>
      </c>
      <c r="D1601" t="s">
        <v>4207</v>
      </c>
      <c r="E1601" t="s">
        <v>95</v>
      </c>
      <c r="G1601" s="34">
        <f t="shared" si="24"/>
        <v>0</v>
      </c>
    </row>
    <row r="1602" spans="1:7" x14ac:dyDescent="0.15">
      <c r="A1602" t="s">
        <v>4208</v>
      </c>
      <c r="B1602" t="s">
        <v>4209</v>
      </c>
      <c r="C1602" t="s">
        <v>93</v>
      </c>
      <c r="D1602" t="s">
        <v>4210</v>
      </c>
      <c r="E1602" t="s">
        <v>95</v>
      </c>
      <c r="G1602" s="34">
        <f t="shared" ref="G1602:G1665" si="25">IFERROR(VALUE(F1602),VALUE(REPLACE(F1602,1,FIND(CHAR(1),SUBSTITUTE(F1602,",",CHAR(1),LEN(F1602)-LEN(SUBSTITUTE(F1602,",","")))),"")))</f>
        <v>0</v>
      </c>
    </row>
    <row r="1603" spans="1:7" x14ac:dyDescent="0.15">
      <c r="A1603" t="s">
        <v>4211</v>
      </c>
      <c r="B1603" t="s">
        <v>4212</v>
      </c>
      <c r="C1603" t="s">
        <v>93</v>
      </c>
      <c r="D1603" t="s">
        <v>4213</v>
      </c>
      <c r="E1603" t="s">
        <v>95</v>
      </c>
      <c r="G1603" s="34">
        <f t="shared" si="25"/>
        <v>0</v>
      </c>
    </row>
    <row r="1604" spans="1:7" x14ac:dyDescent="0.15">
      <c r="A1604" t="s">
        <v>4214</v>
      </c>
      <c r="B1604" t="s">
        <v>4215</v>
      </c>
      <c r="C1604" t="s">
        <v>93</v>
      </c>
      <c r="D1604" t="s">
        <v>4216</v>
      </c>
      <c r="E1604" t="s">
        <v>95</v>
      </c>
      <c r="G1604" s="34">
        <f t="shared" si="25"/>
        <v>0</v>
      </c>
    </row>
    <row r="1605" spans="1:7" x14ac:dyDescent="0.15">
      <c r="A1605" t="s">
        <v>4217</v>
      </c>
      <c r="B1605" t="s">
        <v>4218</v>
      </c>
      <c r="C1605" t="s">
        <v>93</v>
      </c>
      <c r="D1605" t="s">
        <v>4219</v>
      </c>
      <c r="E1605" t="s">
        <v>95</v>
      </c>
      <c r="G1605" s="34">
        <f t="shared" si="25"/>
        <v>0</v>
      </c>
    </row>
    <row r="1606" spans="1:7" x14ac:dyDescent="0.15">
      <c r="A1606" t="s">
        <v>4220</v>
      </c>
      <c r="B1606" t="s">
        <v>4221</v>
      </c>
      <c r="C1606" t="s">
        <v>93</v>
      </c>
      <c r="D1606" t="s">
        <v>4222</v>
      </c>
      <c r="E1606" t="s">
        <v>95</v>
      </c>
      <c r="G1606" s="34">
        <f t="shared" si="25"/>
        <v>0</v>
      </c>
    </row>
    <row r="1607" spans="1:7" x14ac:dyDescent="0.15">
      <c r="A1607" t="s">
        <v>4223</v>
      </c>
      <c r="B1607" t="s">
        <v>4224</v>
      </c>
      <c r="C1607" t="s">
        <v>93</v>
      </c>
      <c r="D1607" t="s">
        <v>4225</v>
      </c>
      <c r="E1607" t="s">
        <v>95</v>
      </c>
      <c r="G1607" s="34">
        <f t="shared" si="25"/>
        <v>0</v>
      </c>
    </row>
    <row r="1608" spans="1:7" x14ac:dyDescent="0.15">
      <c r="A1608" t="s">
        <v>4226</v>
      </c>
      <c r="B1608" t="s">
        <v>4227</v>
      </c>
      <c r="C1608" t="s">
        <v>93</v>
      </c>
      <c r="D1608" t="s">
        <v>4228</v>
      </c>
      <c r="E1608" t="s">
        <v>95</v>
      </c>
      <c r="G1608" s="34">
        <f t="shared" si="25"/>
        <v>0</v>
      </c>
    </row>
    <row r="1609" spans="1:7" x14ac:dyDescent="0.15">
      <c r="A1609" t="s">
        <v>4229</v>
      </c>
      <c r="B1609" t="s">
        <v>4230</v>
      </c>
      <c r="C1609" t="s">
        <v>93</v>
      </c>
      <c r="D1609" t="s">
        <v>4231</v>
      </c>
      <c r="E1609" t="s">
        <v>95</v>
      </c>
      <c r="G1609" s="34">
        <f t="shared" si="25"/>
        <v>0</v>
      </c>
    </row>
    <row r="1610" spans="1:7" x14ac:dyDescent="0.15">
      <c r="A1610" t="s">
        <v>4232</v>
      </c>
      <c r="B1610" t="s">
        <v>4233</v>
      </c>
      <c r="C1610" t="s">
        <v>93</v>
      </c>
      <c r="D1610" t="s">
        <v>4234</v>
      </c>
      <c r="E1610" t="s">
        <v>95</v>
      </c>
      <c r="G1610" s="34">
        <f t="shared" si="25"/>
        <v>0</v>
      </c>
    </row>
    <row r="1611" spans="1:7" x14ac:dyDescent="0.15">
      <c r="A1611" t="s">
        <v>4235</v>
      </c>
      <c r="B1611" t="s">
        <v>4236</v>
      </c>
      <c r="C1611" t="s">
        <v>93</v>
      </c>
      <c r="D1611" t="s">
        <v>4237</v>
      </c>
      <c r="E1611" t="s">
        <v>95</v>
      </c>
      <c r="G1611" s="34">
        <f t="shared" si="25"/>
        <v>0</v>
      </c>
    </row>
    <row r="1612" spans="1:7" x14ac:dyDescent="0.15">
      <c r="A1612" t="s">
        <v>4238</v>
      </c>
      <c r="B1612" t="s">
        <v>4239</v>
      </c>
      <c r="C1612" t="s">
        <v>93</v>
      </c>
      <c r="D1612" t="s">
        <v>4240</v>
      </c>
      <c r="E1612" t="s">
        <v>95</v>
      </c>
      <c r="G1612" s="34">
        <f t="shared" si="25"/>
        <v>0</v>
      </c>
    </row>
    <row r="1613" spans="1:7" x14ac:dyDescent="0.15">
      <c r="A1613" t="s">
        <v>4241</v>
      </c>
      <c r="B1613" t="s">
        <v>4242</v>
      </c>
      <c r="C1613" t="s">
        <v>93</v>
      </c>
      <c r="D1613" t="s">
        <v>4243</v>
      </c>
      <c r="E1613" t="s">
        <v>95</v>
      </c>
      <c r="G1613" s="34">
        <f t="shared" si="25"/>
        <v>0</v>
      </c>
    </row>
    <row r="1614" spans="1:7" x14ac:dyDescent="0.15">
      <c r="A1614" t="s">
        <v>4244</v>
      </c>
      <c r="B1614" t="s">
        <v>4245</v>
      </c>
      <c r="C1614" t="s">
        <v>93</v>
      </c>
      <c r="D1614" t="s">
        <v>4246</v>
      </c>
      <c r="E1614" t="s">
        <v>95</v>
      </c>
      <c r="G1614" s="34">
        <f t="shared" si="25"/>
        <v>0</v>
      </c>
    </row>
    <row r="1615" spans="1:7" x14ac:dyDescent="0.15">
      <c r="A1615" t="s">
        <v>4247</v>
      </c>
      <c r="B1615" t="s">
        <v>4248</v>
      </c>
      <c r="C1615" t="s">
        <v>93</v>
      </c>
      <c r="D1615" t="s">
        <v>4249</v>
      </c>
      <c r="E1615" t="s">
        <v>95</v>
      </c>
      <c r="G1615" s="34">
        <f t="shared" si="25"/>
        <v>0</v>
      </c>
    </row>
    <row r="1616" spans="1:7" x14ac:dyDescent="0.15">
      <c r="A1616" t="s">
        <v>4250</v>
      </c>
      <c r="B1616" t="s">
        <v>4251</v>
      </c>
      <c r="C1616" t="s">
        <v>93</v>
      </c>
      <c r="D1616" t="s">
        <v>4252</v>
      </c>
      <c r="E1616" t="s">
        <v>95</v>
      </c>
      <c r="G1616" s="34">
        <f t="shared" si="25"/>
        <v>0</v>
      </c>
    </row>
    <row r="1617" spans="1:7" x14ac:dyDescent="0.15">
      <c r="A1617" t="s">
        <v>4253</v>
      </c>
      <c r="B1617" t="s">
        <v>4254</v>
      </c>
      <c r="C1617" t="s">
        <v>93</v>
      </c>
      <c r="D1617" t="s">
        <v>4255</v>
      </c>
      <c r="E1617" t="s">
        <v>95</v>
      </c>
      <c r="G1617" s="34">
        <f t="shared" si="25"/>
        <v>0</v>
      </c>
    </row>
    <row r="1618" spans="1:7" x14ac:dyDescent="0.15">
      <c r="A1618" t="s">
        <v>4256</v>
      </c>
      <c r="B1618" t="s">
        <v>4257</v>
      </c>
      <c r="C1618" t="s">
        <v>93</v>
      </c>
      <c r="D1618" t="s">
        <v>4258</v>
      </c>
      <c r="E1618" t="s">
        <v>95</v>
      </c>
      <c r="G1618" s="34">
        <f t="shared" si="25"/>
        <v>0</v>
      </c>
    </row>
    <row r="1619" spans="1:7" x14ac:dyDescent="0.15">
      <c r="A1619" t="s">
        <v>4259</v>
      </c>
      <c r="B1619" t="s">
        <v>4260</v>
      </c>
      <c r="C1619" t="s">
        <v>93</v>
      </c>
      <c r="D1619" t="s">
        <v>4261</v>
      </c>
      <c r="E1619" t="s">
        <v>95</v>
      </c>
      <c r="G1619" s="34">
        <f t="shared" si="25"/>
        <v>0</v>
      </c>
    </row>
    <row r="1620" spans="1:7" x14ac:dyDescent="0.15">
      <c r="A1620" t="s">
        <v>4262</v>
      </c>
      <c r="B1620" t="s">
        <v>4263</v>
      </c>
      <c r="C1620" t="s">
        <v>93</v>
      </c>
      <c r="D1620" t="s">
        <v>4264</v>
      </c>
      <c r="E1620" t="s">
        <v>95</v>
      </c>
      <c r="G1620" s="34">
        <f t="shared" si="25"/>
        <v>0</v>
      </c>
    </row>
    <row r="1621" spans="1:7" x14ac:dyDescent="0.15">
      <c r="A1621" t="s">
        <v>4265</v>
      </c>
      <c r="B1621" t="s">
        <v>4266</v>
      </c>
      <c r="C1621" t="s">
        <v>93</v>
      </c>
      <c r="D1621" t="s">
        <v>4267</v>
      </c>
      <c r="E1621" t="s">
        <v>95</v>
      </c>
      <c r="G1621" s="34">
        <f t="shared" si="25"/>
        <v>0</v>
      </c>
    </row>
    <row r="1622" spans="1:7" x14ac:dyDescent="0.15">
      <c r="A1622" t="s">
        <v>4268</v>
      </c>
      <c r="B1622" t="s">
        <v>4269</v>
      </c>
      <c r="C1622" t="s">
        <v>93</v>
      </c>
      <c r="D1622" t="s">
        <v>4270</v>
      </c>
      <c r="E1622" t="s">
        <v>95</v>
      </c>
      <c r="G1622" s="34">
        <f t="shared" si="25"/>
        <v>0</v>
      </c>
    </row>
    <row r="1623" spans="1:7" x14ac:dyDescent="0.15">
      <c r="A1623" t="s">
        <v>4271</v>
      </c>
      <c r="B1623" t="s">
        <v>4272</v>
      </c>
      <c r="C1623" t="s">
        <v>93</v>
      </c>
      <c r="D1623" t="s">
        <v>4273</v>
      </c>
      <c r="E1623" t="s">
        <v>95</v>
      </c>
      <c r="G1623" s="34">
        <f t="shared" si="25"/>
        <v>0</v>
      </c>
    </row>
    <row r="1624" spans="1:7" x14ac:dyDescent="0.15">
      <c r="A1624" t="s">
        <v>4274</v>
      </c>
      <c r="B1624" t="s">
        <v>4275</v>
      </c>
      <c r="C1624" t="s">
        <v>93</v>
      </c>
      <c r="D1624" t="s">
        <v>4276</v>
      </c>
      <c r="E1624" t="s">
        <v>95</v>
      </c>
      <c r="G1624" s="34">
        <f t="shared" si="25"/>
        <v>0</v>
      </c>
    </row>
    <row r="1625" spans="1:7" x14ac:dyDescent="0.15">
      <c r="A1625" t="s">
        <v>4277</v>
      </c>
      <c r="B1625" t="s">
        <v>4278</v>
      </c>
      <c r="C1625" t="s">
        <v>93</v>
      </c>
      <c r="D1625" t="s">
        <v>4279</v>
      </c>
      <c r="E1625" t="s">
        <v>95</v>
      </c>
      <c r="G1625" s="34">
        <f t="shared" si="25"/>
        <v>0</v>
      </c>
    </row>
    <row r="1626" spans="1:7" x14ac:dyDescent="0.15">
      <c r="A1626" t="s">
        <v>4280</v>
      </c>
      <c r="B1626" t="s">
        <v>4281</v>
      </c>
      <c r="C1626" t="s">
        <v>93</v>
      </c>
      <c r="D1626" t="s">
        <v>4282</v>
      </c>
      <c r="E1626" t="s">
        <v>95</v>
      </c>
      <c r="G1626" s="34">
        <f t="shared" si="25"/>
        <v>0</v>
      </c>
    </row>
    <row r="1627" spans="1:7" x14ac:dyDescent="0.15">
      <c r="A1627" t="s">
        <v>4283</v>
      </c>
      <c r="B1627" t="s">
        <v>4284</v>
      </c>
      <c r="C1627" t="s">
        <v>93</v>
      </c>
      <c r="D1627" t="s">
        <v>4285</v>
      </c>
      <c r="E1627" t="s">
        <v>95</v>
      </c>
      <c r="G1627" s="34">
        <f t="shared" si="25"/>
        <v>0</v>
      </c>
    </row>
    <row r="1628" spans="1:7" x14ac:dyDescent="0.15">
      <c r="A1628" t="s">
        <v>4286</v>
      </c>
      <c r="B1628" t="s">
        <v>4287</v>
      </c>
      <c r="C1628" t="s">
        <v>93</v>
      </c>
      <c r="D1628" t="s">
        <v>4288</v>
      </c>
      <c r="E1628" t="s">
        <v>95</v>
      </c>
      <c r="G1628" s="34">
        <f t="shared" si="25"/>
        <v>0</v>
      </c>
    </row>
    <row r="1629" spans="1:7" x14ac:dyDescent="0.15">
      <c r="A1629" t="s">
        <v>4289</v>
      </c>
      <c r="B1629" t="s">
        <v>4290</v>
      </c>
      <c r="C1629" t="s">
        <v>93</v>
      </c>
      <c r="D1629" t="s">
        <v>4291</v>
      </c>
      <c r="E1629" t="s">
        <v>95</v>
      </c>
      <c r="G1629" s="34">
        <f t="shared" si="25"/>
        <v>0</v>
      </c>
    </row>
    <row r="1630" spans="1:7" x14ac:dyDescent="0.15">
      <c r="A1630" t="s">
        <v>4292</v>
      </c>
      <c r="B1630" t="s">
        <v>4293</v>
      </c>
      <c r="C1630" t="s">
        <v>93</v>
      </c>
      <c r="D1630" t="s">
        <v>4294</v>
      </c>
      <c r="E1630" t="s">
        <v>95</v>
      </c>
      <c r="G1630" s="34">
        <f t="shared" si="25"/>
        <v>0</v>
      </c>
    </row>
    <row r="1631" spans="1:7" x14ac:dyDescent="0.15">
      <c r="A1631" t="s">
        <v>4295</v>
      </c>
      <c r="B1631" t="s">
        <v>4296</v>
      </c>
      <c r="C1631" t="s">
        <v>93</v>
      </c>
      <c r="D1631" t="s">
        <v>4297</v>
      </c>
      <c r="E1631" t="s">
        <v>95</v>
      </c>
      <c r="G1631" s="34">
        <f t="shared" si="25"/>
        <v>0</v>
      </c>
    </row>
    <row r="1632" spans="1:7" x14ac:dyDescent="0.15">
      <c r="A1632" t="s">
        <v>4298</v>
      </c>
      <c r="B1632" t="s">
        <v>4299</v>
      </c>
      <c r="C1632" t="s">
        <v>93</v>
      </c>
      <c r="D1632" t="s">
        <v>4300</v>
      </c>
      <c r="E1632" t="s">
        <v>95</v>
      </c>
      <c r="G1632" s="34">
        <f t="shared" si="25"/>
        <v>0</v>
      </c>
    </row>
    <row r="1633" spans="1:7" x14ac:dyDescent="0.15">
      <c r="A1633" t="s">
        <v>4301</v>
      </c>
      <c r="B1633" t="s">
        <v>4302</v>
      </c>
      <c r="C1633" t="s">
        <v>93</v>
      </c>
      <c r="D1633" t="s">
        <v>4303</v>
      </c>
      <c r="E1633" t="s">
        <v>95</v>
      </c>
      <c r="G1633" s="34">
        <f t="shared" si="25"/>
        <v>0</v>
      </c>
    </row>
    <row r="1634" spans="1:7" x14ac:dyDescent="0.15">
      <c r="A1634" t="s">
        <v>4304</v>
      </c>
      <c r="B1634" t="s">
        <v>4305</v>
      </c>
      <c r="C1634" t="s">
        <v>93</v>
      </c>
      <c r="D1634" t="s">
        <v>4306</v>
      </c>
      <c r="E1634" t="s">
        <v>95</v>
      </c>
      <c r="G1634" s="34">
        <f t="shared" si="25"/>
        <v>0</v>
      </c>
    </row>
    <row r="1635" spans="1:7" x14ac:dyDescent="0.15">
      <c r="A1635" t="s">
        <v>4307</v>
      </c>
      <c r="B1635" t="s">
        <v>4308</v>
      </c>
      <c r="C1635" t="s">
        <v>93</v>
      </c>
      <c r="D1635" t="s">
        <v>4309</v>
      </c>
      <c r="E1635" t="s">
        <v>95</v>
      </c>
      <c r="G1635" s="34">
        <f t="shared" si="25"/>
        <v>0</v>
      </c>
    </row>
    <row r="1636" spans="1:7" x14ac:dyDescent="0.15">
      <c r="A1636" t="s">
        <v>4310</v>
      </c>
      <c r="B1636" t="s">
        <v>4311</v>
      </c>
      <c r="C1636" t="s">
        <v>93</v>
      </c>
      <c r="D1636" t="s">
        <v>4312</v>
      </c>
      <c r="E1636" t="s">
        <v>95</v>
      </c>
      <c r="G1636" s="34">
        <f t="shared" si="25"/>
        <v>0</v>
      </c>
    </row>
    <row r="1637" spans="1:7" x14ac:dyDescent="0.15">
      <c r="A1637" t="s">
        <v>4313</v>
      </c>
      <c r="B1637" t="s">
        <v>4314</v>
      </c>
      <c r="C1637" t="s">
        <v>93</v>
      </c>
      <c r="D1637" t="s">
        <v>4315</v>
      </c>
      <c r="E1637" t="s">
        <v>95</v>
      </c>
      <c r="G1637" s="34">
        <f t="shared" si="25"/>
        <v>0</v>
      </c>
    </row>
    <row r="1638" spans="1:7" x14ac:dyDescent="0.15">
      <c r="A1638" t="s">
        <v>4316</v>
      </c>
      <c r="B1638" t="s">
        <v>4317</v>
      </c>
      <c r="C1638" t="s">
        <v>93</v>
      </c>
      <c r="D1638" t="s">
        <v>4318</v>
      </c>
      <c r="E1638" t="s">
        <v>95</v>
      </c>
      <c r="G1638" s="34">
        <f t="shared" si="25"/>
        <v>0</v>
      </c>
    </row>
    <row r="1639" spans="1:7" x14ac:dyDescent="0.15">
      <c r="A1639" t="s">
        <v>4319</v>
      </c>
      <c r="B1639" t="s">
        <v>4320</v>
      </c>
      <c r="C1639" t="s">
        <v>93</v>
      </c>
      <c r="D1639" t="s">
        <v>4321</v>
      </c>
      <c r="E1639" t="s">
        <v>95</v>
      </c>
      <c r="G1639" s="34">
        <f t="shared" si="25"/>
        <v>0</v>
      </c>
    </row>
    <row r="1640" spans="1:7" x14ac:dyDescent="0.15">
      <c r="A1640" t="s">
        <v>4322</v>
      </c>
      <c r="B1640" t="s">
        <v>4323</v>
      </c>
      <c r="C1640" t="s">
        <v>93</v>
      </c>
      <c r="D1640" t="s">
        <v>4324</v>
      </c>
      <c r="E1640" t="s">
        <v>95</v>
      </c>
      <c r="G1640" s="34">
        <f t="shared" si="25"/>
        <v>0</v>
      </c>
    </row>
    <row r="1641" spans="1:7" x14ac:dyDescent="0.15">
      <c r="A1641" t="s">
        <v>4325</v>
      </c>
      <c r="B1641" t="s">
        <v>4326</v>
      </c>
      <c r="C1641" t="s">
        <v>93</v>
      </c>
      <c r="D1641" t="s">
        <v>4327</v>
      </c>
      <c r="E1641" t="s">
        <v>95</v>
      </c>
      <c r="G1641" s="34">
        <f t="shared" si="25"/>
        <v>0</v>
      </c>
    </row>
    <row r="1642" spans="1:7" x14ac:dyDescent="0.15">
      <c r="A1642" t="s">
        <v>4328</v>
      </c>
      <c r="B1642" t="s">
        <v>4329</v>
      </c>
      <c r="C1642" t="s">
        <v>93</v>
      </c>
      <c r="D1642" t="s">
        <v>4330</v>
      </c>
      <c r="E1642" t="s">
        <v>95</v>
      </c>
      <c r="G1642" s="34">
        <f t="shared" si="25"/>
        <v>0</v>
      </c>
    </row>
    <row r="1643" spans="1:7" x14ac:dyDescent="0.15">
      <c r="A1643" t="s">
        <v>4331</v>
      </c>
      <c r="B1643" t="s">
        <v>4332</v>
      </c>
      <c r="C1643" t="s">
        <v>93</v>
      </c>
      <c r="D1643" t="s">
        <v>4333</v>
      </c>
      <c r="E1643" t="s">
        <v>95</v>
      </c>
      <c r="G1643" s="34">
        <f t="shared" si="25"/>
        <v>0</v>
      </c>
    </row>
    <row r="1644" spans="1:7" x14ac:dyDescent="0.15">
      <c r="A1644" t="s">
        <v>4334</v>
      </c>
      <c r="B1644" t="s">
        <v>4335</v>
      </c>
      <c r="C1644" t="s">
        <v>93</v>
      </c>
      <c r="D1644" t="s">
        <v>4336</v>
      </c>
      <c r="E1644" t="s">
        <v>95</v>
      </c>
      <c r="G1644" s="34">
        <f t="shared" si="25"/>
        <v>0</v>
      </c>
    </row>
    <row r="1645" spans="1:7" x14ac:dyDescent="0.15">
      <c r="A1645" t="s">
        <v>11806</v>
      </c>
      <c r="B1645" t="s">
        <v>11807</v>
      </c>
      <c r="C1645" t="s">
        <v>93</v>
      </c>
      <c r="D1645" t="s">
        <v>11808</v>
      </c>
      <c r="E1645" t="s">
        <v>95</v>
      </c>
      <c r="F1645" t="s">
        <v>12001</v>
      </c>
      <c r="G1645" s="34">
        <f t="shared" si="25"/>
        <v>41674</v>
      </c>
    </row>
    <row r="1646" spans="1:7" x14ac:dyDescent="0.15">
      <c r="A1646" t="s">
        <v>4337</v>
      </c>
      <c r="B1646" t="s">
        <v>4338</v>
      </c>
      <c r="C1646" t="s">
        <v>93</v>
      </c>
      <c r="D1646" t="s">
        <v>4339</v>
      </c>
      <c r="E1646" t="s">
        <v>95</v>
      </c>
      <c r="G1646" s="34">
        <f t="shared" si="25"/>
        <v>0</v>
      </c>
    </row>
    <row r="1647" spans="1:7" x14ac:dyDescent="0.15">
      <c r="A1647" t="s">
        <v>4340</v>
      </c>
      <c r="B1647" t="s">
        <v>4341</v>
      </c>
      <c r="C1647" t="s">
        <v>93</v>
      </c>
      <c r="D1647" t="s">
        <v>4342</v>
      </c>
      <c r="E1647" t="s">
        <v>95</v>
      </c>
      <c r="G1647" s="34">
        <f t="shared" si="25"/>
        <v>0</v>
      </c>
    </row>
    <row r="1648" spans="1:7" x14ac:dyDescent="0.15">
      <c r="A1648" t="s">
        <v>4343</v>
      </c>
      <c r="B1648" t="s">
        <v>4344</v>
      </c>
      <c r="C1648" t="s">
        <v>93</v>
      </c>
      <c r="D1648" t="s">
        <v>4345</v>
      </c>
      <c r="E1648" t="s">
        <v>95</v>
      </c>
      <c r="G1648" s="34">
        <f t="shared" si="25"/>
        <v>0</v>
      </c>
    </row>
    <row r="1649" spans="1:7" x14ac:dyDescent="0.15">
      <c r="A1649" t="s">
        <v>4346</v>
      </c>
      <c r="B1649" t="s">
        <v>4347</v>
      </c>
      <c r="C1649" t="s">
        <v>93</v>
      </c>
      <c r="D1649" t="s">
        <v>4348</v>
      </c>
      <c r="E1649" t="s">
        <v>95</v>
      </c>
      <c r="G1649" s="34">
        <f t="shared" si="25"/>
        <v>0</v>
      </c>
    </row>
    <row r="1650" spans="1:7" x14ac:dyDescent="0.15">
      <c r="A1650" t="s">
        <v>4349</v>
      </c>
      <c r="B1650" t="s">
        <v>4350</v>
      </c>
      <c r="C1650" t="s">
        <v>93</v>
      </c>
      <c r="D1650" t="s">
        <v>4351</v>
      </c>
      <c r="E1650" t="s">
        <v>95</v>
      </c>
      <c r="G1650" s="34">
        <f t="shared" si="25"/>
        <v>0</v>
      </c>
    </row>
    <row r="1651" spans="1:7" x14ac:dyDescent="0.15">
      <c r="A1651" t="s">
        <v>4352</v>
      </c>
      <c r="B1651" t="s">
        <v>4353</v>
      </c>
      <c r="C1651" t="s">
        <v>93</v>
      </c>
      <c r="D1651" t="s">
        <v>4354</v>
      </c>
      <c r="E1651" t="s">
        <v>95</v>
      </c>
      <c r="G1651" s="34">
        <f t="shared" si="25"/>
        <v>0</v>
      </c>
    </row>
    <row r="1652" spans="1:7" x14ac:dyDescent="0.15">
      <c r="A1652" t="s">
        <v>4355</v>
      </c>
      <c r="B1652" t="s">
        <v>4356</v>
      </c>
      <c r="C1652" t="s">
        <v>93</v>
      </c>
      <c r="D1652" t="s">
        <v>4357</v>
      </c>
      <c r="E1652" t="s">
        <v>95</v>
      </c>
      <c r="G1652" s="34">
        <f t="shared" si="25"/>
        <v>0</v>
      </c>
    </row>
    <row r="1653" spans="1:7" x14ac:dyDescent="0.15">
      <c r="A1653" t="s">
        <v>4358</v>
      </c>
      <c r="B1653" t="s">
        <v>4359</v>
      </c>
      <c r="C1653" t="s">
        <v>93</v>
      </c>
      <c r="D1653" t="s">
        <v>4360</v>
      </c>
      <c r="E1653" t="s">
        <v>95</v>
      </c>
      <c r="G1653" s="34">
        <f t="shared" si="25"/>
        <v>0</v>
      </c>
    </row>
    <row r="1654" spans="1:7" x14ac:dyDescent="0.15">
      <c r="A1654" t="s">
        <v>4361</v>
      </c>
      <c r="B1654" t="s">
        <v>4362</v>
      </c>
      <c r="C1654" t="s">
        <v>93</v>
      </c>
      <c r="D1654" t="s">
        <v>4363</v>
      </c>
      <c r="E1654" t="s">
        <v>95</v>
      </c>
      <c r="G1654" s="34">
        <f t="shared" si="25"/>
        <v>0</v>
      </c>
    </row>
    <row r="1655" spans="1:7" x14ac:dyDescent="0.15">
      <c r="A1655" t="s">
        <v>4364</v>
      </c>
      <c r="B1655" t="s">
        <v>4365</v>
      </c>
      <c r="C1655" t="s">
        <v>93</v>
      </c>
      <c r="D1655" t="s">
        <v>4366</v>
      </c>
      <c r="E1655" t="s">
        <v>95</v>
      </c>
      <c r="G1655" s="34">
        <f t="shared" si="25"/>
        <v>0</v>
      </c>
    </row>
    <row r="1656" spans="1:7" x14ac:dyDescent="0.15">
      <c r="A1656" t="s">
        <v>4367</v>
      </c>
      <c r="B1656" t="s">
        <v>4368</v>
      </c>
      <c r="C1656" t="s">
        <v>93</v>
      </c>
      <c r="D1656" t="s">
        <v>4369</v>
      </c>
      <c r="E1656" t="s">
        <v>95</v>
      </c>
      <c r="G1656" s="34">
        <f t="shared" si="25"/>
        <v>0</v>
      </c>
    </row>
    <row r="1657" spans="1:7" x14ac:dyDescent="0.15">
      <c r="A1657" t="s">
        <v>4370</v>
      </c>
      <c r="B1657" t="s">
        <v>4371</v>
      </c>
      <c r="C1657" t="s">
        <v>93</v>
      </c>
      <c r="D1657" t="s">
        <v>4372</v>
      </c>
      <c r="E1657" t="s">
        <v>95</v>
      </c>
      <c r="G1657" s="34">
        <f t="shared" si="25"/>
        <v>0</v>
      </c>
    </row>
    <row r="1658" spans="1:7" x14ac:dyDescent="0.15">
      <c r="A1658" t="s">
        <v>4373</v>
      </c>
      <c r="B1658" t="s">
        <v>4374</v>
      </c>
      <c r="C1658" t="s">
        <v>93</v>
      </c>
      <c r="D1658" t="s">
        <v>4375</v>
      </c>
      <c r="E1658" t="s">
        <v>95</v>
      </c>
      <c r="F1658" t="s">
        <v>11905</v>
      </c>
      <c r="G1658" s="34">
        <f t="shared" si="25"/>
        <v>38833</v>
      </c>
    </row>
    <row r="1659" spans="1:7" x14ac:dyDescent="0.15">
      <c r="A1659" t="s">
        <v>4376</v>
      </c>
      <c r="B1659" t="s">
        <v>4377</v>
      </c>
      <c r="C1659" t="s">
        <v>93</v>
      </c>
      <c r="D1659" t="s">
        <v>4378</v>
      </c>
      <c r="E1659" t="s">
        <v>95</v>
      </c>
      <c r="F1659" t="s">
        <v>11905</v>
      </c>
      <c r="G1659" s="34">
        <f t="shared" si="25"/>
        <v>38833</v>
      </c>
    </row>
    <row r="1660" spans="1:7" x14ac:dyDescent="0.15">
      <c r="A1660" t="s">
        <v>11809</v>
      </c>
      <c r="B1660" t="s">
        <v>11810</v>
      </c>
      <c r="C1660" t="s">
        <v>93</v>
      </c>
      <c r="D1660" t="s">
        <v>11811</v>
      </c>
      <c r="E1660" t="s">
        <v>95</v>
      </c>
      <c r="F1660" t="s">
        <v>12002</v>
      </c>
      <c r="G1660" s="34">
        <f t="shared" si="25"/>
        <v>41631</v>
      </c>
    </row>
    <row r="1661" spans="1:7" x14ac:dyDescent="0.15">
      <c r="A1661" t="s">
        <v>4379</v>
      </c>
      <c r="B1661" t="s">
        <v>4380</v>
      </c>
      <c r="C1661" t="s">
        <v>323</v>
      </c>
      <c r="D1661" t="s">
        <v>4381</v>
      </c>
      <c r="E1661" t="s">
        <v>325</v>
      </c>
      <c r="G1661" s="34">
        <f t="shared" si="25"/>
        <v>0</v>
      </c>
    </row>
    <row r="1662" spans="1:7" x14ac:dyDescent="0.15">
      <c r="A1662" t="s">
        <v>4382</v>
      </c>
      <c r="B1662" t="s">
        <v>4383</v>
      </c>
      <c r="C1662" t="s">
        <v>188</v>
      </c>
      <c r="D1662" t="s">
        <v>4384</v>
      </c>
      <c r="E1662" t="s">
        <v>42</v>
      </c>
      <c r="G1662" s="34">
        <f t="shared" si="25"/>
        <v>0</v>
      </c>
    </row>
    <row r="1663" spans="1:7" x14ac:dyDescent="0.15">
      <c r="A1663" t="s">
        <v>4385</v>
      </c>
      <c r="B1663" t="s">
        <v>4386</v>
      </c>
      <c r="C1663" t="s">
        <v>188</v>
      </c>
      <c r="D1663" t="s">
        <v>4387</v>
      </c>
      <c r="E1663" t="s">
        <v>42</v>
      </c>
      <c r="G1663" s="34">
        <f t="shared" si="25"/>
        <v>0</v>
      </c>
    </row>
    <row r="1664" spans="1:7" x14ac:dyDescent="0.15">
      <c r="A1664" t="s">
        <v>4388</v>
      </c>
      <c r="B1664" t="s">
        <v>4389</v>
      </c>
      <c r="C1664" t="s">
        <v>188</v>
      </c>
      <c r="D1664" t="s">
        <v>4390</v>
      </c>
      <c r="E1664" t="s">
        <v>42</v>
      </c>
      <c r="G1664" s="34">
        <f t="shared" si="25"/>
        <v>0</v>
      </c>
    </row>
    <row r="1665" spans="1:7" x14ac:dyDescent="0.15">
      <c r="A1665" t="s">
        <v>11725</v>
      </c>
      <c r="B1665" t="s">
        <v>11726</v>
      </c>
      <c r="C1665" t="s">
        <v>188</v>
      </c>
      <c r="D1665" t="s">
        <v>11727</v>
      </c>
      <c r="E1665" t="s">
        <v>42</v>
      </c>
      <c r="F1665" t="s">
        <v>12003</v>
      </c>
      <c r="G1665" s="34">
        <f t="shared" si="25"/>
        <v>41499</v>
      </c>
    </row>
    <row r="1666" spans="1:7" x14ac:dyDescent="0.15">
      <c r="A1666" t="s">
        <v>4391</v>
      </c>
      <c r="B1666" t="s">
        <v>4392</v>
      </c>
      <c r="C1666" t="s">
        <v>188</v>
      </c>
      <c r="D1666" t="s">
        <v>4393</v>
      </c>
      <c r="E1666" t="s">
        <v>42</v>
      </c>
      <c r="G1666" s="34">
        <f t="shared" ref="G1666:G1729" si="26">IFERROR(VALUE(F1666),VALUE(REPLACE(F1666,1,FIND(CHAR(1),SUBSTITUTE(F1666,",",CHAR(1),LEN(F1666)-LEN(SUBSTITUTE(F1666,",","")))),"")))</f>
        <v>0</v>
      </c>
    </row>
    <row r="1667" spans="1:7" x14ac:dyDescent="0.15">
      <c r="A1667" t="s">
        <v>4394</v>
      </c>
      <c r="B1667" t="s">
        <v>4395</v>
      </c>
      <c r="C1667" t="s">
        <v>188</v>
      </c>
      <c r="D1667" t="s">
        <v>4396</v>
      </c>
      <c r="E1667" t="s">
        <v>42</v>
      </c>
      <c r="G1667" s="34">
        <f t="shared" si="26"/>
        <v>0</v>
      </c>
    </row>
    <row r="1668" spans="1:7" x14ac:dyDescent="0.15">
      <c r="A1668" t="s">
        <v>11728</v>
      </c>
      <c r="B1668" t="s">
        <v>11729</v>
      </c>
      <c r="C1668" t="s">
        <v>188</v>
      </c>
      <c r="D1668" t="s">
        <v>11730</v>
      </c>
      <c r="E1668" t="s">
        <v>42</v>
      </c>
      <c r="F1668" t="s">
        <v>12003</v>
      </c>
      <c r="G1668" s="34">
        <f t="shared" si="26"/>
        <v>41499</v>
      </c>
    </row>
    <row r="1669" spans="1:7" x14ac:dyDescent="0.15">
      <c r="A1669" t="s">
        <v>4397</v>
      </c>
      <c r="B1669" t="s">
        <v>4398</v>
      </c>
      <c r="C1669" t="s">
        <v>188</v>
      </c>
      <c r="D1669" t="s">
        <v>4399</v>
      </c>
      <c r="E1669" t="s">
        <v>42</v>
      </c>
      <c r="G1669" s="34">
        <f t="shared" si="26"/>
        <v>0</v>
      </c>
    </row>
    <row r="1670" spans="1:7" x14ac:dyDescent="0.15">
      <c r="A1670" t="s">
        <v>4400</v>
      </c>
      <c r="B1670" t="s">
        <v>4401</v>
      </c>
      <c r="C1670" t="s">
        <v>188</v>
      </c>
      <c r="D1670" t="s">
        <v>4402</v>
      </c>
      <c r="E1670" t="s">
        <v>42</v>
      </c>
      <c r="G1670" s="34">
        <f t="shared" si="26"/>
        <v>0</v>
      </c>
    </row>
    <row r="1671" spans="1:7" x14ac:dyDescent="0.15">
      <c r="A1671" t="s">
        <v>4403</v>
      </c>
      <c r="B1671" t="s">
        <v>4404</v>
      </c>
      <c r="C1671" t="s">
        <v>188</v>
      </c>
      <c r="D1671" t="s">
        <v>4405</v>
      </c>
      <c r="E1671" t="s">
        <v>42</v>
      </c>
      <c r="G1671" s="34">
        <f t="shared" si="26"/>
        <v>0</v>
      </c>
    </row>
    <row r="1672" spans="1:7" x14ac:dyDescent="0.15">
      <c r="A1672" t="s">
        <v>41</v>
      </c>
      <c r="B1672" t="s">
        <v>4406</v>
      </c>
      <c r="C1672" t="s">
        <v>188</v>
      </c>
      <c r="D1672" t="s">
        <v>4407</v>
      </c>
      <c r="E1672" t="s">
        <v>42</v>
      </c>
      <c r="G1672" s="34">
        <f t="shared" si="26"/>
        <v>0</v>
      </c>
    </row>
    <row r="1673" spans="1:7" x14ac:dyDescent="0.15">
      <c r="A1673" t="s">
        <v>4408</v>
      </c>
      <c r="B1673" t="s">
        <v>4409</v>
      </c>
      <c r="C1673" t="s">
        <v>188</v>
      </c>
      <c r="D1673" t="s">
        <v>4410</v>
      </c>
      <c r="E1673" t="s">
        <v>42</v>
      </c>
      <c r="G1673" s="34">
        <f t="shared" si="26"/>
        <v>0</v>
      </c>
    </row>
    <row r="1674" spans="1:7" x14ac:dyDescent="0.15">
      <c r="A1674" t="s">
        <v>4411</v>
      </c>
      <c r="B1674" t="s">
        <v>4412</v>
      </c>
      <c r="C1674" t="s">
        <v>188</v>
      </c>
      <c r="D1674" t="s">
        <v>4413</v>
      </c>
      <c r="E1674" t="s">
        <v>42</v>
      </c>
      <c r="G1674" s="34">
        <f t="shared" si="26"/>
        <v>0</v>
      </c>
    </row>
    <row r="1675" spans="1:7" x14ac:dyDescent="0.15">
      <c r="A1675" t="s">
        <v>4414</v>
      </c>
      <c r="B1675" t="s">
        <v>4415</v>
      </c>
      <c r="C1675" t="s">
        <v>188</v>
      </c>
      <c r="D1675" t="s">
        <v>4416</v>
      </c>
      <c r="E1675" t="s">
        <v>42</v>
      </c>
      <c r="G1675" s="34">
        <f t="shared" si="26"/>
        <v>0</v>
      </c>
    </row>
    <row r="1676" spans="1:7" x14ac:dyDescent="0.15">
      <c r="A1676" t="s">
        <v>4417</v>
      </c>
      <c r="B1676" t="s">
        <v>4418</v>
      </c>
      <c r="C1676" t="s">
        <v>188</v>
      </c>
      <c r="D1676" t="s">
        <v>4419</v>
      </c>
      <c r="E1676" t="s">
        <v>42</v>
      </c>
      <c r="G1676" s="34">
        <f t="shared" si="26"/>
        <v>0</v>
      </c>
    </row>
    <row r="1677" spans="1:7" x14ac:dyDescent="0.15">
      <c r="A1677" t="s">
        <v>4420</v>
      </c>
      <c r="B1677" t="s">
        <v>4421</v>
      </c>
      <c r="C1677" t="s">
        <v>188</v>
      </c>
      <c r="D1677" t="s">
        <v>4422</v>
      </c>
      <c r="E1677" t="s">
        <v>42</v>
      </c>
      <c r="G1677" s="34">
        <f t="shared" si="26"/>
        <v>0</v>
      </c>
    </row>
    <row r="1678" spans="1:7" x14ac:dyDescent="0.15">
      <c r="A1678" t="s">
        <v>4423</v>
      </c>
      <c r="B1678" t="s">
        <v>4424</v>
      </c>
      <c r="C1678" t="s">
        <v>188</v>
      </c>
      <c r="D1678" t="s">
        <v>4425</v>
      </c>
      <c r="E1678" t="s">
        <v>42</v>
      </c>
      <c r="G1678" s="34">
        <f t="shared" si="26"/>
        <v>0</v>
      </c>
    </row>
    <row r="1679" spans="1:7" x14ac:dyDescent="0.15">
      <c r="A1679" t="s">
        <v>4426</v>
      </c>
      <c r="B1679" t="s">
        <v>4427</v>
      </c>
      <c r="C1679" t="s">
        <v>188</v>
      </c>
      <c r="D1679" t="s">
        <v>4428</v>
      </c>
      <c r="E1679" t="s">
        <v>42</v>
      </c>
      <c r="G1679" s="34">
        <f t="shared" si="26"/>
        <v>0</v>
      </c>
    </row>
    <row r="1680" spans="1:7" x14ac:dyDescent="0.15">
      <c r="A1680" t="s">
        <v>4429</v>
      </c>
      <c r="B1680" t="s">
        <v>4430</v>
      </c>
      <c r="C1680" t="s">
        <v>188</v>
      </c>
      <c r="D1680" t="s">
        <v>4431</v>
      </c>
      <c r="E1680" t="s">
        <v>42</v>
      </c>
      <c r="G1680" s="34">
        <f t="shared" si="26"/>
        <v>0</v>
      </c>
    </row>
    <row r="1681" spans="1:7" x14ac:dyDescent="0.15">
      <c r="A1681" t="s">
        <v>4432</v>
      </c>
      <c r="B1681" t="s">
        <v>4433</v>
      </c>
      <c r="C1681" t="s">
        <v>188</v>
      </c>
      <c r="D1681" t="s">
        <v>4434</v>
      </c>
      <c r="E1681" t="s">
        <v>42</v>
      </c>
      <c r="G1681" s="34">
        <f t="shared" si="26"/>
        <v>0</v>
      </c>
    </row>
    <row r="1682" spans="1:7" x14ac:dyDescent="0.15">
      <c r="A1682" t="s">
        <v>4435</v>
      </c>
      <c r="B1682" t="s">
        <v>4436</v>
      </c>
      <c r="C1682" t="s">
        <v>188</v>
      </c>
      <c r="D1682" t="s">
        <v>4437</v>
      </c>
      <c r="E1682" t="s">
        <v>42</v>
      </c>
      <c r="G1682" s="34">
        <f t="shared" si="26"/>
        <v>0</v>
      </c>
    </row>
    <row r="1683" spans="1:7" x14ac:dyDescent="0.15">
      <c r="A1683" t="s">
        <v>4438</v>
      </c>
      <c r="B1683" t="s">
        <v>4439</v>
      </c>
      <c r="C1683" t="s">
        <v>188</v>
      </c>
      <c r="D1683" t="s">
        <v>4440</v>
      </c>
      <c r="E1683" t="s">
        <v>42</v>
      </c>
      <c r="G1683" s="34">
        <f t="shared" si="26"/>
        <v>0</v>
      </c>
    </row>
    <row r="1684" spans="1:7" x14ac:dyDescent="0.15">
      <c r="A1684" t="s">
        <v>4441</v>
      </c>
      <c r="B1684" t="s">
        <v>4442</v>
      </c>
      <c r="C1684" t="s">
        <v>188</v>
      </c>
      <c r="D1684" t="s">
        <v>4443</v>
      </c>
      <c r="E1684" t="s">
        <v>42</v>
      </c>
      <c r="G1684" s="34">
        <f t="shared" si="26"/>
        <v>0</v>
      </c>
    </row>
    <row r="1685" spans="1:7" x14ac:dyDescent="0.15">
      <c r="A1685" t="s">
        <v>4444</v>
      </c>
      <c r="B1685" t="s">
        <v>4445</v>
      </c>
      <c r="C1685" t="s">
        <v>188</v>
      </c>
      <c r="D1685" t="s">
        <v>4446</v>
      </c>
      <c r="E1685" t="s">
        <v>42</v>
      </c>
      <c r="G1685" s="34">
        <f t="shared" si="26"/>
        <v>0</v>
      </c>
    </row>
    <row r="1686" spans="1:7" x14ac:dyDescent="0.15">
      <c r="A1686" t="s">
        <v>4447</v>
      </c>
      <c r="B1686" t="s">
        <v>4448</v>
      </c>
      <c r="C1686" t="s">
        <v>188</v>
      </c>
      <c r="D1686" t="s">
        <v>4449</v>
      </c>
      <c r="E1686" t="s">
        <v>42</v>
      </c>
      <c r="F1686" t="s">
        <v>11868</v>
      </c>
      <c r="G1686" s="34">
        <f t="shared" si="26"/>
        <v>38475</v>
      </c>
    </row>
    <row r="1687" spans="1:7" x14ac:dyDescent="0.15">
      <c r="A1687" t="s">
        <v>4450</v>
      </c>
      <c r="B1687" t="s">
        <v>4451</v>
      </c>
      <c r="C1687" t="s">
        <v>188</v>
      </c>
      <c r="D1687" t="s">
        <v>4452</v>
      </c>
      <c r="E1687" t="s">
        <v>42</v>
      </c>
      <c r="G1687" s="34">
        <f t="shared" si="26"/>
        <v>0</v>
      </c>
    </row>
    <row r="1688" spans="1:7" x14ac:dyDescent="0.15">
      <c r="A1688" t="s">
        <v>4453</v>
      </c>
      <c r="B1688" t="s">
        <v>4454</v>
      </c>
      <c r="C1688" t="s">
        <v>188</v>
      </c>
      <c r="D1688" t="s">
        <v>4455</v>
      </c>
      <c r="E1688" t="s">
        <v>42</v>
      </c>
      <c r="G1688" s="34">
        <f t="shared" si="26"/>
        <v>0</v>
      </c>
    </row>
    <row r="1689" spans="1:7" x14ac:dyDescent="0.15">
      <c r="A1689" t="s">
        <v>4456</v>
      </c>
      <c r="B1689" t="s">
        <v>4457</v>
      </c>
      <c r="C1689" t="s">
        <v>188</v>
      </c>
      <c r="D1689" t="s">
        <v>4458</v>
      </c>
      <c r="E1689" t="s">
        <v>42</v>
      </c>
      <c r="G1689" s="34">
        <f t="shared" si="26"/>
        <v>0</v>
      </c>
    </row>
    <row r="1690" spans="1:7" x14ac:dyDescent="0.15">
      <c r="A1690" t="s">
        <v>4459</v>
      </c>
      <c r="B1690" t="s">
        <v>4460</v>
      </c>
      <c r="C1690" t="s">
        <v>188</v>
      </c>
      <c r="D1690" t="s">
        <v>4461</v>
      </c>
      <c r="E1690" t="s">
        <v>42</v>
      </c>
      <c r="G1690" s="34">
        <f t="shared" si="26"/>
        <v>0</v>
      </c>
    </row>
    <row r="1691" spans="1:7" x14ac:dyDescent="0.15">
      <c r="A1691" t="s">
        <v>4462</v>
      </c>
      <c r="B1691" t="s">
        <v>4463</v>
      </c>
      <c r="C1691" t="s">
        <v>188</v>
      </c>
      <c r="D1691" t="s">
        <v>4464</v>
      </c>
      <c r="E1691" t="s">
        <v>42</v>
      </c>
      <c r="G1691" s="34">
        <f t="shared" si="26"/>
        <v>0</v>
      </c>
    </row>
    <row r="1692" spans="1:7" x14ac:dyDescent="0.15">
      <c r="A1692" t="s">
        <v>4465</v>
      </c>
      <c r="B1692" t="s">
        <v>4466</v>
      </c>
      <c r="C1692" t="s">
        <v>188</v>
      </c>
      <c r="D1692" t="s">
        <v>4467</v>
      </c>
      <c r="E1692" t="s">
        <v>42</v>
      </c>
      <c r="G1692" s="34">
        <f t="shared" si="26"/>
        <v>0</v>
      </c>
    </row>
    <row r="1693" spans="1:7" x14ac:dyDescent="0.15">
      <c r="A1693" t="s">
        <v>4468</v>
      </c>
      <c r="B1693" t="s">
        <v>4469</v>
      </c>
      <c r="C1693" t="s">
        <v>188</v>
      </c>
      <c r="D1693" t="s">
        <v>4470</v>
      </c>
      <c r="E1693" t="s">
        <v>42</v>
      </c>
      <c r="G1693" s="34">
        <f t="shared" si="26"/>
        <v>0</v>
      </c>
    </row>
    <row r="1694" spans="1:7" x14ac:dyDescent="0.15">
      <c r="A1694" t="s">
        <v>4471</v>
      </c>
      <c r="B1694" t="s">
        <v>4472</v>
      </c>
      <c r="C1694" t="s">
        <v>188</v>
      </c>
      <c r="D1694" t="s">
        <v>4473</v>
      </c>
      <c r="E1694" t="s">
        <v>42</v>
      </c>
      <c r="G1694" s="34">
        <f t="shared" si="26"/>
        <v>0</v>
      </c>
    </row>
    <row r="1695" spans="1:7" x14ac:dyDescent="0.15">
      <c r="A1695" t="s">
        <v>4474</v>
      </c>
      <c r="B1695" t="s">
        <v>4475</v>
      </c>
      <c r="C1695" t="s">
        <v>188</v>
      </c>
      <c r="D1695" t="s">
        <v>4476</v>
      </c>
      <c r="E1695" t="s">
        <v>42</v>
      </c>
      <c r="G1695" s="34">
        <f t="shared" si="26"/>
        <v>0</v>
      </c>
    </row>
    <row r="1696" spans="1:7" x14ac:dyDescent="0.15">
      <c r="A1696" t="s">
        <v>4477</v>
      </c>
      <c r="B1696" t="s">
        <v>4478</v>
      </c>
      <c r="C1696" t="s">
        <v>188</v>
      </c>
      <c r="D1696" t="s">
        <v>4479</v>
      </c>
      <c r="E1696" t="s">
        <v>42</v>
      </c>
      <c r="G1696" s="34">
        <f t="shared" si="26"/>
        <v>0</v>
      </c>
    </row>
    <row r="1697" spans="1:7" x14ac:dyDescent="0.15">
      <c r="A1697" t="s">
        <v>4480</v>
      </c>
      <c r="B1697" t="s">
        <v>4481</v>
      </c>
      <c r="C1697" t="s">
        <v>188</v>
      </c>
      <c r="D1697" t="s">
        <v>4482</v>
      </c>
      <c r="E1697" t="s">
        <v>42</v>
      </c>
      <c r="G1697" s="34">
        <f t="shared" si="26"/>
        <v>0</v>
      </c>
    </row>
    <row r="1698" spans="1:7" x14ac:dyDescent="0.15">
      <c r="A1698" t="s">
        <v>4483</v>
      </c>
      <c r="B1698" t="s">
        <v>4484</v>
      </c>
      <c r="C1698" t="s">
        <v>188</v>
      </c>
      <c r="D1698" t="s">
        <v>4485</v>
      </c>
      <c r="E1698" t="s">
        <v>42</v>
      </c>
      <c r="G1698" s="34">
        <f t="shared" si="26"/>
        <v>0</v>
      </c>
    </row>
    <row r="1699" spans="1:7" x14ac:dyDescent="0.15">
      <c r="A1699" t="s">
        <v>4486</v>
      </c>
      <c r="B1699" t="s">
        <v>4487</v>
      </c>
      <c r="C1699" t="s">
        <v>188</v>
      </c>
      <c r="D1699" t="s">
        <v>4488</v>
      </c>
      <c r="E1699" t="s">
        <v>42</v>
      </c>
      <c r="G1699" s="34">
        <f t="shared" si="26"/>
        <v>0</v>
      </c>
    </row>
    <row r="1700" spans="1:7" x14ac:dyDescent="0.15">
      <c r="A1700" t="s">
        <v>4489</v>
      </c>
      <c r="B1700" t="s">
        <v>4490</v>
      </c>
      <c r="C1700" t="s">
        <v>188</v>
      </c>
      <c r="D1700" t="s">
        <v>4491</v>
      </c>
      <c r="E1700" t="s">
        <v>42</v>
      </c>
      <c r="G1700" s="34">
        <f t="shared" si="26"/>
        <v>0</v>
      </c>
    </row>
    <row r="1701" spans="1:7" x14ac:dyDescent="0.15">
      <c r="A1701" t="s">
        <v>4492</v>
      </c>
      <c r="B1701" t="s">
        <v>4493</v>
      </c>
      <c r="C1701" t="s">
        <v>188</v>
      </c>
      <c r="D1701" t="s">
        <v>4494</v>
      </c>
      <c r="E1701" t="s">
        <v>42</v>
      </c>
      <c r="G1701" s="34">
        <f t="shared" si="26"/>
        <v>0</v>
      </c>
    </row>
    <row r="1702" spans="1:7" x14ac:dyDescent="0.15">
      <c r="A1702" t="s">
        <v>4495</v>
      </c>
      <c r="B1702" t="s">
        <v>4496</v>
      </c>
      <c r="C1702" t="s">
        <v>188</v>
      </c>
      <c r="D1702" t="s">
        <v>4497</v>
      </c>
      <c r="E1702" t="s">
        <v>42</v>
      </c>
      <c r="G1702" s="34">
        <f t="shared" si="26"/>
        <v>0</v>
      </c>
    </row>
    <row r="1703" spans="1:7" x14ac:dyDescent="0.15">
      <c r="A1703" t="s">
        <v>4498</v>
      </c>
      <c r="B1703" t="s">
        <v>4499</v>
      </c>
      <c r="C1703" t="s">
        <v>188</v>
      </c>
      <c r="D1703" t="s">
        <v>4500</v>
      </c>
      <c r="E1703" t="s">
        <v>42</v>
      </c>
      <c r="G1703" s="34">
        <f t="shared" si="26"/>
        <v>0</v>
      </c>
    </row>
    <row r="1704" spans="1:7" x14ac:dyDescent="0.15">
      <c r="A1704" t="s">
        <v>4501</v>
      </c>
      <c r="B1704" t="s">
        <v>4502</v>
      </c>
      <c r="C1704" t="s">
        <v>188</v>
      </c>
      <c r="D1704" t="s">
        <v>4503</v>
      </c>
      <c r="E1704" t="s">
        <v>42</v>
      </c>
      <c r="G1704" s="34">
        <f t="shared" si="26"/>
        <v>0</v>
      </c>
    </row>
    <row r="1705" spans="1:7" x14ac:dyDescent="0.15">
      <c r="A1705" t="s">
        <v>4504</v>
      </c>
      <c r="B1705" t="s">
        <v>4505</v>
      </c>
      <c r="C1705" t="s">
        <v>188</v>
      </c>
      <c r="D1705" t="s">
        <v>4506</v>
      </c>
      <c r="E1705" t="s">
        <v>42</v>
      </c>
      <c r="G1705" s="34">
        <f t="shared" si="26"/>
        <v>0</v>
      </c>
    </row>
    <row r="1706" spans="1:7" x14ac:dyDescent="0.15">
      <c r="A1706" t="s">
        <v>4507</v>
      </c>
      <c r="B1706" t="s">
        <v>4508</v>
      </c>
      <c r="C1706" t="s">
        <v>188</v>
      </c>
      <c r="D1706" t="s">
        <v>4509</v>
      </c>
      <c r="E1706" t="s">
        <v>42</v>
      </c>
      <c r="G1706" s="34">
        <f t="shared" si="26"/>
        <v>0</v>
      </c>
    </row>
    <row r="1707" spans="1:7" x14ac:dyDescent="0.15">
      <c r="A1707" t="s">
        <v>4510</v>
      </c>
      <c r="B1707" t="s">
        <v>4511</v>
      </c>
      <c r="C1707" t="s">
        <v>188</v>
      </c>
      <c r="D1707" t="s">
        <v>4512</v>
      </c>
      <c r="E1707" t="s">
        <v>42</v>
      </c>
      <c r="G1707" s="34">
        <f t="shared" si="26"/>
        <v>0</v>
      </c>
    </row>
    <row r="1708" spans="1:7" x14ac:dyDescent="0.15">
      <c r="A1708" t="s">
        <v>11812</v>
      </c>
      <c r="B1708" t="s">
        <v>11813</v>
      </c>
      <c r="C1708" t="s">
        <v>188</v>
      </c>
      <c r="D1708" t="s">
        <v>11814</v>
      </c>
      <c r="E1708" t="s">
        <v>42</v>
      </c>
      <c r="F1708" t="s">
        <v>12001</v>
      </c>
      <c r="G1708" s="34">
        <f t="shared" si="26"/>
        <v>41674</v>
      </c>
    </row>
    <row r="1709" spans="1:7" x14ac:dyDescent="0.15">
      <c r="A1709" t="s">
        <v>4513</v>
      </c>
      <c r="B1709" t="s">
        <v>4514</v>
      </c>
      <c r="C1709" t="s">
        <v>188</v>
      </c>
      <c r="D1709" t="s">
        <v>4515</v>
      </c>
      <c r="E1709" t="s">
        <v>42</v>
      </c>
      <c r="G1709" s="34">
        <f t="shared" si="26"/>
        <v>0</v>
      </c>
    </row>
    <row r="1710" spans="1:7" x14ac:dyDescent="0.15">
      <c r="A1710" t="s">
        <v>4516</v>
      </c>
      <c r="B1710" t="s">
        <v>4517</v>
      </c>
      <c r="C1710" t="s">
        <v>188</v>
      </c>
      <c r="D1710" t="s">
        <v>4518</v>
      </c>
      <c r="E1710" t="s">
        <v>42</v>
      </c>
      <c r="G1710" s="34">
        <f t="shared" si="26"/>
        <v>0</v>
      </c>
    </row>
    <row r="1711" spans="1:7" x14ac:dyDescent="0.15">
      <c r="A1711" t="s">
        <v>4519</v>
      </c>
      <c r="B1711" t="s">
        <v>4520</v>
      </c>
      <c r="C1711" t="s">
        <v>188</v>
      </c>
      <c r="D1711" t="s">
        <v>4521</v>
      </c>
      <c r="E1711" t="s">
        <v>42</v>
      </c>
      <c r="G1711" s="34">
        <f t="shared" si="26"/>
        <v>0</v>
      </c>
    </row>
    <row r="1712" spans="1:7" x14ac:dyDescent="0.15">
      <c r="A1712" t="s">
        <v>4522</v>
      </c>
      <c r="B1712" t="s">
        <v>4523</v>
      </c>
      <c r="C1712" t="s">
        <v>188</v>
      </c>
      <c r="D1712" t="s">
        <v>4524</v>
      </c>
      <c r="E1712" t="s">
        <v>42</v>
      </c>
      <c r="G1712" s="34">
        <f t="shared" si="26"/>
        <v>0</v>
      </c>
    </row>
    <row r="1713" spans="1:7" x14ac:dyDescent="0.15">
      <c r="A1713" t="s">
        <v>4525</v>
      </c>
      <c r="B1713" t="s">
        <v>4526</v>
      </c>
      <c r="C1713" t="s">
        <v>188</v>
      </c>
      <c r="D1713" t="s">
        <v>4527</v>
      </c>
      <c r="E1713" t="s">
        <v>42</v>
      </c>
      <c r="G1713" s="34">
        <f t="shared" si="26"/>
        <v>0</v>
      </c>
    </row>
    <row r="1714" spans="1:7" x14ac:dyDescent="0.15">
      <c r="A1714" t="s">
        <v>4528</v>
      </c>
      <c r="B1714" t="s">
        <v>4529</v>
      </c>
      <c r="C1714" t="s">
        <v>188</v>
      </c>
      <c r="D1714" t="s">
        <v>4530</v>
      </c>
      <c r="E1714" t="s">
        <v>42</v>
      </c>
      <c r="G1714" s="34">
        <f t="shared" si="26"/>
        <v>0</v>
      </c>
    </row>
    <row r="1715" spans="1:7" x14ac:dyDescent="0.15">
      <c r="A1715" t="s">
        <v>4531</v>
      </c>
      <c r="B1715" t="s">
        <v>4532</v>
      </c>
      <c r="C1715" t="s">
        <v>188</v>
      </c>
      <c r="D1715" t="s">
        <v>4533</v>
      </c>
      <c r="E1715" t="s">
        <v>42</v>
      </c>
      <c r="G1715" s="34">
        <f t="shared" si="26"/>
        <v>0</v>
      </c>
    </row>
    <row r="1716" spans="1:7" x14ac:dyDescent="0.15">
      <c r="A1716" t="s">
        <v>4534</v>
      </c>
      <c r="B1716" t="s">
        <v>4535</v>
      </c>
      <c r="C1716" t="s">
        <v>188</v>
      </c>
      <c r="D1716" t="s">
        <v>4536</v>
      </c>
      <c r="E1716" t="s">
        <v>42</v>
      </c>
      <c r="G1716" s="34">
        <f t="shared" si="26"/>
        <v>0</v>
      </c>
    </row>
    <row r="1717" spans="1:7" x14ac:dyDescent="0.15">
      <c r="A1717" t="s">
        <v>4537</v>
      </c>
      <c r="B1717" t="s">
        <v>4538</v>
      </c>
      <c r="C1717" t="s">
        <v>188</v>
      </c>
      <c r="D1717" t="s">
        <v>4539</v>
      </c>
      <c r="E1717" t="s">
        <v>42</v>
      </c>
      <c r="G1717" s="34">
        <f t="shared" si="26"/>
        <v>0</v>
      </c>
    </row>
    <row r="1718" spans="1:7" x14ac:dyDescent="0.15">
      <c r="A1718" t="s">
        <v>4540</v>
      </c>
      <c r="B1718" t="s">
        <v>4541</v>
      </c>
      <c r="C1718" t="s">
        <v>188</v>
      </c>
      <c r="D1718" t="s">
        <v>4542</v>
      </c>
      <c r="E1718" t="s">
        <v>42</v>
      </c>
      <c r="G1718" s="34">
        <f t="shared" si="26"/>
        <v>0</v>
      </c>
    </row>
    <row r="1719" spans="1:7" x14ac:dyDescent="0.15">
      <c r="A1719" t="s">
        <v>4543</v>
      </c>
      <c r="B1719" t="s">
        <v>4544</v>
      </c>
      <c r="C1719" t="s">
        <v>188</v>
      </c>
      <c r="D1719" t="s">
        <v>4545</v>
      </c>
      <c r="E1719" t="s">
        <v>42</v>
      </c>
      <c r="G1719" s="34">
        <f t="shared" si="26"/>
        <v>0</v>
      </c>
    </row>
    <row r="1720" spans="1:7" x14ac:dyDescent="0.15">
      <c r="A1720" t="s">
        <v>4546</v>
      </c>
      <c r="B1720" t="s">
        <v>4547</v>
      </c>
      <c r="C1720" t="s">
        <v>188</v>
      </c>
      <c r="D1720" t="s">
        <v>4548</v>
      </c>
      <c r="E1720" t="s">
        <v>42</v>
      </c>
      <c r="G1720" s="34">
        <f t="shared" si="26"/>
        <v>0</v>
      </c>
    </row>
    <row r="1721" spans="1:7" x14ac:dyDescent="0.15">
      <c r="A1721" t="s">
        <v>4549</v>
      </c>
      <c r="B1721" t="s">
        <v>4550</v>
      </c>
      <c r="C1721" t="s">
        <v>188</v>
      </c>
      <c r="D1721" t="s">
        <v>4551</v>
      </c>
      <c r="E1721" t="s">
        <v>42</v>
      </c>
      <c r="G1721" s="34">
        <f t="shared" si="26"/>
        <v>0</v>
      </c>
    </row>
    <row r="1722" spans="1:7" x14ac:dyDescent="0.15">
      <c r="A1722" t="s">
        <v>4552</v>
      </c>
      <c r="B1722" t="s">
        <v>4553</v>
      </c>
      <c r="C1722" t="s">
        <v>188</v>
      </c>
      <c r="D1722" t="s">
        <v>4554</v>
      </c>
      <c r="E1722" t="s">
        <v>42</v>
      </c>
      <c r="F1722" t="s">
        <v>12004</v>
      </c>
      <c r="G1722" s="34">
        <f t="shared" si="26"/>
        <v>38617</v>
      </c>
    </row>
    <row r="1723" spans="1:7" x14ac:dyDescent="0.15">
      <c r="A1723" t="s">
        <v>4555</v>
      </c>
      <c r="B1723" t="s">
        <v>4556</v>
      </c>
      <c r="C1723" t="s">
        <v>188</v>
      </c>
      <c r="D1723" t="s">
        <v>4557</v>
      </c>
      <c r="E1723" t="s">
        <v>42</v>
      </c>
      <c r="F1723" t="s">
        <v>11885</v>
      </c>
      <c r="G1723" s="34">
        <f t="shared" si="26"/>
        <v>38986</v>
      </c>
    </row>
    <row r="1724" spans="1:7" x14ac:dyDescent="0.15">
      <c r="A1724" t="s">
        <v>4558</v>
      </c>
      <c r="B1724" t="s">
        <v>4559</v>
      </c>
      <c r="C1724" t="s">
        <v>93</v>
      </c>
      <c r="D1724" t="s">
        <v>4560</v>
      </c>
      <c r="E1724" t="s">
        <v>95</v>
      </c>
      <c r="G1724" s="34">
        <f t="shared" si="26"/>
        <v>0</v>
      </c>
    </row>
    <row r="1725" spans="1:7" x14ac:dyDescent="0.15">
      <c r="A1725" t="s">
        <v>4561</v>
      </c>
      <c r="B1725" t="s">
        <v>4562</v>
      </c>
      <c r="C1725" t="s">
        <v>93</v>
      </c>
      <c r="D1725" t="s">
        <v>4563</v>
      </c>
      <c r="E1725" t="s">
        <v>95</v>
      </c>
      <c r="G1725" s="34">
        <f t="shared" si="26"/>
        <v>0</v>
      </c>
    </row>
    <row r="1726" spans="1:7" x14ac:dyDescent="0.15">
      <c r="A1726" t="s">
        <v>4564</v>
      </c>
      <c r="B1726" t="s">
        <v>4565</v>
      </c>
      <c r="C1726" t="s">
        <v>93</v>
      </c>
      <c r="D1726" t="s">
        <v>4566</v>
      </c>
      <c r="E1726" t="s">
        <v>95</v>
      </c>
      <c r="G1726" s="34">
        <f t="shared" si="26"/>
        <v>0</v>
      </c>
    </row>
    <row r="1727" spans="1:7" x14ac:dyDescent="0.15">
      <c r="A1727" t="s">
        <v>4567</v>
      </c>
      <c r="B1727" t="s">
        <v>4568</v>
      </c>
      <c r="C1727" t="s">
        <v>93</v>
      </c>
      <c r="D1727" t="s">
        <v>4569</v>
      </c>
      <c r="E1727" t="s">
        <v>95</v>
      </c>
      <c r="G1727" s="34">
        <f t="shared" si="26"/>
        <v>0</v>
      </c>
    </row>
    <row r="1728" spans="1:7" x14ac:dyDescent="0.15">
      <c r="A1728" t="s">
        <v>4570</v>
      </c>
      <c r="B1728" t="s">
        <v>4571</v>
      </c>
      <c r="C1728" t="s">
        <v>93</v>
      </c>
      <c r="D1728" t="s">
        <v>4572</v>
      </c>
      <c r="E1728" t="s">
        <v>95</v>
      </c>
      <c r="G1728" s="34">
        <f t="shared" si="26"/>
        <v>0</v>
      </c>
    </row>
    <row r="1729" spans="1:7" x14ac:dyDescent="0.15">
      <c r="A1729" t="s">
        <v>4573</v>
      </c>
      <c r="B1729" t="s">
        <v>4574</v>
      </c>
      <c r="C1729" t="s">
        <v>93</v>
      </c>
      <c r="D1729" t="s">
        <v>4575</v>
      </c>
      <c r="E1729" t="s">
        <v>95</v>
      </c>
      <c r="G1729" s="34">
        <f t="shared" si="26"/>
        <v>0</v>
      </c>
    </row>
    <row r="1730" spans="1:7" x14ac:dyDescent="0.15">
      <c r="A1730" t="s">
        <v>4576</v>
      </c>
      <c r="B1730" t="s">
        <v>4577</v>
      </c>
      <c r="C1730" t="s">
        <v>93</v>
      </c>
      <c r="D1730" t="s">
        <v>4578</v>
      </c>
      <c r="E1730" t="s">
        <v>95</v>
      </c>
      <c r="G1730" s="34">
        <f t="shared" ref="G1730:G1793" si="27">IFERROR(VALUE(F1730),VALUE(REPLACE(F1730,1,FIND(CHAR(1),SUBSTITUTE(F1730,",",CHAR(1),LEN(F1730)-LEN(SUBSTITUTE(F1730,",","")))),"")))</f>
        <v>0</v>
      </c>
    </row>
    <row r="1731" spans="1:7" x14ac:dyDescent="0.15">
      <c r="A1731" t="s">
        <v>4579</v>
      </c>
      <c r="B1731" t="s">
        <v>4580</v>
      </c>
      <c r="C1731" t="s">
        <v>93</v>
      </c>
      <c r="D1731" t="s">
        <v>4581</v>
      </c>
      <c r="E1731" t="s">
        <v>95</v>
      </c>
      <c r="G1731" s="34">
        <f t="shared" si="27"/>
        <v>0</v>
      </c>
    </row>
    <row r="1732" spans="1:7" x14ac:dyDescent="0.15">
      <c r="A1732" t="s">
        <v>4582</v>
      </c>
      <c r="B1732" t="s">
        <v>4583</v>
      </c>
      <c r="C1732" t="s">
        <v>93</v>
      </c>
      <c r="D1732" t="s">
        <v>4584</v>
      </c>
      <c r="E1732" t="s">
        <v>95</v>
      </c>
      <c r="G1732" s="34">
        <f t="shared" si="27"/>
        <v>0</v>
      </c>
    </row>
    <row r="1733" spans="1:7" x14ac:dyDescent="0.15">
      <c r="A1733" t="s">
        <v>4585</v>
      </c>
      <c r="B1733" t="s">
        <v>4586</v>
      </c>
      <c r="C1733" t="s">
        <v>93</v>
      </c>
      <c r="D1733" t="s">
        <v>4587</v>
      </c>
      <c r="E1733" t="s">
        <v>95</v>
      </c>
      <c r="G1733" s="34">
        <f t="shared" si="27"/>
        <v>0</v>
      </c>
    </row>
    <row r="1734" spans="1:7" x14ac:dyDescent="0.15">
      <c r="A1734" t="s">
        <v>4588</v>
      </c>
      <c r="B1734" t="s">
        <v>4589</v>
      </c>
      <c r="C1734" t="s">
        <v>93</v>
      </c>
      <c r="D1734" t="s">
        <v>4590</v>
      </c>
      <c r="E1734" t="s">
        <v>95</v>
      </c>
      <c r="G1734" s="34">
        <f t="shared" si="27"/>
        <v>0</v>
      </c>
    </row>
    <row r="1735" spans="1:7" x14ac:dyDescent="0.15">
      <c r="A1735" t="s">
        <v>4591</v>
      </c>
      <c r="B1735" t="s">
        <v>4592</v>
      </c>
      <c r="C1735" t="s">
        <v>93</v>
      </c>
      <c r="D1735" t="s">
        <v>4593</v>
      </c>
      <c r="E1735" t="s">
        <v>95</v>
      </c>
      <c r="G1735" s="34">
        <f t="shared" si="27"/>
        <v>0</v>
      </c>
    </row>
    <row r="1736" spans="1:7" x14ac:dyDescent="0.15">
      <c r="A1736" t="s">
        <v>4594</v>
      </c>
      <c r="B1736" t="s">
        <v>4595</v>
      </c>
      <c r="C1736" t="s">
        <v>93</v>
      </c>
      <c r="D1736" t="s">
        <v>4596</v>
      </c>
      <c r="E1736" t="s">
        <v>95</v>
      </c>
      <c r="G1736" s="34">
        <f t="shared" si="27"/>
        <v>0</v>
      </c>
    </row>
    <row r="1737" spans="1:7" x14ac:dyDescent="0.15">
      <c r="A1737" t="s">
        <v>4597</v>
      </c>
      <c r="B1737" t="s">
        <v>4598</v>
      </c>
      <c r="C1737" t="s">
        <v>93</v>
      </c>
      <c r="D1737" t="s">
        <v>4599</v>
      </c>
      <c r="E1737" t="s">
        <v>95</v>
      </c>
      <c r="G1737" s="34">
        <f t="shared" si="27"/>
        <v>0</v>
      </c>
    </row>
    <row r="1738" spans="1:7" x14ac:dyDescent="0.15">
      <c r="A1738" t="s">
        <v>4600</v>
      </c>
      <c r="B1738" t="s">
        <v>4601</v>
      </c>
      <c r="C1738" t="s">
        <v>93</v>
      </c>
      <c r="D1738" t="s">
        <v>4602</v>
      </c>
      <c r="E1738" t="s">
        <v>95</v>
      </c>
      <c r="G1738" s="34">
        <f t="shared" si="27"/>
        <v>0</v>
      </c>
    </row>
    <row r="1739" spans="1:7" x14ac:dyDescent="0.15">
      <c r="A1739" t="s">
        <v>4603</v>
      </c>
      <c r="B1739" t="s">
        <v>4604</v>
      </c>
      <c r="C1739" t="s">
        <v>93</v>
      </c>
      <c r="D1739" t="s">
        <v>4605</v>
      </c>
      <c r="E1739" t="s">
        <v>95</v>
      </c>
      <c r="G1739" s="34">
        <f t="shared" si="27"/>
        <v>0</v>
      </c>
    </row>
    <row r="1740" spans="1:7" x14ac:dyDescent="0.15">
      <c r="A1740" t="s">
        <v>4606</v>
      </c>
      <c r="B1740" t="s">
        <v>4607</v>
      </c>
      <c r="C1740" t="s">
        <v>93</v>
      </c>
      <c r="D1740" t="s">
        <v>4608</v>
      </c>
      <c r="E1740" t="s">
        <v>95</v>
      </c>
      <c r="G1740" s="34">
        <f t="shared" si="27"/>
        <v>0</v>
      </c>
    </row>
    <row r="1741" spans="1:7" x14ac:dyDescent="0.15">
      <c r="A1741" t="s">
        <v>4609</v>
      </c>
      <c r="B1741" t="s">
        <v>4610</v>
      </c>
      <c r="C1741" t="s">
        <v>93</v>
      </c>
      <c r="D1741" t="s">
        <v>4611</v>
      </c>
      <c r="E1741" t="s">
        <v>95</v>
      </c>
      <c r="G1741" s="34">
        <f t="shared" si="27"/>
        <v>0</v>
      </c>
    </row>
    <row r="1742" spans="1:7" x14ac:dyDescent="0.15">
      <c r="A1742" t="s">
        <v>4612</v>
      </c>
      <c r="B1742" t="s">
        <v>4613</v>
      </c>
      <c r="C1742" t="s">
        <v>93</v>
      </c>
      <c r="D1742" t="s">
        <v>4614</v>
      </c>
      <c r="E1742" t="s">
        <v>95</v>
      </c>
      <c r="G1742" s="34">
        <f t="shared" si="27"/>
        <v>0</v>
      </c>
    </row>
    <row r="1743" spans="1:7" x14ac:dyDescent="0.15">
      <c r="A1743" t="s">
        <v>4615</v>
      </c>
      <c r="B1743" t="s">
        <v>4616</v>
      </c>
      <c r="C1743" t="s">
        <v>93</v>
      </c>
      <c r="D1743" t="s">
        <v>4617</v>
      </c>
      <c r="E1743" t="s">
        <v>95</v>
      </c>
      <c r="G1743" s="34">
        <f t="shared" si="27"/>
        <v>0</v>
      </c>
    </row>
    <row r="1744" spans="1:7" x14ac:dyDescent="0.15">
      <c r="A1744" t="s">
        <v>4618</v>
      </c>
      <c r="B1744" t="s">
        <v>4619</v>
      </c>
      <c r="C1744" t="s">
        <v>93</v>
      </c>
      <c r="D1744" t="s">
        <v>4620</v>
      </c>
      <c r="E1744" t="s">
        <v>95</v>
      </c>
      <c r="G1744" s="34">
        <f t="shared" si="27"/>
        <v>0</v>
      </c>
    </row>
    <row r="1745" spans="1:7" x14ac:dyDescent="0.15">
      <c r="A1745" t="s">
        <v>4621</v>
      </c>
      <c r="B1745" t="s">
        <v>4622</v>
      </c>
      <c r="C1745" t="s">
        <v>93</v>
      </c>
      <c r="D1745" t="s">
        <v>4623</v>
      </c>
      <c r="E1745" t="s">
        <v>95</v>
      </c>
      <c r="G1745" s="34">
        <f t="shared" si="27"/>
        <v>0</v>
      </c>
    </row>
    <row r="1746" spans="1:7" x14ac:dyDescent="0.15">
      <c r="A1746" t="s">
        <v>4624</v>
      </c>
      <c r="B1746" t="s">
        <v>4625</v>
      </c>
      <c r="C1746" t="s">
        <v>93</v>
      </c>
      <c r="D1746" t="s">
        <v>4626</v>
      </c>
      <c r="E1746" t="s">
        <v>95</v>
      </c>
      <c r="G1746" s="34">
        <f t="shared" si="27"/>
        <v>0</v>
      </c>
    </row>
    <row r="1747" spans="1:7" x14ac:dyDescent="0.15">
      <c r="A1747" t="s">
        <v>4627</v>
      </c>
      <c r="B1747" t="s">
        <v>4628</v>
      </c>
      <c r="C1747" t="s">
        <v>93</v>
      </c>
      <c r="D1747" t="s">
        <v>4629</v>
      </c>
      <c r="E1747" t="s">
        <v>95</v>
      </c>
      <c r="G1747" s="34">
        <f t="shared" si="27"/>
        <v>0</v>
      </c>
    </row>
    <row r="1748" spans="1:7" x14ac:dyDescent="0.15">
      <c r="A1748" t="s">
        <v>4630</v>
      </c>
      <c r="B1748" t="s">
        <v>4631</v>
      </c>
      <c r="C1748" t="s">
        <v>93</v>
      </c>
      <c r="D1748" t="s">
        <v>4632</v>
      </c>
      <c r="E1748" t="s">
        <v>95</v>
      </c>
      <c r="G1748" s="34">
        <f t="shared" si="27"/>
        <v>0</v>
      </c>
    </row>
    <row r="1749" spans="1:7" x14ac:dyDescent="0.15">
      <c r="A1749" t="s">
        <v>4633</v>
      </c>
      <c r="B1749" t="s">
        <v>4634</v>
      </c>
      <c r="C1749" t="s">
        <v>93</v>
      </c>
      <c r="D1749" t="s">
        <v>4635</v>
      </c>
      <c r="E1749" t="s">
        <v>95</v>
      </c>
      <c r="G1749" s="34">
        <f t="shared" si="27"/>
        <v>0</v>
      </c>
    </row>
    <row r="1750" spans="1:7" x14ac:dyDescent="0.15">
      <c r="A1750" t="s">
        <v>4636</v>
      </c>
      <c r="B1750" t="s">
        <v>4637</v>
      </c>
      <c r="C1750" t="s">
        <v>93</v>
      </c>
      <c r="D1750" t="s">
        <v>4638</v>
      </c>
      <c r="E1750" t="s">
        <v>95</v>
      </c>
      <c r="G1750" s="34">
        <f t="shared" si="27"/>
        <v>0</v>
      </c>
    </row>
    <row r="1751" spans="1:7" x14ac:dyDescent="0.15">
      <c r="A1751" t="s">
        <v>4639</v>
      </c>
      <c r="B1751" t="s">
        <v>4640</v>
      </c>
      <c r="C1751" t="s">
        <v>93</v>
      </c>
      <c r="D1751" t="s">
        <v>4641</v>
      </c>
      <c r="E1751" t="s">
        <v>95</v>
      </c>
      <c r="G1751" s="34">
        <f t="shared" si="27"/>
        <v>0</v>
      </c>
    </row>
    <row r="1752" spans="1:7" x14ac:dyDescent="0.15">
      <c r="A1752" t="s">
        <v>4642</v>
      </c>
      <c r="B1752" t="s">
        <v>4643</v>
      </c>
      <c r="C1752" t="s">
        <v>93</v>
      </c>
      <c r="D1752" t="s">
        <v>4644</v>
      </c>
      <c r="E1752" t="s">
        <v>95</v>
      </c>
      <c r="G1752" s="34">
        <f t="shared" si="27"/>
        <v>0</v>
      </c>
    </row>
    <row r="1753" spans="1:7" x14ac:dyDescent="0.15">
      <c r="A1753" t="s">
        <v>4645</v>
      </c>
      <c r="B1753" t="s">
        <v>4646</v>
      </c>
      <c r="C1753" t="s">
        <v>93</v>
      </c>
      <c r="D1753" t="s">
        <v>4647</v>
      </c>
      <c r="E1753" t="s">
        <v>95</v>
      </c>
      <c r="G1753" s="34">
        <f t="shared" si="27"/>
        <v>0</v>
      </c>
    </row>
    <row r="1754" spans="1:7" x14ac:dyDescent="0.15">
      <c r="A1754" t="s">
        <v>4648</v>
      </c>
      <c r="B1754" t="s">
        <v>4649</v>
      </c>
      <c r="C1754" t="s">
        <v>93</v>
      </c>
      <c r="D1754" t="s">
        <v>4650</v>
      </c>
      <c r="E1754" t="s">
        <v>95</v>
      </c>
      <c r="G1754" s="34">
        <f t="shared" si="27"/>
        <v>0</v>
      </c>
    </row>
    <row r="1755" spans="1:7" x14ac:dyDescent="0.15">
      <c r="A1755" t="s">
        <v>4651</v>
      </c>
      <c r="B1755" t="s">
        <v>4652</v>
      </c>
      <c r="C1755" t="s">
        <v>93</v>
      </c>
      <c r="D1755" t="s">
        <v>4653</v>
      </c>
      <c r="E1755" t="s">
        <v>95</v>
      </c>
      <c r="G1755" s="34">
        <f t="shared" si="27"/>
        <v>0</v>
      </c>
    </row>
    <row r="1756" spans="1:7" x14ac:dyDescent="0.15">
      <c r="A1756" t="s">
        <v>11615</v>
      </c>
      <c r="B1756" t="s">
        <v>11616</v>
      </c>
      <c r="C1756" t="s">
        <v>93</v>
      </c>
      <c r="D1756" t="s">
        <v>11617</v>
      </c>
      <c r="E1756" t="s">
        <v>95</v>
      </c>
      <c r="F1756" t="s">
        <v>12005</v>
      </c>
      <c r="G1756" s="34">
        <f t="shared" si="27"/>
        <v>41379</v>
      </c>
    </row>
    <row r="1757" spans="1:7" x14ac:dyDescent="0.15">
      <c r="A1757" t="s">
        <v>4654</v>
      </c>
      <c r="B1757" t="s">
        <v>4655</v>
      </c>
      <c r="C1757" t="s">
        <v>93</v>
      </c>
      <c r="D1757" t="s">
        <v>4656</v>
      </c>
      <c r="E1757" t="s">
        <v>95</v>
      </c>
      <c r="G1757" s="34">
        <f t="shared" si="27"/>
        <v>0</v>
      </c>
    </row>
    <row r="1758" spans="1:7" x14ac:dyDescent="0.15">
      <c r="A1758" t="s">
        <v>4657</v>
      </c>
      <c r="B1758" t="s">
        <v>4658</v>
      </c>
      <c r="C1758" t="s">
        <v>93</v>
      </c>
      <c r="D1758" t="s">
        <v>4659</v>
      </c>
      <c r="E1758" t="s">
        <v>95</v>
      </c>
      <c r="G1758" s="34">
        <f t="shared" si="27"/>
        <v>0</v>
      </c>
    </row>
    <row r="1759" spans="1:7" x14ac:dyDescent="0.15">
      <c r="A1759" t="s">
        <v>4660</v>
      </c>
      <c r="B1759" t="s">
        <v>4661</v>
      </c>
      <c r="C1759" t="s">
        <v>93</v>
      </c>
      <c r="D1759" t="s">
        <v>4662</v>
      </c>
      <c r="E1759" t="s">
        <v>95</v>
      </c>
      <c r="G1759" s="34">
        <f t="shared" si="27"/>
        <v>0</v>
      </c>
    </row>
    <row r="1760" spans="1:7" x14ac:dyDescent="0.15">
      <c r="A1760" t="s">
        <v>4663</v>
      </c>
      <c r="B1760" t="s">
        <v>4664</v>
      </c>
      <c r="C1760" t="s">
        <v>93</v>
      </c>
      <c r="D1760" t="s">
        <v>4665</v>
      </c>
      <c r="E1760" t="s">
        <v>95</v>
      </c>
      <c r="G1760" s="34">
        <f t="shared" si="27"/>
        <v>0</v>
      </c>
    </row>
    <row r="1761" spans="1:7" x14ac:dyDescent="0.15">
      <c r="A1761" t="s">
        <v>4666</v>
      </c>
      <c r="B1761" t="s">
        <v>4667</v>
      </c>
      <c r="C1761" t="s">
        <v>93</v>
      </c>
      <c r="D1761" t="s">
        <v>4668</v>
      </c>
      <c r="E1761" t="s">
        <v>95</v>
      </c>
      <c r="G1761" s="34">
        <f t="shared" si="27"/>
        <v>0</v>
      </c>
    </row>
    <row r="1762" spans="1:7" x14ac:dyDescent="0.15">
      <c r="A1762" t="s">
        <v>4669</v>
      </c>
      <c r="B1762" t="s">
        <v>4670</v>
      </c>
      <c r="C1762" t="s">
        <v>93</v>
      </c>
      <c r="D1762" t="s">
        <v>4671</v>
      </c>
      <c r="E1762" t="s">
        <v>95</v>
      </c>
      <c r="G1762" s="34">
        <f t="shared" si="27"/>
        <v>0</v>
      </c>
    </row>
    <row r="1763" spans="1:7" x14ac:dyDescent="0.15">
      <c r="A1763" t="s">
        <v>4672</v>
      </c>
      <c r="B1763" t="s">
        <v>4673</v>
      </c>
      <c r="C1763" t="s">
        <v>93</v>
      </c>
      <c r="D1763" t="s">
        <v>4674</v>
      </c>
      <c r="E1763" t="s">
        <v>95</v>
      </c>
      <c r="G1763" s="34">
        <f t="shared" si="27"/>
        <v>0</v>
      </c>
    </row>
    <row r="1764" spans="1:7" x14ac:dyDescent="0.15">
      <c r="A1764" t="s">
        <v>4675</v>
      </c>
      <c r="B1764" t="s">
        <v>4676</v>
      </c>
      <c r="C1764" t="s">
        <v>93</v>
      </c>
      <c r="D1764" t="s">
        <v>4677</v>
      </c>
      <c r="E1764" t="s">
        <v>95</v>
      </c>
      <c r="G1764" s="34">
        <f t="shared" si="27"/>
        <v>0</v>
      </c>
    </row>
    <row r="1765" spans="1:7" x14ac:dyDescent="0.15">
      <c r="A1765" t="s">
        <v>4678</v>
      </c>
      <c r="B1765" t="s">
        <v>4679</v>
      </c>
      <c r="C1765" t="s">
        <v>93</v>
      </c>
      <c r="D1765" t="s">
        <v>4680</v>
      </c>
      <c r="E1765" t="s">
        <v>95</v>
      </c>
      <c r="G1765" s="34">
        <f t="shared" si="27"/>
        <v>0</v>
      </c>
    </row>
    <row r="1766" spans="1:7" x14ac:dyDescent="0.15">
      <c r="A1766" t="s">
        <v>4681</v>
      </c>
      <c r="B1766" t="s">
        <v>4682</v>
      </c>
      <c r="C1766" t="s">
        <v>93</v>
      </c>
      <c r="D1766" t="s">
        <v>4683</v>
      </c>
      <c r="E1766" t="s">
        <v>95</v>
      </c>
      <c r="G1766" s="34">
        <f t="shared" si="27"/>
        <v>0</v>
      </c>
    </row>
    <row r="1767" spans="1:7" x14ac:dyDescent="0.15">
      <c r="A1767" t="s">
        <v>4684</v>
      </c>
      <c r="B1767" t="s">
        <v>4685</v>
      </c>
      <c r="C1767" t="s">
        <v>93</v>
      </c>
      <c r="D1767" t="s">
        <v>4686</v>
      </c>
      <c r="E1767" t="s">
        <v>95</v>
      </c>
      <c r="G1767" s="34">
        <f t="shared" si="27"/>
        <v>0</v>
      </c>
    </row>
    <row r="1768" spans="1:7" x14ac:dyDescent="0.15">
      <c r="A1768" t="s">
        <v>4687</v>
      </c>
      <c r="B1768" t="s">
        <v>4688</v>
      </c>
      <c r="C1768" t="s">
        <v>93</v>
      </c>
      <c r="D1768" t="s">
        <v>4689</v>
      </c>
      <c r="E1768" t="s">
        <v>95</v>
      </c>
      <c r="G1768" s="34">
        <f t="shared" si="27"/>
        <v>0</v>
      </c>
    </row>
    <row r="1769" spans="1:7" x14ac:dyDescent="0.15">
      <c r="A1769" t="s">
        <v>4690</v>
      </c>
      <c r="B1769" t="s">
        <v>4691</v>
      </c>
      <c r="C1769" t="s">
        <v>93</v>
      </c>
      <c r="D1769" t="s">
        <v>4692</v>
      </c>
      <c r="E1769" t="s">
        <v>95</v>
      </c>
      <c r="G1769" s="34">
        <f t="shared" si="27"/>
        <v>0</v>
      </c>
    </row>
    <row r="1770" spans="1:7" x14ac:dyDescent="0.15">
      <c r="A1770" t="s">
        <v>4693</v>
      </c>
      <c r="B1770" t="s">
        <v>4694</v>
      </c>
      <c r="C1770" t="s">
        <v>93</v>
      </c>
      <c r="D1770" t="s">
        <v>4695</v>
      </c>
      <c r="E1770" t="s">
        <v>95</v>
      </c>
      <c r="G1770" s="34">
        <f t="shared" si="27"/>
        <v>0</v>
      </c>
    </row>
    <row r="1771" spans="1:7" x14ac:dyDescent="0.15">
      <c r="A1771" t="s">
        <v>4696</v>
      </c>
      <c r="B1771" t="s">
        <v>4697</v>
      </c>
      <c r="C1771" t="s">
        <v>93</v>
      </c>
      <c r="D1771" t="s">
        <v>4698</v>
      </c>
      <c r="E1771" t="s">
        <v>95</v>
      </c>
      <c r="G1771" s="34">
        <f t="shared" si="27"/>
        <v>0</v>
      </c>
    </row>
    <row r="1772" spans="1:7" x14ac:dyDescent="0.15">
      <c r="A1772" t="s">
        <v>4699</v>
      </c>
      <c r="B1772" t="s">
        <v>4700</v>
      </c>
      <c r="C1772" t="s">
        <v>93</v>
      </c>
      <c r="D1772" t="s">
        <v>4701</v>
      </c>
      <c r="E1772" t="s">
        <v>95</v>
      </c>
      <c r="G1772" s="34">
        <f t="shared" si="27"/>
        <v>0</v>
      </c>
    </row>
    <row r="1773" spans="1:7" x14ac:dyDescent="0.15">
      <c r="A1773" t="s">
        <v>4702</v>
      </c>
      <c r="B1773" t="s">
        <v>4703</v>
      </c>
      <c r="C1773" t="s">
        <v>93</v>
      </c>
      <c r="D1773" t="s">
        <v>4704</v>
      </c>
      <c r="E1773" t="s">
        <v>95</v>
      </c>
      <c r="G1773" s="34">
        <f t="shared" si="27"/>
        <v>0</v>
      </c>
    </row>
    <row r="1774" spans="1:7" x14ac:dyDescent="0.15">
      <c r="A1774" t="s">
        <v>4705</v>
      </c>
      <c r="B1774" t="s">
        <v>4706</v>
      </c>
      <c r="C1774" t="s">
        <v>93</v>
      </c>
      <c r="D1774" t="s">
        <v>4707</v>
      </c>
      <c r="E1774" t="s">
        <v>95</v>
      </c>
      <c r="G1774" s="34">
        <f t="shared" si="27"/>
        <v>0</v>
      </c>
    </row>
    <row r="1775" spans="1:7" x14ac:dyDescent="0.15">
      <c r="A1775" t="s">
        <v>4708</v>
      </c>
      <c r="B1775" t="s">
        <v>4709</v>
      </c>
      <c r="C1775" t="s">
        <v>93</v>
      </c>
      <c r="D1775" t="s">
        <v>4710</v>
      </c>
      <c r="E1775" t="s">
        <v>95</v>
      </c>
      <c r="G1775" s="34">
        <f t="shared" si="27"/>
        <v>0</v>
      </c>
    </row>
    <row r="1776" spans="1:7" x14ac:dyDescent="0.15">
      <c r="A1776" t="s">
        <v>4711</v>
      </c>
      <c r="B1776" t="s">
        <v>4712</v>
      </c>
      <c r="C1776" t="s">
        <v>93</v>
      </c>
      <c r="D1776" t="s">
        <v>4713</v>
      </c>
      <c r="E1776" t="s">
        <v>95</v>
      </c>
      <c r="G1776" s="34">
        <f t="shared" si="27"/>
        <v>0</v>
      </c>
    </row>
    <row r="1777" spans="1:7" x14ac:dyDescent="0.15">
      <c r="A1777" t="s">
        <v>4714</v>
      </c>
      <c r="B1777" t="s">
        <v>4715</v>
      </c>
      <c r="C1777" t="s">
        <v>93</v>
      </c>
      <c r="D1777" t="s">
        <v>4716</v>
      </c>
      <c r="E1777" t="s">
        <v>95</v>
      </c>
      <c r="G1777" s="34">
        <f t="shared" si="27"/>
        <v>0</v>
      </c>
    </row>
    <row r="1778" spans="1:7" x14ac:dyDescent="0.15">
      <c r="A1778" t="s">
        <v>4717</v>
      </c>
      <c r="B1778" t="s">
        <v>4718</v>
      </c>
      <c r="C1778" t="s">
        <v>93</v>
      </c>
      <c r="D1778" t="s">
        <v>4719</v>
      </c>
      <c r="E1778" t="s">
        <v>95</v>
      </c>
      <c r="G1778" s="34">
        <f t="shared" si="27"/>
        <v>0</v>
      </c>
    </row>
    <row r="1779" spans="1:7" x14ac:dyDescent="0.15">
      <c r="A1779" t="s">
        <v>4720</v>
      </c>
      <c r="B1779" t="s">
        <v>4721</v>
      </c>
      <c r="C1779" t="s">
        <v>93</v>
      </c>
      <c r="D1779" t="s">
        <v>4722</v>
      </c>
      <c r="E1779" t="s">
        <v>95</v>
      </c>
      <c r="G1779" s="34">
        <f t="shared" si="27"/>
        <v>0</v>
      </c>
    </row>
    <row r="1780" spans="1:7" x14ac:dyDescent="0.15">
      <c r="A1780" t="s">
        <v>4723</v>
      </c>
      <c r="B1780" t="s">
        <v>4724</v>
      </c>
      <c r="C1780" t="s">
        <v>93</v>
      </c>
      <c r="D1780" t="s">
        <v>4725</v>
      </c>
      <c r="E1780" t="s">
        <v>95</v>
      </c>
      <c r="G1780" s="34">
        <f t="shared" si="27"/>
        <v>0</v>
      </c>
    </row>
    <row r="1781" spans="1:7" x14ac:dyDescent="0.15">
      <c r="A1781" t="s">
        <v>4726</v>
      </c>
      <c r="B1781" t="s">
        <v>4727</v>
      </c>
      <c r="C1781" t="s">
        <v>93</v>
      </c>
      <c r="D1781" t="s">
        <v>4728</v>
      </c>
      <c r="E1781" t="s">
        <v>95</v>
      </c>
      <c r="G1781" s="34">
        <f t="shared" si="27"/>
        <v>0</v>
      </c>
    </row>
    <row r="1782" spans="1:7" x14ac:dyDescent="0.15">
      <c r="A1782" t="s">
        <v>4729</v>
      </c>
      <c r="B1782" t="s">
        <v>4730</v>
      </c>
      <c r="C1782" t="s">
        <v>93</v>
      </c>
      <c r="D1782" t="s">
        <v>4731</v>
      </c>
      <c r="E1782" t="s">
        <v>95</v>
      </c>
      <c r="G1782" s="34">
        <f t="shared" si="27"/>
        <v>0</v>
      </c>
    </row>
    <row r="1783" spans="1:7" x14ac:dyDescent="0.15">
      <c r="A1783" t="s">
        <v>4732</v>
      </c>
      <c r="B1783" t="s">
        <v>4733</v>
      </c>
      <c r="C1783" t="s">
        <v>93</v>
      </c>
      <c r="D1783" t="s">
        <v>4734</v>
      </c>
      <c r="E1783" t="s">
        <v>95</v>
      </c>
      <c r="G1783" s="34">
        <f t="shared" si="27"/>
        <v>0</v>
      </c>
    </row>
    <row r="1784" spans="1:7" x14ac:dyDescent="0.15">
      <c r="A1784" t="s">
        <v>4735</v>
      </c>
      <c r="B1784" t="s">
        <v>4736</v>
      </c>
      <c r="C1784" t="s">
        <v>93</v>
      </c>
      <c r="D1784" t="s">
        <v>4737</v>
      </c>
      <c r="E1784" t="s">
        <v>95</v>
      </c>
      <c r="G1784" s="34">
        <f t="shared" si="27"/>
        <v>0</v>
      </c>
    </row>
    <row r="1785" spans="1:7" x14ac:dyDescent="0.15">
      <c r="A1785" t="s">
        <v>4738</v>
      </c>
      <c r="B1785" t="s">
        <v>4739</v>
      </c>
      <c r="C1785" t="s">
        <v>93</v>
      </c>
      <c r="D1785" t="s">
        <v>4740</v>
      </c>
      <c r="E1785" t="s">
        <v>95</v>
      </c>
      <c r="G1785" s="34">
        <f t="shared" si="27"/>
        <v>0</v>
      </c>
    </row>
    <row r="1786" spans="1:7" x14ac:dyDescent="0.15">
      <c r="A1786" t="s">
        <v>4741</v>
      </c>
      <c r="B1786" t="s">
        <v>4742</v>
      </c>
      <c r="C1786" t="s">
        <v>93</v>
      </c>
      <c r="D1786" t="s">
        <v>4743</v>
      </c>
      <c r="E1786" t="s">
        <v>95</v>
      </c>
      <c r="G1786" s="34">
        <f t="shared" si="27"/>
        <v>0</v>
      </c>
    </row>
    <row r="1787" spans="1:7" x14ac:dyDescent="0.15">
      <c r="A1787" t="s">
        <v>4744</v>
      </c>
      <c r="B1787" t="s">
        <v>4745</v>
      </c>
      <c r="C1787" t="s">
        <v>93</v>
      </c>
      <c r="D1787" t="s">
        <v>4746</v>
      </c>
      <c r="E1787" t="s">
        <v>95</v>
      </c>
      <c r="G1787" s="34">
        <f t="shared" si="27"/>
        <v>0</v>
      </c>
    </row>
    <row r="1788" spans="1:7" x14ac:dyDescent="0.15">
      <c r="A1788" t="s">
        <v>4747</v>
      </c>
      <c r="B1788" t="s">
        <v>4748</v>
      </c>
      <c r="C1788" t="s">
        <v>93</v>
      </c>
      <c r="D1788" t="s">
        <v>4749</v>
      </c>
      <c r="E1788" t="s">
        <v>95</v>
      </c>
      <c r="G1788" s="34">
        <f t="shared" si="27"/>
        <v>0</v>
      </c>
    </row>
    <row r="1789" spans="1:7" x14ac:dyDescent="0.15">
      <c r="A1789" t="s">
        <v>4750</v>
      </c>
      <c r="B1789" t="s">
        <v>4751</v>
      </c>
      <c r="C1789" t="s">
        <v>188</v>
      </c>
      <c r="D1789" t="s">
        <v>4752</v>
      </c>
      <c r="E1789" t="s">
        <v>42</v>
      </c>
      <c r="F1789" t="s">
        <v>12006</v>
      </c>
      <c r="G1789" s="34">
        <f t="shared" si="27"/>
        <v>38643</v>
      </c>
    </row>
    <row r="1790" spans="1:7" x14ac:dyDescent="0.15">
      <c r="A1790" t="s">
        <v>4753</v>
      </c>
      <c r="B1790" t="s">
        <v>4754</v>
      </c>
      <c r="C1790" t="s">
        <v>188</v>
      </c>
      <c r="D1790" t="s">
        <v>4755</v>
      </c>
      <c r="E1790" t="s">
        <v>42</v>
      </c>
      <c r="F1790" t="s">
        <v>11878</v>
      </c>
      <c r="G1790" s="34">
        <f t="shared" si="27"/>
        <v>39839</v>
      </c>
    </row>
    <row r="1791" spans="1:7" x14ac:dyDescent="0.15">
      <c r="A1791" t="s">
        <v>4756</v>
      </c>
      <c r="B1791" t="s">
        <v>4757</v>
      </c>
      <c r="C1791" t="s">
        <v>188</v>
      </c>
      <c r="D1791" t="s">
        <v>4758</v>
      </c>
      <c r="E1791" t="s">
        <v>42</v>
      </c>
      <c r="G1791" s="34">
        <f t="shared" si="27"/>
        <v>0</v>
      </c>
    </row>
    <row r="1792" spans="1:7" x14ac:dyDescent="0.15">
      <c r="A1792" t="s">
        <v>4759</v>
      </c>
      <c r="B1792" t="s">
        <v>4760</v>
      </c>
      <c r="C1792" t="s">
        <v>188</v>
      </c>
      <c r="D1792" t="s">
        <v>4761</v>
      </c>
      <c r="E1792" t="s">
        <v>42</v>
      </c>
      <c r="G1792" s="34">
        <f t="shared" si="27"/>
        <v>0</v>
      </c>
    </row>
    <row r="1793" spans="1:7" x14ac:dyDescent="0.15">
      <c r="A1793" t="s">
        <v>4762</v>
      </c>
      <c r="B1793" t="s">
        <v>4763</v>
      </c>
      <c r="C1793" t="s">
        <v>188</v>
      </c>
      <c r="D1793" t="s">
        <v>4764</v>
      </c>
      <c r="E1793" t="s">
        <v>42</v>
      </c>
      <c r="G1793" s="34">
        <f t="shared" si="27"/>
        <v>0</v>
      </c>
    </row>
    <row r="1794" spans="1:7" x14ac:dyDescent="0.15">
      <c r="A1794" t="s">
        <v>4765</v>
      </c>
      <c r="B1794" t="s">
        <v>4766</v>
      </c>
      <c r="C1794" t="s">
        <v>188</v>
      </c>
      <c r="D1794" t="s">
        <v>4767</v>
      </c>
      <c r="E1794" t="s">
        <v>42</v>
      </c>
      <c r="G1794" s="34">
        <f t="shared" ref="G1794:G1857" si="28">IFERROR(VALUE(F1794),VALUE(REPLACE(F1794,1,FIND(CHAR(1),SUBSTITUTE(F1794,",",CHAR(1),LEN(F1794)-LEN(SUBSTITUTE(F1794,",","")))),"")))</f>
        <v>0</v>
      </c>
    </row>
    <row r="1795" spans="1:7" x14ac:dyDescent="0.15">
      <c r="A1795" t="s">
        <v>4768</v>
      </c>
      <c r="B1795" t="s">
        <v>4769</v>
      </c>
      <c r="C1795" t="s">
        <v>188</v>
      </c>
      <c r="D1795" t="s">
        <v>4770</v>
      </c>
      <c r="E1795" t="s">
        <v>42</v>
      </c>
      <c r="F1795" t="s">
        <v>12007</v>
      </c>
      <c r="G1795" s="34">
        <f t="shared" si="28"/>
        <v>40960</v>
      </c>
    </row>
    <row r="1796" spans="1:7" x14ac:dyDescent="0.15">
      <c r="A1796" t="s">
        <v>4771</v>
      </c>
      <c r="B1796" t="s">
        <v>4772</v>
      </c>
      <c r="C1796" t="s">
        <v>188</v>
      </c>
      <c r="D1796" t="s">
        <v>4773</v>
      </c>
      <c r="E1796" t="s">
        <v>42</v>
      </c>
      <c r="G1796" s="34">
        <f t="shared" si="28"/>
        <v>0</v>
      </c>
    </row>
    <row r="1797" spans="1:7" x14ac:dyDescent="0.15">
      <c r="A1797" t="s">
        <v>4774</v>
      </c>
      <c r="B1797" t="s">
        <v>4775</v>
      </c>
      <c r="C1797" t="s">
        <v>188</v>
      </c>
      <c r="D1797" t="s">
        <v>4776</v>
      </c>
      <c r="E1797" t="s">
        <v>42</v>
      </c>
      <c r="G1797" s="34">
        <f t="shared" si="28"/>
        <v>0</v>
      </c>
    </row>
    <row r="1798" spans="1:7" x14ac:dyDescent="0.15">
      <c r="A1798" t="s">
        <v>4777</v>
      </c>
      <c r="B1798" t="s">
        <v>4778</v>
      </c>
      <c r="C1798" t="s">
        <v>188</v>
      </c>
      <c r="D1798" t="s">
        <v>4779</v>
      </c>
      <c r="E1798" t="s">
        <v>42</v>
      </c>
      <c r="G1798" s="34">
        <f t="shared" si="28"/>
        <v>0</v>
      </c>
    </row>
    <row r="1799" spans="1:7" x14ac:dyDescent="0.15">
      <c r="A1799" t="s">
        <v>4780</v>
      </c>
      <c r="B1799" t="s">
        <v>4781</v>
      </c>
      <c r="C1799" t="s">
        <v>188</v>
      </c>
      <c r="D1799" t="s">
        <v>4782</v>
      </c>
      <c r="E1799" t="s">
        <v>42</v>
      </c>
      <c r="G1799" s="34">
        <f t="shared" si="28"/>
        <v>0</v>
      </c>
    </row>
    <row r="1800" spans="1:7" x14ac:dyDescent="0.15">
      <c r="A1800" t="s">
        <v>4783</v>
      </c>
      <c r="B1800" t="s">
        <v>4784</v>
      </c>
      <c r="C1800" t="s">
        <v>188</v>
      </c>
      <c r="D1800" t="s">
        <v>4785</v>
      </c>
      <c r="E1800" t="s">
        <v>42</v>
      </c>
      <c r="G1800" s="34">
        <f t="shared" si="28"/>
        <v>0</v>
      </c>
    </row>
    <row r="1801" spans="1:7" x14ac:dyDescent="0.15">
      <c r="A1801" t="s">
        <v>4786</v>
      </c>
      <c r="B1801" t="s">
        <v>4787</v>
      </c>
      <c r="C1801" t="s">
        <v>188</v>
      </c>
      <c r="D1801" t="s">
        <v>4788</v>
      </c>
      <c r="E1801" t="s">
        <v>42</v>
      </c>
      <c r="F1801" t="s">
        <v>11858</v>
      </c>
      <c r="G1801" s="34">
        <f t="shared" si="28"/>
        <v>38614</v>
      </c>
    </row>
    <row r="1802" spans="1:7" x14ac:dyDescent="0.15">
      <c r="A1802" t="s">
        <v>4789</v>
      </c>
      <c r="B1802" t="s">
        <v>4790</v>
      </c>
      <c r="C1802" t="s">
        <v>188</v>
      </c>
      <c r="D1802" t="s">
        <v>4791</v>
      </c>
      <c r="E1802" t="s">
        <v>42</v>
      </c>
      <c r="G1802" s="34">
        <f t="shared" si="28"/>
        <v>0</v>
      </c>
    </row>
    <row r="1803" spans="1:7" x14ac:dyDescent="0.15">
      <c r="A1803" t="s">
        <v>4792</v>
      </c>
      <c r="B1803" t="s">
        <v>4793</v>
      </c>
      <c r="C1803" t="s">
        <v>188</v>
      </c>
      <c r="D1803" t="s">
        <v>4794</v>
      </c>
      <c r="E1803" t="s">
        <v>42</v>
      </c>
      <c r="G1803" s="34">
        <f t="shared" si="28"/>
        <v>0</v>
      </c>
    </row>
    <row r="1804" spans="1:7" x14ac:dyDescent="0.15">
      <c r="A1804" t="s">
        <v>4795</v>
      </c>
      <c r="B1804" t="s">
        <v>4796</v>
      </c>
      <c r="C1804" t="s">
        <v>188</v>
      </c>
      <c r="D1804" t="s">
        <v>4797</v>
      </c>
      <c r="E1804" t="s">
        <v>42</v>
      </c>
      <c r="G1804" s="34">
        <f t="shared" si="28"/>
        <v>0</v>
      </c>
    </row>
    <row r="1805" spans="1:7" x14ac:dyDescent="0.15">
      <c r="A1805" t="s">
        <v>4798</v>
      </c>
      <c r="B1805" t="s">
        <v>4799</v>
      </c>
      <c r="C1805" t="s">
        <v>188</v>
      </c>
      <c r="D1805" t="s">
        <v>4800</v>
      </c>
      <c r="E1805" t="s">
        <v>42</v>
      </c>
      <c r="G1805" s="34">
        <f t="shared" si="28"/>
        <v>0</v>
      </c>
    </row>
    <row r="1806" spans="1:7" x14ac:dyDescent="0.15">
      <c r="A1806" t="s">
        <v>4801</v>
      </c>
      <c r="B1806" t="s">
        <v>4802</v>
      </c>
      <c r="C1806" t="s">
        <v>188</v>
      </c>
      <c r="D1806" t="s">
        <v>4803</v>
      </c>
      <c r="E1806" t="s">
        <v>42</v>
      </c>
      <c r="G1806" s="34">
        <f t="shared" si="28"/>
        <v>0</v>
      </c>
    </row>
    <row r="1807" spans="1:7" x14ac:dyDescent="0.15">
      <c r="A1807" t="s">
        <v>4804</v>
      </c>
      <c r="B1807" t="s">
        <v>4805</v>
      </c>
      <c r="C1807" t="s">
        <v>188</v>
      </c>
      <c r="D1807" t="s">
        <v>4806</v>
      </c>
      <c r="E1807" t="s">
        <v>42</v>
      </c>
      <c r="G1807" s="34">
        <f t="shared" si="28"/>
        <v>0</v>
      </c>
    </row>
    <row r="1808" spans="1:7" x14ac:dyDescent="0.15">
      <c r="A1808" t="s">
        <v>4807</v>
      </c>
      <c r="B1808" t="s">
        <v>4808</v>
      </c>
      <c r="C1808" t="s">
        <v>188</v>
      </c>
      <c r="D1808" t="s">
        <v>4809</v>
      </c>
      <c r="E1808" t="s">
        <v>42</v>
      </c>
      <c r="G1808" s="34">
        <f t="shared" si="28"/>
        <v>0</v>
      </c>
    </row>
    <row r="1809" spans="1:7" x14ac:dyDescent="0.15">
      <c r="A1809" t="s">
        <v>4810</v>
      </c>
      <c r="B1809" t="s">
        <v>4811</v>
      </c>
      <c r="C1809" t="s">
        <v>188</v>
      </c>
      <c r="D1809" t="s">
        <v>4812</v>
      </c>
      <c r="E1809" t="s">
        <v>42</v>
      </c>
      <c r="G1809" s="34">
        <f t="shared" si="28"/>
        <v>0</v>
      </c>
    </row>
    <row r="1810" spans="1:7" x14ac:dyDescent="0.15">
      <c r="A1810" t="s">
        <v>4813</v>
      </c>
      <c r="B1810" t="s">
        <v>4814</v>
      </c>
      <c r="C1810" t="s">
        <v>188</v>
      </c>
      <c r="D1810" t="s">
        <v>4815</v>
      </c>
      <c r="E1810" t="s">
        <v>42</v>
      </c>
      <c r="G1810" s="34">
        <f t="shared" si="28"/>
        <v>0</v>
      </c>
    </row>
    <row r="1811" spans="1:7" x14ac:dyDescent="0.15">
      <c r="A1811" t="s">
        <v>4816</v>
      </c>
      <c r="B1811" t="s">
        <v>4817</v>
      </c>
      <c r="C1811" t="s">
        <v>188</v>
      </c>
      <c r="D1811" t="s">
        <v>4818</v>
      </c>
      <c r="E1811" t="s">
        <v>42</v>
      </c>
      <c r="G1811" s="34">
        <f t="shared" si="28"/>
        <v>0</v>
      </c>
    </row>
    <row r="1812" spans="1:7" x14ac:dyDescent="0.15">
      <c r="A1812" t="s">
        <v>4819</v>
      </c>
      <c r="B1812" t="s">
        <v>4820</v>
      </c>
      <c r="C1812" t="s">
        <v>188</v>
      </c>
      <c r="D1812" t="s">
        <v>4821</v>
      </c>
      <c r="E1812" t="s">
        <v>42</v>
      </c>
      <c r="G1812" s="34">
        <f t="shared" si="28"/>
        <v>0</v>
      </c>
    </row>
    <row r="1813" spans="1:7" x14ac:dyDescent="0.15">
      <c r="A1813" t="s">
        <v>4822</v>
      </c>
      <c r="B1813" t="s">
        <v>4823</v>
      </c>
      <c r="C1813" t="s">
        <v>188</v>
      </c>
      <c r="D1813" t="s">
        <v>4824</v>
      </c>
      <c r="E1813" t="s">
        <v>42</v>
      </c>
      <c r="G1813" s="34">
        <f t="shared" si="28"/>
        <v>0</v>
      </c>
    </row>
    <row r="1814" spans="1:7" x14ac:dyDescent="0.15">
      <c r="A1814" t="s">
        <v>4825</v>
      </c>
      <c r="B1814" t="s">
        <v>4826</v>
      </c>
      <c r="C1814" t="s">
        <v>188</v>
      </c>
      <c r="D1814" t="s">
        <v>4827</v>
      </c>
      <c r="E1814" t="s">
        <v>42</v>
      </c>
      <c r="G1814" s="34">
        <f t="shared" si="28"/>
        <v>0</v>
      </c>
    </row>
    <row r="1815" spans="1:7" x14ac:dyDescent="0.15">
      <c r="A1815" t="s">
        <v>4828</v>
      </c>
      <c r="B1815" t="s">
        <v>4829</v>
      </c>
      <c r="C1815" t="s">
        <v>188</v>
      </c>
      <c r="D1815" t="s">
        <v>4830</v>
      </c>
      <c r="E1815" t="s">
        <v>42</v>
      </c>
      <c r="G1815" s="34">
        <f t="shared" si="28"/>
        <v>0</v>
      </c>
    </row>
    <row r="1816" spans="1:7" x14ac:dyDescent="0.15">
      <c r="A1816" t="s">
        <v>4831</v>
      </c>
      <c r="B1816" t="s">
        <v>4832</v>
      </c>
      <c r="C1816" t="s">
        <v>188</v>
      </c>
      <c r="D1816" t="s">
        <v>4833</v>
      </c>
      <c r="E1816" t="s">
        <v>42</v>
      </c>
      <c r="G1816" s="34">
        <f t="shared" si="28"/>
        <v>0</v>
      </c>
    </row>
    <row r="1817" spans="1:7" x14ac:dyDescent="0.15">
      <c r="A1817" t="s">
        <v>4834</v>
      </c>
      <c r="B1817" t="s">
        <v>4835</v>
      </c>
      <c r="C1817" t="s">
        <v>188</v>
      </c>
      <c r="D1817" t="s">
        <v>4836</v>
      </c>
      <c r="E1817" t="s">
        <v>42</v>
      </c>
      <c r="G1817" s="34">
        <f t="shared" si="28"/>
        <v>0</v>
      </c>
    </row>
    <row r="1818" spans="1:7" x14ac:dyDescent="0.15">
      <c r="A1818" t="s">
        <v>4837</v>
      </c>
      <c r="B1818" t="s">
        <v>4838</v>
      </c>
      <c r="C1818" t="s">
        <v>188</v>
      </c>
      <c r="D1818" t="s">
        <v>4839</v>
      </c>
      <c r="E1818" t="s">
        <v>42</v>
      </c>
      <c r="G1818" s="34">
        <f t="shared" si="28"/>
        <v>0</v>
      </c>
    </row>
    <row r="1819" spans="1:7" x14ac:dyDescent="0.15">
      <c r="A1819" t="s">
        <v>4840</v>
      </c>
      <c r="B1819" t="s">
        <v>4841</v>
      </c>
      <c r="C1819" t="s">
        <v>188</v>
      </c>
      <c r="D1819" t="s">
        <v>4842</v>
      </c>
      <c r="E1819" t="s">
        <v>42</v>
      </c>
      <c r="G1819" s="34">
        <f t="shared" si="28"/>
        <v>0</v>
      </c>
    </row>
    <row r="1820" spans="1:7" x14ac:dyDescent="0.15">
      <c r="A1820" t="s">
        <v>4843</v>
      </c>
      <c r="B1820" t="s">
        <v>4844</v>
      </c>
      <c r="C1820" t="s">
        <v>188</v>
      </c>
      <c r="D1820" t="s">
        <v>4845</v>
      </c>
      <c r="E1820" t="s">
        <v>42</v>
      </c>
      <c r="G1820" s="34">
        <f t="shared" si="28"/>
        <v>0</v>
      </c>
    </row>
    <row r="1821" spans="1:7" x14ac:dyDescent="0.15">
      <c r="A1821" t="s">
        <v>4846</v>
      </c>
      <c r="B1821" t="s">
        <v>4847</v>
      </c>
      <c r="C1821" t="s">
        <v>188</v>
      </c>
      <c r="D1821" t="s">
        <v>4848</v>
      </c>
      <c r="E1821" t="s">
        <v>42</v>
      </c>
      <c r="G1821" s="34">
        <f t="shared" si="28"/>
        <v>0</v>
      </c>
    </row>
    <row r="1822" spans="1:7" x14ac:dyDescent="0.15">
      <c r="A1822" t="s">
        <v>4849</v>
      </c>
      <c r="B1822" t="s">
        <v>4850</v>
      </c>
      <c r="C1822" t="s">
        <v>188</v>
      </c>
      <c r="D1822" t="s">
        <v>4851</v>
      </c>
      <c r="E1822" t="s">
        <v>42</v>
      </c>
      <c r="G1822" s="34">
        <f t="shared" si="28"/>
        <v>0</v>
      </c>
    </row>
    <row r="1823" spans="1:7" x14ac:dyDescent="0.15">
      <c r="A1823" t="s">
        <v>4852</v>
      </c>
      <c r="B1823" t="s">
        <v>4853</v>
      </c>
      <c r="C1823" t="s">
        <v>188</v>
      </c>
      <c r="D1823" t="s">
        <v>4854</v>
      </c>
      <c r="E1823" t="s">
        <v>42</v>
      </c>
      <c r="G1823" s="34">
        <f t="shared" si="28"/>
        <v>0</v>
      </c>
    </row>
    <row r="1824" spans="1:7" x14ac:dyDescent="0.15">
      <c r="A1824" t="s">
        <v>4855</v>
      </c>
      <c r="B1824" t="s">
        <v>4856</v>
      </c>
      <c r="C1824" t="s">
        <v>188</v>
      </c>
      <c r="D1824" t="s">
        <v>4857</v>
      </c>
      <c r="E1824" t="s">
        <v>42</v>
      </c>
      <c r="G1824" s="34">
        <f t="shared" si="28"/>
        <v>0</v>
      </c>
    </row>
    <row r="1825" spans="1:7" x14ac:dyDescent="0.15">
      <c r="A1825" t="s">
        <v>4858</v>
      </c>
      <c r="B1825" t="s">
        <v>4859</v>
      </c>
      <c r="C1825" t="s">
        <v>188</v>
      </c>
      <c r="D1825" t="s">
        <v>4860</v>
      </c>
      <c r="E1825" t="s">
        <v>42</v>
      </c>
      <c r="G1825" s="34">
        <f t="shared" si="28"/>
        <v>0</v>
      </c>
    </row>
    <row r="1826" spans="1:7" x14ac:dyDescent="0.15">
      <c r="A1826" t="s">
        <v>4861</v>
      </c>
      <c r="B1826" t="s">
        <v>4862</v>
      </c>
      <c r="C1826" t="s">
        <v>188</v>
      </c>
      <c r="D1826" t="s">
        <v>4863</v>
      </c>
      <c r="E1826" t="s">
        <v>42</v>
      </c>
      <c r="F1826" t="s">
        <v>12007</v>
      </c>
      <c r="G1826" s="34">
        <f t="shared" si="28"/>
        <v>40960</v>
      </c>
    </row>
    <row r="1827" spans="1:7" x14ac:dyDescent="0.15">
      <c r="A1827" t="s">
        <v>11762</v>
      </c>
      <c r="B1827" t="s">
        <v>11763</v>
      </c>
      <c r="C1827" t="s">
        <v>188</v>
      </c>
      <c r="D1827" t="s">
        <v>11764</v>
      </c>
      <c r="E1827" t="s">
        <v>42</v>
      </c>
      <c r="F1827" t="s">
        <v>12008</v>
      </c>
      <c r="G1827" s="34">
        <f t="shared" si="28"/>
        <v>41575</v>
      </c>
    </row>
    <row r="1828" spans="1:7" x14ac:dyDescent="0.15">
      <c r="A1828" t="s">
        <v>4864</v>
      </c>
      <c r="B1828" t="s">
        <v>4865</v>
      </c>
      <c r="C1828" t="s">
        <v>188</v>
      </c>
      <c r="D1828" t="s">
        <v>4866</v>
      </c>
      <c r="E1828" t="s">
        <v>42</v>
      </c>
      <c r="G1828" s="34">
        <f t="shared" si="28"/>
        <v>0</v>
      </c>
    </row>
    <row r="1829" spans="1:7" x14ac:dyDescent="0.15">
      <c r="A1829" t="s">
        <v>4867</v>
      </c>
      <c r="B1829" t="s">
        <v>4868</v>
      </c>
      <c r="C1829" t="s">
        <v>188</v>
      </c>
      <c r="D1829" t="s">
        <v>4869</v>
      </c>
      <c r="E1829" t="s">
        <v>42</v>
      </c>
      <c r="G1829" s="34">
        <f t="shared" si="28"/>
        <v>0</v>
      </c>
    </row>
    <row r="1830" spans="1:7" x14ac:dyDescent="0.15">
      <c r="A1830" t="s">
        <v>4870</v>
      </c>
      <c r="B1830" t="s">
        <v>4871</v>
      </c>
      <c r="C1830" t="s">
        <v>188</v>
      </c>
      <c r="D1830" t="s">
        <v>4872</v>
      </c>
      <c r="E1830" t="s">
        <v>42</v>
      </c>
      <c r="G1830" s="34">
        <f t="shared" si="28"/>
        <v>0</v>
      </c>
    </row>
    <row r="1831" spans="1:7" x14ac:dyDescent="0.15">
      <c r="A1831" t="s">
        <v>4873</v>
      </c>
      <c r="B1831" t="s">
        <v>4874</v>
      </c>
      <c r="C1831" t="s">
        <v>188</v>
      </c>
      <c r="D1831" t="s">
        <v>4875</v>
      </c>
      <c r="E1831" t="s">
        <v>42</v>
      </c>
      <c r="G1831" s="34">
        <f t="shared" si="28"/>
        <v>0</v>
      </c>
    </row>
    <row r="1832" spans="1:7" x14ac:dyDescent="0.15">
      <c r="A1832" t="s">
        <v>4876</v>
      </c>
      <c r="B1832" t="s">
        <v>4877</v>
      </c>
      <c r="C1832" t="s">
        <v>188</v>
      </c>
      <c r="D1832" t="s">
        <v>4878</v>
      </c>
      <c r="E1832" t="s">
        <v>42</v>
      </c>
      <c r="G1832" s="34">
        <f t="shared" si="28"/>
        <v>0</v>
      </c>
    </row>
    <row r="1833" spans="1:7" x14ac:dyDescent="0.15">
      <c r="A1833" t="s">
        <v>4879</v>
      </c>
      <c r="B1833" t="s">
        <v>4880</v>
      </c>
      <c r="C1833" t="s">
        <v>188</v>
      </c>
      <c r="D1833" t="s">
        <v>4881</v>
      </c>
      <c r="E1833" t="s">
        <v>42</v>
      </c>
      <c r="G1833" s="34">
        <f t="shared" si="28"/>
        <v>0</v>
      </c>
    </row>
    <row r="1834" spans="1:7" x14ac:dyDescent="0.15">
      <c r="A1834" t="s">
        <v>4882</v>
      </c>
      <c r="B1834" t="s">
        <v>4883</v>
      </c>
      <c r="C1834" t="s">
        <v>188</v>
      </c>
      <c r="D1834" t="s">
        <v>4884</v>
      </c>
      <c r="E1834" t="s">
        <v>42</v>
      </c>
      <c r="G1834" s="34">
        <f t="shared" si="28"/>
        <v>0</v>
      </c>
    </row>
    <row r="1835" spans="1:7" x14ac:dyDescent="0.15">
      <c r="A1835" t="s">
        <v>4885</v>
      </c>
      <c r="B1835" t="s">
        <v>4886</v>
      </c>
      <c r="C1835" t="s">
        <v>188</v>
      </c>
      <c r="D1835" t="s">
        <v>4887</v>
      </c>
      <c r="E1835" t="s">
        <v>42</v>
      </c>
      <c r="G1835" s="34">
        <f t="shared" si="28"/>
        <v>0</v>
      </c>
    </row>
    <row r="1836" spans="1:7" x14ac:dyDescent="0.15">
      <c r="A1836" t="s">
        <v>4888</v>
      </c>
      <c r="B1836" t="s">
        <v>4889</v>
      </c>
      <c r="C1836" t="s">
        <v>188</v>
      </c>
      <c r="D1836" t="s">
        <v>4890</v>
      </c>
      <c r="E1836" t="s">
        <v>42</v>
      </c>
      <c r="G1836" s="34">
        <f t="shared" si="28"/>
        <v>0</v>
      </c>
    </row>
    <row r="1837" spans="1:7" x14ac:dyDescent="0.15">
      <c r="A1837" t="s">
        <v>4891</v>
      </c>
      <c r="B1837" t="s">
        <v>4892</v>
      </c>
      <c r="C1837" t="s">
        <v>188</v>
      </c>
      <c r="D1837" t="s">
        <v>4893</v>
      </c>
      <c r="E1837" t="s">
        <v>42</v>
      </c>
      <c r="G1837" s="34">
        <f t="shared" si="28"/>
        <v>0</v>
      </c>
    </row>
    <row r="1838" spans="1:7" x14ac:dyDescent="0.15">
      <c r="A1838" t="s">
        <v>4894</v>
      </c>
      <c r="B1838" t="s">
        <v>4895</v>
      </c>
      <c r="C1838" t="s">
        <v>188</v>
      </c>
      <c r="D1838" t="s">
        <v>4896</v>
      </c>
      <c r="E1838" t="s">
        <v>42</v>
      </c>
      <c r="G1838" s="34">
        <f t="shared" si="28"/>
        <v>0</v>
      </c>
    </row>
    <row r="1839" spans="1:7" x14ac:dyDescent="0.15">
      <c r="A1839" t="s">
        <v>4897</v>
      </c>
      <c r="B1839" t="s">
        <v>4898</v>
      </c>
      <c r="C1839" t="s">
        <v>188</v>
      </c>
      <c r="D1839" t="s">
        <v>4899</v>
      </c>
      <c r="E1839" t="s">
        <v>42</v>
      </c>
      <c r="G1839" s="34">
        <f t="shared" si="28"/>
        <v>0</v>
      </c>
    </row>
    <row r="1840" spans="1:7" x14ac:dyDescent="0.15">
      <c r="A1840" t="s">
        <v>4900</v>
      </c>
      <c r="B1840" t="s">
        <v>4901</v>
      </c>
      <c r="C1840" t="s">
        <v>188</v>
      </c>
      <c r="D1840" t="s">
        <v>4902</v>
      </c>
      <c r="E1840" t="s">
        <v>42</v>
      </c>
      <c r="G1840" s="34">
        <f t="shared" si="28"/>
        <v>0</v>
      </c>
    </row>
    <row r="1841" spans="1:7" x14ac:dyDescent="0.15">
      <c r="A1841" t="s">
        <v>4903</v>
      </c>
      <c r="B1841" t="s">
        <v>4904</v>
      </c>
      <c r="C1841" t="s">
        <v>188</v>
      </c>
      <c r="D1841" t="s">
        <v>4905</v>
      </c>
      <c r="E1841" t="s">
        <v>42</v>
      </c>
      <c r="G1841" s="34">
        <f t="shared" si="28"/>
        <v>0</v>
      </c>
    </row>
    <row r="1842" spans="1:7" x14ac:dyDescent="0.15">
      <c r="A1842" t="s">
        <v>4906</v>
      </c>
      <c r="B1842" t="s">
        <v>4907</v>
      </c>
      <c r="C1842" t="s">
        <v>188</v>
      </c>
      <c r="D1842" t="s">
        <v>4908</v>
      </c>
      <c r="E1842" t="s">
        <v>42</v>
      </c>
      <c r="G1842" s="34">
        <f t="shared" si="28"/>
        <v>0</v>
      </c>
    </row>
    <row r="1843" spans="1:7" x14ac:dyDescent="0.15">
      <c r="A1843" t="s">
        <v>4909</v>
      </c>
      <c r="B1843" t="s">
        <v>4910</v>
      </c>
      <c r="C1843" t="s">
        <v>188</v>
      </c>
      <c r="D1843" t="s">
        <v>4911</v>
      </c>
      <c r="E1843" t="s">
        <v>42</v>
      </c>
      <c r="G1843" s="34">
        <f t="shared" si="28"/>
        <v>0</v>
      </c>
    </row>
    <row r="1844" spans="1:7" x14ac:dyDescent="0.15">
      <c r="A1844" t="s">
        <v>4912</v>
      </c>
      <c r="B1844" t="s">
        <v>4913</v>
      </c>
      <c r="C1844" t="s">
        <v>188</v>
      </c>
      <c r="D1844" t="s">
        <v>4914</v>
      </c>
      <c r="E1844" t="s">
        <v>42</v>
      </c>
      <c r="G1844" s="34">
        <f t="shared" si="28"/>
        <v>0</v>
      </c>
    </row>
    <row r="1845" spans="1:7" x14ac:dyDescent="0.15">
      <c r="A1845" t="s">
        <v>4915</v>
      </c>
      <c r="B1845" t="s">
        <v>4916</v>
      </c>
      <c r="C1845" t="s">
        <v>188</v>
      </c>
      <c r="D1845" t="s">
        <v>4917</v>
      </c>
      <c r="E1845" t="s">
        <v>42</v>
      </c>
      <c r="G1845" s="34">
        <f t="shared" si="28"/>
        <v>0</v>
      </c>
    </row>
    <row r="1846" spans="1:7" x14ac:dyDescent="0.15">
      <c r="A1846" t="s">
        <v>4918</v>
      </c>
      <c r="B1846" t="s">
        <v>4919</v>
      </c>
      <c r="C1846" t="s">
        <v>188</v>
      </c>
      <c r="D1846" t="s">
        <v>4920</v>
      </c>
      <c r="E1846" t="s">
        <v>42</v>
      </c>
      <c r="G1846" s="34">
        <f t="shared" si="28"/>
        <v>0</v>
      </c>
    </row>
    <row r="1847" spans="1:7" x14ac:dyDescent="0.15">
      <c r="A1847" t="s">
        <v>4921</v>
      </c>
      <c r="B1847" t="s">
        <v>4922</v>
      </c>
      <c r="C1847" t="s">
        <v>188</v>
      </c>
      <c r="D1847" t="s">
        <v>4923</v>
      </c>
      <c r="E1847" t="s">
        <v>42</v>
      </c>
      <c r="G1847" s="34">
        <f t="shared" si="28"/>
        <v>0</v>
      </c>
    </row>
    <row r="1848" spans="1:7" x14ac:dyDescent="0.15">
      <c r="A1848" t="s">
        <v>4924</v>
      </c>
      <c r="B1848" t="s">
        <v>4925</v>
      </c>
      <c r="C1848" t="s">
        <v>188</v>
      </c>
      <c r="D1848" t="s">
        <v>4926</v>
      </c>
      <c r="E1848" t="s">
        <v>42</v>
      </c>
      <c r="G1848" s="34">
        <f t="shared" si="28"/>
        <v>0</v>
      </c>
    </row>
    <row r="1849" spans="1:7" x14ac:dyDescent="0.15">
      <c r="A1849" t="s">
        <v>4927</v>
      </c>
      <c r="B1849" t="s">
        <v>4928</v>
      </c>
      <c r="C1849" t="s">
        <v>188</v>
      </c>
      <c r="D1849" t="s">
        <v>4929</v>
      </c>
      <c r="E1849" t="s">
        <v>42</v>
      </c>
      <c r="G1849" s="34">
        <f t="shared" si="28"/>
        <v>0</v>
      </c>
    </row>
    <row r="1850" spans="1:7" x14ac:dyDescent="0.15">
      <c r="A1850" t="s">
        <v>4930</v>
      </c>
      <c r="B1850" t="s">
        <v>4931</v>
      </c>
      <c r="C1850" t="s">
        <v>188</v>
      </c>
      <c r="D1850" t="s">
        <v>4932</v>
      </c>
      <c r="E1850" t="s">
        <v>42</v>
      </c>
      <c r="G1850" s="34">
        <f t="shared" si="28"/>
        <v>0</v>
      </c>
    </row>
    <row r="1851" spans="1:7" x14ac:dyDescent="0.15">
      <c r="A1851" t="s">
        <v>4933</v>
      </c>
      <c r="B1851" t="s">
        <v>4934</v>
      </c>
      <c r="C1851" t="s">
        <v>188</v>
      </c>
      <c r="D1851" t="s">
        <v>4935</v>
      </c>
      <c r="E1851" t="s">
        <v>42</v>
      </c>
      <c r="G1851" s="34">
        <f t="shared" si="28"/>
        <v>0</v>
      </c>
    </row>
    <row r="1852" spans="1:7" x14ac:dyDescent="0.15">
      <c r="A1852" t="s">
        <v>4936</v>
      </c>
      <c r="B1852" t="s">
        <v>4937</v>
      </c>
      <c r="C1852" t="s">
        <v>188</v>
      </c>
      <c r="D1852" t="s">
        <v>4938</v>
      </c>
      <c r="E1852" t="s">
        <v>42</v>
      </c>
      <c r="G1852" s="34">
        <f t="shared" si="28"/>
        <v>0</v>
      </c>
    </row>
    <row r="1853" spans="1:7" x14ac:dyDescent="0.15">
      <c r="A1853" t="s">
        <v>4939</v>
      </c>
      <c r="B1853" t="s">
        <v>4940</v>
      </c>
      <c r="C1853" t="s">
        <v>188</v>
      </c>
      <c r="D1853" t="s">
        <v>4941</v>
      </c>
      <c r="E1853" t="s">
        <v>42</v>
      </c>
      <c r="G1853" s="34">
        <f t="shared" si="28"/>
        <v>0</v>
      </c>
    </row>
    <row r="1854" spans="1:7" x14ac:dyDescent="0.15">
      <c r="A1854" t="s">
        <v>4942</v>
      </c>
      <c r="B1854" t="s">
        <v>4943</v>
      </c>
      <c r="C1854" t="s">
        <v>188</v>
      </c>
      <c r="D1854" t="s">
        <v>4944</v>
      </c>
      <c r="E1854" t="s">
        <v>42</v>
      </c>
      <c r="G1854" s="34">
        <f t="shared" si="28"/>
        <v>0</v>
      </c>
    </row>
    <row r="1855" spans="1:7" x14ac:dyDescent="0.15">
      <c r="A1855" t="s">
        <v>4945</v>
      </c>
      <c r="B1855" t="s">
        <v>4946</v>
      </c>
      <c r="C1855" t="s">
        <v>188</v>
      </c>
      <c r="D1855" t="s">
        <v>4947</v>
      </c>
      <c r="E1855" t="s">
        <v>42</v>
      </c>
      <c r="G1855" s="34">
        <f t="shared" si="28"/>
        <v>0</v>
      </c>
    </row>
    <row r="1856" spans="1:7" x14ac:dyDescent="0.15">
      <c r="A1856" t="s">
        <v>4948</v>
      </c>
      <c r="B1856" t="s">
        <v>4949</v>
      </c>
      <c r="C1856" t="s">
        <v>188</v>
      </c>
      <c r="D1856" t="s">
        <v>4950</v>
      </c>
      <c r="E1856" t="s">
        <v>42</v>
      </c>
      <c r="G1856" s="34">
        <f t="shared" si="28"/>
        <v>0</v>
      </c>
    </row>
    <row r="1857" spans="1:7" x14ac:dyDescent="0.15">
      <c r="A1857" t="s">
        <v>4951</v>
      </c>
      <c r="B1857" t="s">
        <v>4952</v>
      </c>
      <c r="C1857" t="s">
        <v>188</v>
      </c>
      <c r="D1857" t="s">
        <v>4953</v>
      </c>
      <c r="E1857" t="s">
        <v>42</v>
      </c>
      <c r="G1857" s="34">
        <f t="shared" si="28"/>
        <v>0</v>
      </c>
    </row>
    <row r="1858" spans="1:7" x14ac:dyDescent="0.15">
      <c r="A1858" t="s">
        <v>4954</v>
      </c>
      <c r="B1858" t="s">
        <v>4955</v>
      </c>
      <c r="C1858" t="s">
        <v>188</v>
      </c>
      <c r="D1858" t="s">
        <v>4956</v>
      </c>
      <c r="E1858" t="s">
        <v>42</v>
      </c>
      <c r="G1858" s="34">
        <f t="shared" ref="G1858:G1921" si="29">IFERROR(VALUE(F1858),VALUE(REPLACE(F1858,1,FIND(CHAR(1),SUBSTITUTE(F1858,",",CHAR(1),LEN(F1858)-LEN(SUBSTITUTE(F1858,",","")))),"")))</f>
        <v>0</v>
      </c>
    </row>
    <row r="1859" spans="1:7" x14ac:dyDescent="0.15">
      <c r="A1859" t="s">
        <v>4957</v>
      </c>
      <c r="B1859" t="s">
        <v>4958</v>
      </c>
      <c r="C1859" t="s">
        <v>188</v>
      </c>
      <c r="D1859" t="s">
        <v>4959</v>
      </c>
      <c r="E1859" t="s">
        <v>42</v>
      </c>
      <c r="G1859" s="34">
        <f t="shared" si="29"/>
        <v>0</v>
      </c>
    </row>
    <row r="1860" spans="1:7" x14ac:dyDescent="0.15">
      <c r="A1860" t="s">
        <v>4960</v>
      </c>
      <c r="B1860" t="s">
        <v>4961</v>
      </c>
      <c r="C1860" t="s">
        <v>188</v>
      </c>
      <c r="D1860" t="s">
        <v>4962</v>
      </c>
      <c r="E1860" t="s">
        <v>42</v>
      </c>
      <c r="G1860" s="34">
        <f t="shared" si="29"/>
        <v>0</v>
      </c>
    </row>
    <row r="1861" spans="1:7" x14ac:dyDescent="0.15">
      <c r="A1861" t="s">
        <v>4963</v>
      </c>
      <c r="B1861" t="s">
        <v>4964</v>
      </c>
      <c r="C1861" t="s">
        <v>188</v>
      </c>
      <c r="D1861" t="s">
        <v>4965</v>
      </c>
      <c r="E1861" t="s">
        <v>42</v>
      </c>
      <c r="G1861" s="34">
        <f t="shared" si="29"/>
        <v>0</v>
      </c>
    </row>
    <row r="1862" spans="1:7" x14ac:dyDescent="0.15">
      <c r="A1862" t="s">
        <v>4966</v>
      </c>
      <c r="B1862" t="s">
        <v>4967</v>
      </c>
      <c r="C1862" t="s">
        <v>188</v>
      </c>
      <c r="D1862" t="s">
        <v>4968</v>
      </c>
      <c r="E1862" t="s">
        <v>42</v>
      </c>
      <c r="G1862" s="34">
        <f t="shared" si="29"/>
        <v>0</v>
      </c>
    </row>
    <row r="1863" spans="1:7" x14ac:dyDescent="0.15">
      <c r="A1863" t="s">
        <v>4969</v>
      </c>
      <c r="B1863" t="s">
        <v>4970</v>
      </c>
      <c r="C1863" t="s">
        <v>188</v>
      </c>
      <c r="D1863" t="s">
        <v>4971</v>
      </c>
      <c r="E1863" t="s">
        <v>42</v>
      </c>
      <c r="G1863" s="34">
        <f t="shared" si="29"/>
        <v>0</v>
      </c>
    </row>
    <row r="1864" spans="1:7" x14ac:dyDescent="0.15">
      <c r="A1864" t="s">
        <v>4972</v>
      </c>
      <c r="B1864" t="s">
        <v>4973</v>
      </c>
      <c r="C1864" t="s">
        <v>188</v>
      </c>
      <c r="D1864" t="s">
        <v>4974</v>
      </c>
      <c r="E1864" t="s">
        <v>42</v>
      </c>
      <c r="G1864" s="34">
        <f t="shared" si="29"/>
        <v>0</v>
      </c>
    </row>
    <row r="1865" spans="1:7" x14ac:dyDescent="0.15">
      <c r="A1865" t="s">
        <v>4975</v>
      </c>
      <c r="B1865" t="s">
        <v>4976</v>
      </c>
      <c r="C1865" t="s">
        <v>188</v>
      </c>
      <c r="D1865" t="s">
        <v>4977</v>
      </c>
      <c r="E1865" t="s">
        <v>42</v>
      </c>
      <c r="G1865" s="34">
        <f t="shared" si="29"/>
        <v>0</v>
      </c>
    </row>
    <row r="1866" spans="1:7" x14ac:dyDescent="0.15">
      <c r="A1866" t="s">
        <v>4978</v>
      </c>
      <c r="B1866" t="s">
        <v>4979</v>
      </c>
      <c r="C1866" t="s">
        <v>188</v>
      </c>
      <c r="D1866" t="s">
        <v>4980</v>
      </c>
      <c r="E1866" t="s">
        <v>42</v>
      </c>
      <c r="G1866" s="34">
        <f t="shared" si="29"/>
        <v>0</v>
      </c>
    </row>
    <row r="1867" spans="1:7" x14ac:dyDescent="0.15">
      <c r="A1867" t="s">
        <v>4981</v>
      </c>
      <c r="B1867" t="s">
        <v>4982</v>
      </c>
      <c r="C1867" t="s">
        <v>188</v>
      </c>
      <c r="D1867" t="s">
        <v>4983</v>
      </c>
      <c r="E1867" t="s">
        <v>42</v>
      </c>
      <c r="G1867" s="34">
        <f t="shared" si="29"/>
        <v>0</v>
      </c>
    </row>
    <row r="1868" spans="1:7" x14ac:dyDescent="0.15">
      <c r="A1868" t="s">
        <v>4984</v>
      </c>
      <c r="B1868" t="s">
        <v>4985</v>
      </c>
      <c r="C1868" t="s">
        <v>188</v>
      </c>
      <c r="D1868" t="s">
        <v>4986</v>
      </c>
      <c r="E1868" t="s">
        <v>42</v>
      </c>
      <c r="G1868" s="34">
        <f t="shared" si="29"/>
        <v>0</v>
      </c>
    </row>
    <row r="1869" spans="1:7" x14ac:dyDescent="0.15">
      <c r="A1869" t="s">
        <v>4987</v>
      </c>
      <c r="B1869" t="s">
        <v>4988</v>
      </c>
      <c r="C1869" t="s">
        <v>188</v>
      </c>
      <c r="D1869" t="s">
        <v>4989</v>
      </c>
      <c r="E1869" t="s">
        <v>42</v>
      </c>
      <c r="G1869" s="34">
        <f t="shared" si="29"/>
        <v>0</v>
      </c>
    </row>
    <row r="1870" spans="1:7" x14ac:dyDescent="0.15">
      <c r="A1870" t="s">
        <v>4990</v>
      </c>
      <c r="B1870" t="s">
        <v>4991</v>
      </c>
      <c r="C1870" t="s">
        <v>188</v>
      </c>
      <c r="D1870" t="s">
        <v>4992</v>
      </c>
      <c r="E1870" t="s">
        <v>42</v>
      </c>
      <c r="G1870" s="34">
        <f t="shared" si="29"/>
        <v>0</v>
      </c>
    </row>
    <row r="1871" spans="1:7" x14ac:dyDescent="0.15">
      <c r="A1871" t="s">
        <v>4993</v>
      </c>
      <c r="B1871" t="s">
        <v>4994</v>
      </c>
      <c r="C1871" t="s">
        <v>188</v>
      </c>
      <c r="D1871" t="s">
        <v>4995</v>
      </c>
      <c r="E1871" t="s">
        <v>42</v>
      </c>
      <c r="G1871" s="34">
        <f t="shared" si="29"/>
        <v>0</v>
      </c>
    </row>
    <row r="1872" spans="1:7" x14ac:dyDescent="0.15">
      <c r="A1872" t="s">
        <v>4996</v>
      </c>
      <c r="B1872" t="s">
        <v>4997</v>
      </c>
      <c r="C1872" t="s">
        <v>188</v>
      </c>
      <c r="D1872" t="s">
        <v>4998</v>
      </c>
      <c r="E1872" t="s">
        <v>42</v>
      </c>
      <c r="G1872" s="34">
        <f t="shared" si="29"/>
        <v>0</v>
      </c>
    </row>
    <row r="1873" spans="1:7" x14ac:dyDescent="0.15">
      <c r="A1873" t="s">
        <v>4999</v>
      </c>
      <c r="B1873" t="s">
        <v>5000</v>
      </c>
      <c r="C1873" t="s">
        <v>188</v>
      </c>
      <c r="D1873" t="s">
        <v>5001</v>
      </c>
      <c r="E1873" t="s">
        <v>42</v>
      </c>
      <c r="F1873" t="s">
        <v>12009</v>
      </c>
      <c r="G1873" s="34">
        <f t="shared" si="29"/>
        <v>39770</v>
      </c>
    </row>
    <row r="1874" spans="1:7" x14ac:dyDescent="0.15">
      <c r="A1874" t="s">
        <v>5002</v>
      </c>
      <c r="B1874" t="s">
        <v>5003</v>
      </c>
      <c r="C1874" t="s">
        <v>188</v>
      </c>
      <c r="D1874" t="s">
        <v>5004</v>
      </c>
      <c r="E1874" t="s">
        <v>42</v>
      </c>
      <c r="F1874" t="s">
        <v>11979</v>
      </c>
      <c r="G1874" s="34">
        <f t="shared" si="29"/>
        <v>38776</v>
      </c>
    </row>
    <row r="1875" spans="1:7" x14ac:dyDescent="0.15">
      <c r="A1875" t="s">
        <v>5005</v>
      </c>
      <c r="B1875" t="s">
        <v>5006</v>
      </c>
      <c r="C1875" t="s">
        <v>188</v>
      </c>
      <c r="D1875" t="s">
        <v>5007</v>
      </c>
      <c r="E1875" t="s">
        <v>42</v>
      </c>
      <c r="G1875" s="34">
        <f t="shared" si="29"/>
        <v>0</v>
      </c>
    </row>
    <row r="1876" spans="1:7" x14ac:dyDescent="0.15">
      <c r="A1876" t="s">
        <v>5008</v>
      </c>
      <c r="B1876" t="s">
        <v>5009</v>
      </c>
      <c r="C1876" t="s">
        <v>188</v>
      </c>
      <c r="D1876" t="s">
        <v>5010</v>
      </c>
      <c r="E1876" t="s">
        <v>42</v>
      </c>
      <c r="G1876" s="34">
        <f t="shared" si="29"/>
        <v>0</v>
      </c>
    </row>
    <row r="1877" spans="1:7" x14ac:dyDescent="0.15">
      <c r="A1877" t="s">
        <v>5011</v>
      </c>
      <c r="B1877" t="s">
        <v>5012</v>
      </c>
      <c r="C1877" t="s">
        <v>188</v>
      </c>
      <c r="D1877" t="s">
        <v>5013</v>
      </c>
      <c r="E1877" t="s">
        <v>42</v>
      </c>
      <c r="G1877" s="34">
        <f t="shared" si="29"/>
        <v>0</v>
      </c>
    </row>
    <row r="1878" spans="1:7" x14ac:dyDescent="0.15">
      <c r="A1878" t="s">
        <v>5014</v>
      </c>
      <c r="B1878" t="s">
        <v>5015</v>
      </c>
      <c r="C1878" t="s">
        <v>188</v>
      </c>
      <c r="D1878" t="s">
        <v>5016</v>
      </c>
      <c r="E1878" t="s">
        <v>42</v>
      </c>
      <c r="G1878" s="34">
        <f t="shared" si="29"/>
        <v>0</v>
      </c>
    </row>
    <row r="1879" spans="1:7" x14ac:dyDescent="0.15">
      <c r="A1879" t="s">
        <v>5017</v>
      </c>
      <c r="B1879" t="s">
        <v>5018</v>
      </c>
      <c r="C1879" t="s">
        <v>188</v>
      </c>
      <c r="D1879" t="s">
        <v>5019</v>
      </c>
      <c r="E1879" t="s">
        <v>42</v>
      </c>
      <c r="G1879" s="34">
        <f t="shared" si="29"/>
        <v>0</v>
      </c>
    </row>
    <row r="1880" spans="1:7" x14ac:dyDescent="0.15">
      <c r="A1880" t="s">
        <v>5020</v>
      </c>
      <c r="B1880" t="s">
        <v>5021</v>
      </c>
      <c r="C1880" t="s">
        <v>188</v>
      </c>
      <c r="D1880" t="s">
        <v>5022</v>
      </c>
      <c r="E1880" t="s">
        <v>42</v>
      </c>
      <c r="G1880" s="34">
        <f t="shared" si="29"/>
        <v>0</v>
      </c>
    </row>
    <row r="1881" spans="1:7" x14ac:dyDescent="0.15">
      <c r="A1881" t="s">
        <v>5023</v>
      </c>
      <c r="B1881" t="s">
        <v>5024</v>
      </c>
      <c r="C1881" t="s">
        <v>188</v>
      </c>
      <c r="D1881" t="s">
        <v>5025</v>
      </c>
      <c r="E1881" t="s">
        <v>42</v>
      </c>
      <c r="G1881" s="34">
        <f t="shared" si="29"/>
        <v>0</v>
      </c>
    </row>
    <row r="1882" spans="1:7" x14ac:dyDescent="0.15">
      <c r="A1882" t="s">
        <v>5026</v>
      </c>
      <c r="B1882" t="s">
        <v>5027</v>
      </c>
      <c r="C1882" t="s">
        <v>188</v>
      </c>
      <c r="D1882" t="s">
        <v>5028</v>
      </c>
      <c r="E1882" t="s">
        <v>42</v>
      </c>
      <c r="G1882" s="34">
        <f t="shared" si="29"/>
        <v>0</v>
      </c>
    </row>
    <row r="1883" spans="1:7" x14ac:dyDescent="0.15">
      <c r="A1883" t="s">
        <v>5029</v>
      </c>
      <c r="B1883" t="s">
        <v>5030</v>
      </c>
      <c r="C1883" t="s">
        <v>188</v>
      </c>
      <c r="D1883" t="s">
        <v>5031</v>
      </c>
      <c r="E1883" t="s">
        <v>42</v>
      </c>
      <c r="G1883" s="34">
        <f t="shared" si="29"/>
        <v>0</v>
      </c>
    </row>
    <row r="1884" spans="1:7" x14ac:dyDescent="0.15">
      <c r="A1884" t="s">
        <v>5032</v>
      </c>
      <c r="B1884" t="s">
        <v>5033</v>
      </c>
      <c r="C1884" t="s">
        <v>188</v>
      </c>
      <c r="D1884" t="s">
        <v>5034</v>
      </c>
      <c r="E1884" t="s">
        <v>42</v>
      </c>
      <c r="G1884" s="34">
        <f t="shared" si="29"/>
        <v>0</v>
      </c>
    </row>
    <row r="1885" spans="1:7" x14ac:dyDescent="0.15">
      <c r="A1885" t="s">
        <v>5035</v>
      </c>
      <c r="B1885" t="s">
        <v>5036</v>
      </c>
      <c r="C1885" t="s">
        <v>188</v>
      </c>
      <c r="D1885" t="s">
        <v>5037</v>
      </c>
      <c r="E1885" t="s">
        <v>42</v>
      </c>
      <c r="G1885" s="34">
        <f t="shared" si="29"/>
        <v>0</v>
      </c>
    </row>
    <row r="1886" spans="1:7" x14ac:dyDescent="0.15">
      <c r="A1886" t="s">
        <v>5038</v>
      </c>
      <c r="B1886" t="s">
        <v>5039</v>
      </c>
      <c r="C1886" t="s">
        <v>188</v>
      </c>
      <c r="D1886" t="s">
        <v>5040</v>
      </c>
      <c r="E1886" t="s">
        <v>42</v>
      </c>
      <c r="G1886" s="34">
        <f t="shared" si="29"/>
        <v>0</v>
      </c>
    </row>
    <row r="1887" spans="1:7" x14ac:dyDescent="0.15">
      <c r="A1887" t="s">
        <v>5041</v>
      </c>
      <c r="B1887" t="s">
        <v>5042</v>
      </c>
      <c r="C1887" t="s">
        <v>188</v>
      </c>
      <c r="D1887" t="s">
        <v>5043</v>
      </c>
      <c r="E1887" t="s">
        <v>42</v>
      </c>
      <c r="G1887" s="34">
        <f t="shared" si="29"/>
        <v>0</v>
      </c>
    </row>
    <row r="1888" spans="1:7" x14ac:dyDescent="0.15">
      <c r="A1888" t="s">
        <v>5044</v>
      </c>
      <c r="B1888" t="s">
        <v>5045</v>
      </c>
      <c r="C1888" t="s">
        <v>188</v>
      </c>
      <c r="D1888" t="s">
        <v>5046</v>
      </c>
      <c r="E1888" t="s">
        <v>42</v>
      </c>
      <c r="G1888" s="34">
        <f t="shared" si="29"/>
        <v>0</v>
      </c>
    </row>
    <row r="1889" spans="1:7" x14ac:dyDescent="0.15">
      <c r="A1889" t="s">
        <v>5047</v>
      </c>
      <c r="B1889" t="s">
        <v>5048</v>
      </c>
      <c r="C1889" t="s">
        <v>188</v>
      </c>
      <c r="D1889" t="s">
        <v>5049</v>
      </c>
      <c r="E1889" t="s">
        <v>42</v>
      </c>
      <c r="G1889" s="34">
        <f t="shared" si="29"/>
        <v>0</v>
      </c>
    </row>
    <row r="1890" spans="1:7" x14ac:dyDescent="0.15">
      <c r="A1890" t="s">
        <v>5050</v>
      </c>
      <c r="B1890" t="s">
        <v>5051</v>
      </c>
      <c r="C1890" t="s">
        <v>188</v>
      </c>
      <c r="D1890" t="s">
        <v>5052</v>
      </c>
      <c r="E1890" t="s">
        <v>42</v>
      </c>
      <c r="G1890" s="34">
        <f t="shared" si="29"/>
        <v>0</v>
      </c>
    </row>
    <row r="1891" spans="1:7" x14ac:dyDescent="0.15">
      <c r="A1891" t="s">
        <v>5053</v>
      </c>
      <c r="B1891" t="s">
        <v>5054</v>
      </c>
      <c r="C1891" t="s">
        <v>188</v>
      </c>
      <c r="D1891" t="s">
        <v>5055</v>
      </c>
      <c r="E1891" t="s">
        <v>42</v>
      </c>
      <c r="G1891" s="34">
        <f t="shared" si="29"/>
        <v>0</v>
      </c>
    </row>
    <row r="1892" spans="1:7" x14ac:dyDescent="0.15">
      <c r="A1892" t="s">
        <v>5056</v>
      </c>
      <c r="B1892" t="s">
        <v>5057</v>
      </c>
      <c r="C1892" t="s">
        <v>188</v>
      </c>
      <c r="D1892" t="s">
        <v>5058</v>
      </c>
      <c r="E1892" t="s">
        <v>42</v>
      </c>
      <c r="F1892" t="s">
        <v>12010</v>
      </c>
      <c r="G1892" s="34">
        <f t="shared" si="29"/>
        <v>40150</v>
      </c>
    </row>
    <row r="1893" spans="1:7" x14ac:dyDescent="0.15">
      <c r="A1893" t="s">
        <v>5059</v>
      </c>
      <c r="B1893" t="s">
        <v>5060</v>
      </c>
      <c r="C1893" t="s">
        <v>188</v>
      </c>
      <c r="D1893" t="s">
        <v>5061</v>
      </c>
      <c r="E1893" t="s">
        <v>42</v>
      </c>
      <c r="G1893" s="34">
        <f t="shared" si="29"/>
        <v>0</v>
      </c>
    </row>
    <row r="1894" spans="1:7" x14ac:dyDescent="0.15">
      <c r="A1894" t="s">
        <v>5062</v>
      </c>
      <c r="B1894" t="s">
        <v>5063</v>
      </c>
      <c r="C1894" t="s">
        <v>188</v>
      </c>
      <c r="D1894" t="s">
        <v>5064</v>
      </c>
      <c r="E1894" t="s">
        <v>42</v>
      </c>
      <c r="G1894" s="34">
        <f t="shared" si="29"/>
        <v>0</v>
      </c>
    </row>
    <row r="1895" spans="1:7" x14ac:dyDescent="0.15">
      <c r="A1895" t="s">
        <v>5065</v>
      </c>
      <c r="B1895" t="s">
        <v>5066</v>
      </c>
      <c r="C1895" t="s">
        <v>188</v>
      </c>
      <c r="D1895" t="s">
        <v>5067</v>
      </c>
      <c r="E1895" t="s">
        <v>42</v>
      </c>
      <c r="G1895" s="34">
        <f t="shared" si="29"/>
        <v>0</v>
      </c>
    </row>
    <row r="1896" spans="1:7" x14ac:dyDescent="0.15">
      <c r="A1896" t="s">
        <v>5068</v>
      </c>
      <c r="B1896" t="s">
        <v>5069</v>
      </c>
      <c r="C1896" t="s">
        <v>188</v>
      </c>
      <c r="D1896" t="s">
        <v>5070</v>
      </c>
      <c r="E1896" t="s">
        <v>42</v>
      </c>
      <c r="G1896" s="34">
        <f t="shared" si="29"/>
        <v>0</v>
      </c>
    </row>
    <row r="1897" spans="1:7" x14ac:dyDescent="0.15">
      <c r="A1897" t="s">
        <v>5071</v>
      </c>
      <c r="B1897" t="s">
        <v>5072</v>
      </c>
      <c r="C1897" t="s">
        <v>188</v>
      </c>
      <c r="D1897" t="s">
        <v>5073</v>
      </c>
      <c r="E1897" t="s">
        <v>42</v>
      </c>
      <c r="G1897" s="34">
        <f t="shared" si="29"/>
        <v>0</v>
      </c>
    </row>
    <row r="1898" spans="1:7" x14ac:dyDescent="0.15">
      <c r="A1898" t="s">
        <v>5074</v>
      </c>
      <c r="B1898" t="s">
        <v>5075</v>
      </c>
      <c r="C1898" t="s">
        <v>188</v>
      </c>
      <c r="D1898" t="s">
        <v>5076</v>
      </c>
      <c r="E1898" t="s">
        <v>42</v>
      </c>
      <c r="G1898" s="34">
        <f t="shared" si="29"/>
        <v>0</v>
      </c>
    </row>
    <row r="1899" spans="1:7" x14ac:dyDescent="0.15">
      <c r="A1899" t="s">
        <v>5077</v>
      </c>
      <c r="B1899" t="s">
        <v>5078</v>
      </c>
      <c r="C1899" t="s">
        <v>188</v>
      </c>
      <c r="D1899" t="s">
        <v>5079</v>
      </c>
      <c r="E1899" t="s">
        <v>42</v>
      </c>
      <c r="G1899" s="34">
        <f t="shared" si="29"/>
        <v>0</v>
      </c>
    </row>
    <row r="1900" spans="1:7" x14ac:dyDescent="0.15">
      <c r="A1900" t="s">
        <v>5080</v>
      </c>
      <c r="B1900" t="s">
        <v>5081</v>
      </c>
      <c r="C1900" t="s">
        <v>188</v>
      </c>
      <c r="D1900" t="s">
        <v>5082</v>
      </c>
      <c r="E1900" t="s">
        <v>42</v>
      </c>
      <c r="G1900" s="34">
        <f t="shared" si="29"/>
        <v>0</v>
      </c>
    </row>
    <row r="1901" spans="1:7" x14ac:dyDescent="0.15">
      <c r="A1901" t="s">
        <v>5083</v>
      </c>
      <c r="B1901" t="s">
        <v>5084</v>
      </c>
      <c r="C1901" t="s">
        <v>188</v>
      </c>
      <c r="D1901" t="s">
        <v>5085</v>
      </c>
      <c r="E1901" t="s">
        <v>42</v>
      </c>
      <c r="G1901" s="34">
        <f t="shared" si="29"/>
        <v>0</v>
      </c>
    </row>
    <row r="1902" spans="1:7" x14ac:dyDescent="0.15">
      <c r="A1902" t="s">
        <v>5086</v>
      </c>
      <c r="B1902" t="s">
        <v>5087</v>
      </c>
      <c r="C1902" t="s">
        <v>188</v>
      </c>
      <c r="D1902" t="s">
        <v>5088</v>
      </c>
      <c r="E1902" t="s">
        <v>42</v>
      </c>
      <c r="G1902" s="34">
        <f t="shared" si="29"/>
        <v>0</v>
      </c>
    </row>
    <row r="1903" spans="1:7" x14ac:dyDescent="0.15">
      <c r="A1903" t="s">
        <v>5089</v>
      </c>
      <c r="B1903" t="s">
        <v>5090</v>
      </c>
      <c r="C1903" t="s">
        <v>188</v>
      </c>
      <c r="D1903" t="s">
        <v>5091</v>
      </c>
      <c r="E1903" t="s">
        <v>42</v>
      </c>
      <c r="G1903" s="34">
        <f t="shared" si="29"/>
        <v>0</v>
      </c>
    </row>
    <row r="1904" spans="1:7" x14ac:dyDescent="0.15">
      <c r="A1904" t="s">
        <v>5092</v>
      </c>
      <c r="B1904" t="s">
        <v>5093</v>
      </c>
      <c r="C1904" t="s">
        <v>188</v>
      </c>
      <c r="D1904" t="s">
        <v>5094</v>
      </c>
      <c r="E1904" t="s">
        <v>42</v>
      </c>
      <c r="G1904" s="34">
        <f t="shared" si="29"/>
        <v>0</v>
      </c>
    </row>
    <row r="1905" spans="1:7" x14ac:dyDescent="0.15">
      <c r="A1905" t="s">
        <v>5095</v>
      </c>
      <c r="B1905" t="s">
        <v>5096</v>
      </c>
      <c r="C1905" t="s">
        <v>188</v>
      </c>
      <c r="D1905" t="s">
        <v>5097</v>
      </c>
      <c r="E1905" t="s">
        <v>42</v>
      </c>
      <c r="G1905" s="34">
        <f t="shared" si="29"/>
        <v>0</v>
      </c>
    </row>
    <row r="1906" spans="1:7" x14ac:dyDescent="0.15">
      <c r="A1906" t="s">
        <v>5098</v>
      </c>
      <c r="B1906" t="s">
        <v>5099</v>
      </c>
      <c r="C1906" t="s">
        <v>188</v>
      </c>
      <c r="D1906" t="s">
        <v>5100</v>
      </c>
      <c r="E1906" t="s">
        <v>42</v>
      </c>
      <c r="G1906" s="34">
        <f t="shared" si="29"/>
        <v>0</v>
      </c>
    </row>
    <row r="1907" spans="1:7" x14ac:dyDescent="0.15">
      <c r="A1907" t="s">
        <v>5101</v>
      </c>
      <c r="B1907" t="s">
        <v>5102</v>
      </c>
      <c r="C1907" t="s">
        <v>188</v>
      </c>
      <c r="D1907" t="s">
        <v>5103</v>
      </c>
      <c r="E1907" t="s">
        <v>42</v>
      </c>
      <c r="G1907" s="34">
        <f t="shared" si="29"/>
        <v>0</v>
      </c>
    </row>
    <row r="1908" spans="1:7" x14ac:dyDescent="0.15">
      <c r="A1908" t="s">
        <v>5104</v>
      </c>
      <c r="B1908" t="s">
        <v>5105</v>
      </c>
      <c r="C1908" t="s">
        <v>188</v>
      </c>
      <c r="D1908" t="s">
        <v>5106</v>
      </c>
      <c r="E1908" t="s">
        <v>42</v>
      </c>
      <c r="G1908" s="34">
        <f t="shared" si="29"/>
        <v>0</v>
      </c>
    </row>
    <row r="1909" spans="1:7" x14ac:dyDescent="0.15">
      <c r="A1909" t="s">
        <v>5107</v>
      </c>
      <c r="B1909" t="s">
        <v>5108</v>
      </c>
      <c r="C1909" t="s">
        <v>188</v>
      </c>
      <c r="D1909" t="s">
        <v>5109</v>
      </c>
      <c r="E1909" t="s">
        <v>42</v>
      </c>
      <c r="G1909" s="34">
        <f t="shared" si="29"/>
        <v>0</v>
      </c>
    </row>
    <row r="1910" spans="1:7" x14ac:dyDescent="0.15">
      <c r="A1910" t="s">
        <v>5110</v>
      </c>
      <c r="B1910" t="s">
        <v>5111</v>
      </c>
      <c r="C1910" t="s">
        <v>188</v>
      </c>
      <c r="D1910" t="s">
        <v>5112</v>
      </c>
      <c r="E1910" t="s">
        <v>42</v>
      </c>
      <c r="G1910" s="34">
        <f t="shared" si="29"/>
        <v>0</v>
      </c>
    </row>
    <row r="1911" spans="1:7" x14ac:dyDescent="0.15">
      <c r="A1911" t="s">
        <v>5113</v>
      </c>
      <c r="B1911" t="s">
        <v>5114</v>
      </c>
      <c r="C1911" t="s">
        <v>188</v>
      </c>
      <c r="D1911" t="s">
        <v>5115</v>
      </c>
      <c r="E1911" t="s">
        <v>42</v>
      </c>
      <c r="G1911" s="34">
        <f t="shared" si="29"/>
        <v>0</v>
      </c>
    </row>
    <row r="1912" spans="1:7" x14ac:dyDescent="0.15">
      <c r="A1912" t="s">
        <v>5116</v>
      </c>
      <c r="B1912" t="s">
        <v>5117</v>
      </c>
      <c r="C1912" t="s">
        <v>188</v>
      </c>
      <c r="D1912" t="s">
        <v>5118</v>
      </c>
      <c r="E1912" t="s">
        <v>42</v>
      </c>
      <c r="G1912" s="34">
        <f t="shared" si="29"/>
        <v>0</v>
      </c>
    </row>
    <row r="1913" spans="1:7" x14ac:dyDescent="0.15">
      <c r="A1913" t="s">
        <v>5119</v>
      </c>
      <c r="B1913" t="s">
        <v>5120</v>
      </c>
      <c r="C1913" t="s">
        <v>188</v>
      </c>
      <c r="D1913" t="s">
        <v>5121</v>
      </c>
      <c r="E1913" t="s">
        <v>42</v>
      </c>
      <c r="G1913" s="34">
        <f t="shared" si="29"/>
        <v>0</v>
      </c>
    </row>
    <row r="1914" spans="1:7" x14ac:dyDescent="0.15">
      <c r="A1914" t="s">
        <v>5122</v>
      </c>
      <c r="B1914" t="s">
        <v>5123</v>
      </c>
      <c r="C1914" t="s">
        <v>188</v>
      </c>
      <c r="D1914" t="s">
        <v>5124</v>
      </c>
      <c r="E1914" t="s">
        <v>42</v>
      </c>
      <c r="G1914" s="34">
        <f t="shared" si="29"/>
        <v>0</v>
      </c>
    </row>
    <row r="1915" spans="1:7" x14ac:dyDescent="0.15">
      <c r="A1915" t="s">
        <v>5125</v>
      </c>
      <c r="B1915" t="s">
        <v>5126</v>
      </c>
      <c r="C1915" t="s">
        <v>188</v>
      </c>
      <c r="D1915" t="s">
        <v>5127</v>
      </c>
      <c r="E1915" t="s">
        <v>42</v>
      </c>
      <c r="G1915" s="34">
        <f t="shared" si="29"/>
        <v>0</v>
      </c>
    </row>
    <row r="1916" spans="1:7" x14ac:dyDescent="0.15">
      <c r="A1916" t="s">
        <v>5128</v>
      </c>
      <c r="B1916" t="s">
        <v>5129</v>
      </c>
      <c r="C1916" t="s">
        <v>188</v>
      </c>
      <c r="D1916" t="s">
        <v>5130</v>
      </c>
      <c r="E1916" t="s">
        <v>42</v>
      </c>
      <c r="G1916" s="34">
        <f t="shared" si="29"/>
        <v>0</v>
      </c>
    </row>
    <row r="1917" spans="1:7" x14ac:dyDescent="0.15">
      <c r="A1917" t="s">
        <v>5131</v>
      </c>
      <c r="B1917" t="s">
        <v>5132</v>
      </c>
      <c r="C1917" t="s">
        <v>188</v>
      </c>
      <c r="D1917" t="s">
        <v>5133</v>
      </c>
      <c r="E1917" t="s">
        <v>42</v>
      </c>
      <c r="G1917" s="34">
        <f t="shared" si="29"/>
        <v>0</v>
      </c>
    </row>
    <row r="1918" spans="1:7" x14ac:dyDescent="0.15">
      <c r="A1918" t="s">
        <v>5134</v>
      </c>
      <c r="B1918" t="s">
        <v>5135</v>
      </c>
      <c r="C1918" t="s">
        <v>188</v>
      </c>
      <c r="D1918" t="s">
        <v>5136</v>
      </c>
      <c r="E1918" t="s">
        <v>42</v>
      </c>
      <c r="G1918" s="34">
        <f t="shared" si="29"/>
        <v>0</v>
      </c>
    </row>
    <row r="1919" spans="1:7" x14ac:dyDescent="0.15">
      <c r="A1919" t="s">
        <v>5137</v>
      </c>
      <c r="B1919" t="s">
        <v>5138</v>
      </c>
      <c r="C1919" t="s">
        <v>188</v>
      </c>
      <c r="D1919" t="s">
        <v>5139</v>
      </c>
      <c r="E1919" t="s">
        <v>42</v>
      </c>
      <c r="G1919" s="34">
        <f t="shared" si="29"/>
        <v>0</v>
      </c>
    </row>
    <row r="1920" spans="1:7" x14ac:dyDescent="0.15">
      <c r="A1920" t="s">
        <v>5140</v>
      </c>
      <c r="B1920" t="s">
        <v>5141</v>
      </c>
      <c r="C1920" t="s">
        <v>188</v>
      </c>
      <c r="D1920" t="s">
        <v>5142</v>
      </c>
      <c r="E1920" t="s">
        <v>42</v>
      </c>
      <c r="G1920" s="34">
        <f t="shared" si="29"/>
        <v>0</v>
      </c>
    </row>
    <row r="1921" spans="1:7" x14ac:dyDescent="0.15">
      <c r="A1921" t="s">
        <v>5143</v>
      </c>
      <c r="B1921" t="s">
        <v>5144</v>
      </c>
      <c r="C1921" t="s">
        <v>188</v>
      </c>
      <c r="D1921" t="s">
        <v>5145</v>
      </c>
      <c r="E1921" t="s">
        <v>42</v>
      </c>
      <c r="G1921" s="34">
        <f t="shared" si="29"/>
        <v>0</v>
      </c>
    </row>
    <row r="1922" spans="1:7" x14ac:dyDescent="0.15">
      <c r="A1922" t="s">
        <v>5146</v>
      </c>
      <c r="B1922" t="s">
        <v>5147</v>
      </c>
      <c r="C1922" t="s">
        <v>188</v>
      </c>
      <c r="D1922" t="s">
        <v>5148</v>
      </c>
      <c r="E1922" t="s">
        <v>42</v>
      </c>
      <c r="G1922" s="34">
        <f t="shared" ref="G1922:G1985" si="30">IFERROR(VALUE(F1922),VALUE(REPLACE(F1922,1,FIND(CHAR(1),SUBSTITUTE(F1922,",",CHAR(1),LEN(F1922)-LEN(SUBSTITUTE(F1922,",","")))),"")))</f>
        <v>0</v>
      </c>
    </row>
    <row r="1923" spans="1:7" x14ac:dyDescent="0.15">
      <c r="A1923" t="s">
        <v>5149</v>
      </c>
      <c r="B1923" t="s">
        <v>5150</v>
      </c>
      <c r="C1923" t="s">
        <v>188</v>
      </c>
      <c r="D1923" t="s">
        <v>5151</v>
      </c>
      <c r="E1923" t="s">
        <v>42</v>
      </c>
      <c r="G1923" s="34">
        <f t="shared" si="30"/>
        <v>0</v>
      </c>
    </row>
    <row r="1924" spans="1:7" x14ac:dyDescent="0.15">
      <c r="A1924" t="s">
        <v>5152</v>
      </c>
      <c r="B1924" t="s">
        <v>5153</v>
      </c>
      <c r="C1924" t="s">
        <v>188</v>
      </c>
      <c r="D1924" t="s">
        <v>5154</v>
      </c>
      <c r="E1924" t="s">
        <v>42</v>
      </c>
      <c r="G1924" s="34">
        <f t="shared" si="30"/>
        <v>0</v>
      </c>
    </row>
    <row r="1925" spans="1:7" x14ac:dyDescent="0.15">
      <c r="A1925" t="s">
        <v>5155</v>
      </c>
      <c r="B1925" t="s">
        <v>5156</v>
      </c>
      <c r="C1925" t="s">
        <v>188</v>
      </c>
      <c r="D1925" t="s">
        <v>5157</v>
      </c>
      <c r="E1925" t="s">
        <v>42</v>
      </c>
      <c r="G1925" s="34">
        <f t="shared" si="30"/>
        <v>0</v>
      </c>
    </row>
    <row r="1926" spans="1:7" x14ac:dyDescent="0.15">
      <c r="A1926" t="s">
        <v>5158</v>
      </c>
      <c r="B1926" t="s">
        <v>5159</v>
      </c>
      <c r="C1926" t="s">
        <v>188</v>
      </c>
      <c r="D1926" t="s">
        <v>5160</v>
      </c>
      <c r="E1926" t="s">
        <v>42</v>
      </c>
      <c r="G1926" s="34">
        <f t="shared" si="30"/>
        <v>0</v>
      </c>
    </row>
    <row r="1927" spans="1:7" x14ac:dyDescent="0.15">
      <c r="A1927" t="s">
        <v>5161</v>
      </c>
      <c r="B1927" t="s">
        <v>5162</v>
      </c>
      <c r="C1927" t="s">
        <v>188</v>
      </c>
      <c r="D1927" t="s">
        <v>5163</v>
      </c>
      <c r="E1927" t="s">
        <v>42</v>
      </c>
      <c r="G1927" s="34">
        <f t="shared" si="30"/>
        <v>0</v>
      </c>
    </row>
    <row r="1928" spans="1:7" x14ac:dyDescent="0.15">
      <c r="A1928" t="s">
        <v>5164</v>
      </c>
      <c r="B1928" t="s">
        <v>5165</v>
      </c>
      <c r="C1928" t="s">
        <v>188</v>
      </c>
      <c r="D1928" t="s">
        <v>5166</v>
      </c>
      <c r="E1928" t="s">
        <v>42</v>
      </c>
      <c r="G1928" s="34">
        <f t="shared" si="30"/>
        <v>0</v>
      </c>
    </row>
    <row r="1929" spans="1:7" x14ac:dyDescent="0.15">
      <c r="A1929" t="s">
        <v>5167</v>
      </c>
      <c r="B1929" t="s">
        <v>5168</v>
      </c>
      <c r="C1929" t="s">
        <v>188</v>
      </c>
      <c r="D1929" t="s">
        <v>5169</v>
      </c>
      <c r="E1929" t="s">
        <v>42</v>
      </c>
      <c r="G1929" s="34">
        <f t="shared" si="30"/>
        <v>0</v>
      </c>
    </row>
    <row r="1930" spans="1:7" x14ac:dyDescent="0.15">
      <c r="A1930" t="s">
        <v>5170</v>
      </c>
      <c r="B1930" t="s">
        <v>5171</v>
      </c>
      <c r="C1930" t="s">
        <v>188</v>
      </c>
      <c r="D1930" t="s">
        <v>5172</v>
      </c>
      <c r="E1930" t="s">
        <v>42</v>
      </c>
      <c r="G1930" s="34">
        <f t="shared" si="30"/>
        <v>0</v>
      </c>
    </row>
    <row r="1931" spans="1:7" x14ac:dyDescent="0.15">
      <c r="A1931" t="s">
        <v>5173</v>
      </c>
      <c r="B1931" t="s">
        <v>5174</v>
      </c>
      <c r="C1931" t="s">
        <v>188</v>
      </c>
      <c r="D1931" t="s">
        <v>5175</v>
      </c>
      <c r="E1931" t="s">
        <v>42</v>
      </c>
      <c r="G1931" s="34">
        <f t="shared" si="30"/>
        <v>0</v>
      </c>
    </row>
    <row r="1932" spans="1:7" x14ac:dyDescent="0.15">
      <c r="A1932" t="s">
        <v>5176</v>
      </c>
      <c r="B1932" t="s">
        <v>5177</v>
      </c>
      <c r="C1932" t="s">
        <v>188</v>
      </c>
      <c r="D1932" t="s">
        <v>5178</v>
      </c>
      <c r="E1932" t="s">
        <v>42</v>
      </c>
      <c r="G1932" s="34">
        <f t="shared" si="30"/>
        <v>0</v>
      </c>
    </row>
    <row r="1933" spans="1:7" x14ac:dyDescent="0.15">
      <c r="A1933" t="s">
        <v>5179</v>
      </c>
      <c r="B1933" t="s">
        <v>5180</v>
      </c>
      <c r="C1933" t="s">
        <v>188</v>
      </c>
      <c r="D1933" t="s">
        <v>5181</v>
      </c>
      <c r="E1933" t="s">
        <v>42</v>
      </c>
      <c r="G1933" s="34">
        <f t="shared" si="30"/>
        <v>0</v>
      </c>
    </row>
    <row r="1934" spans="1:7" x14ac:dyDescent="0.15">
      <c r="A1934" t="s">
        <v>5182</v>
      </c>
      <c r="B1934" t="s">
        <v>5183</v>
      </c>
      <c r="C1934" t="s">
        <v>188</v>
      </c>
      <c r="D1934" t="s">
        <v>5184</v>
      </c>
      <c r="E1934" t="s">
        <v>42</v>
      </c>
      <c r="G1934" s="34">
        <f t="shared" si="30"/>
        <v>0</v>
      </c>
    </row>
    <row r="1935" spans="1:7" x14ac:dyDescent="0.15">
      <c r="A1935" t="s">
        <v>5185</v>
      </c>
      <c r="B1935" t="s">
        <v>5186</v>
      </c>
      <c r="C1935" t="s">
        <v>188</v>
      </c>
      <c r="D1935" t="s">
        <v>5187</v>
      </c>
      <c r="E1935" t="s">
        <v>42</v>
      </c>
      <c r="G1935" s="34">
        <f t="shared" si="30"/>
        <v>0</v>
      </c>
    </row>
    <row r="1936" spans="1:7" x14ac:dyDescent="0.15">
      <c r="A1936" t="s">
        <v>5188</v>
      </c>
      <c r="B1936" t="s">
        <v>5189</v>
      </c>
      <c r="C1936" t="s">
        <v>188</v>
      </c>
      <c r="D1936" t="s">
        <v>5190</v>
      </c>
      <c r="E1936" t="s">
        <v>42</v>
      </c>
      <c r="G1936" s="34">
        <f t="shared" si="30"/>
        <v>0</v>
      </c>
    </row>
    <row r="1937" spans="1:7" x14ac:dyDescent="0.15">
      <c r="A1937" t="s">
        <v>5191</v>
      </c>
      <c r="B1937" t="s">
        <v>5192</v>
      </c>
      <c r="C1937" t="s">
        <v>188</v>
      </c>
      <c r="D1937" t="s">
        <v>5193</v>
      </c>
      <c r="E1937" t="s">
        <v>42</v>
      </c>
      <c r="G1937" s="34">
        <f t="shared" si="30"/>
        <v>0</v>
      </c>
    </row>
    <row r="1938" spans="1:7" x14ac:dyDescent="0.15">
      <c r="A1938" t="s">
        <v>5194</v>
      </c>
      <c r="B1938" t="s">
        <v>5195</v>
      </c>
      <c r="C1938" t="s">
        <v>188</v>
      </c>
      <c r="D1938" t="s">
        <v>5196</v>
      </c>
      <c r="E1938" t="s">
        <v>42</v>
      </c>
      <c r="G1938" s="34">
        <f t="shared" si="30"/>
        <v>0</v>
      </c>
    </row>
    <row r="1939" spans="1:7" x14ac:dyDescent="0.15">
      <c r="A1939" t="s">
        <v>5197</v>
      </c>
      <c r="B1939" t="s">
        <v>5198</v>
      </c>
      <c r="C1939" t="s">
        <v>188</v>
      </c>
      <c r="D1939" t="s">
        <v>5199</v>
      </c>
      <c r="E1939" t="s">
        <v>42</v>
      </c>
      <c r="G1939" s="34">
        <f t="shared" si="30"/>
        <v>0</v>
      </c>
    </row>
    <row r="1940" spans="1:7" x14ac:dyDescent="0.15">
      <c r="A1940" t="s">
        <v>5200</v>
      </c>
      <c r="B1940" t="s">
        <v>5201</v>
      </c>
      <c r="C1940" t="s">
        <v>188</v>
      </c>
      <c r="D1940" t="s">
        <v>5202</v>
      </c>
      <c r="E1940" t="s">
        <v>42</v>
      </c>
      <c r="G1940" s="34">
        <f t="shared" si="30"/>
        <v>0</v>
      </c>
    </row>
    <row r="1941" spans="1:7" x14ac:dyDescent="0.15">
      <c r="A1941" t="s">
        <v>5203</v>
      </c>
      <c r="B1941" t="s">
        <v>5204</v>
      </c>
      <c r="C1941" t="s">
        <v>188</v>
      </c>
      <c r="D1941" t="s">
        <v>5205</v>
      </c>
      <c r="E1941" t="s">
        <v>42</v>
      </c>
      <c r="G1941" s="34">
        <f t="shared" si="30"/>
        <v>0</v>
      </c>
    </row>
    <row r="1942" spans="1:7" x14ac:dyDescent="0.15">
      <c r="A1942" t="s">
        <v>5206</v>
      </c>
      <c r="B1942" t="s">
        <v>5207</v>
      </c>
      <c r="C1942" t="s">
        <v>188</v>
      </c>
      <c r="D1942" t="s">
        <v>5208</v>
      </c>
      <c r="E1942" t="s">
        <v>42</v>
      </c>
      <c r="G1942" s="34">
        <f t="shared" si="30"/>
        <v>0</v>
      </c>
    </row>
    <row r="1943" spans="1:7" x14ac:dyDescent="0.15">
      <c r="A1943" t="s">
        <v>5209</v>
      </c>
      <c r="B1943" t="s">
        <v>5210</v>
      </c>
      <c r="C1943" t="s">
        <v>188</v>
      </c>
      <c r="D1943" t="s">
        <v>5211</v>
      </c>
      <c r="E1943" t="s">
        <v>42</v>
      </c>
      <c r="G1943" s="34">
        <f t="shared" si="30"/>
        <v>0</v>
      </c>
    </row>
    <row r="1944" spans="1:7" x14ac:dyDescent="0.15">
      <c r="A1944" t="s">
        <v>5212</v>
      </c>
      <c r="B1944" t="s">
        <v>5213</v>
      </c>
      <c r="C1944" t="s">
        <v>188</v>
      </c>
      <c r="D1944" t="s">
        <v>5214</v>
      </c>
      <c r="E1944" t="s">
        <v>42</v>
      </c>
      <c r="G1944" s="34">
        <f t="shared" si="30"/>
        <v>0</v>
      </c>
    </row>
    <row r="1945" spans="1:7" x14ac:dyDescent="0.15">
      <c r="A1945" t="s">
        <v>5215</v>
      </c>
      <c r="B1945" t="s">
        <v>5216</v>
      </c>
      <c r="C1945" t="s">
        <v>188</v>
      </c>
      <c r="D1945" t="s">
        <v>5217</v>
      </c>
      <c r="E1945" t="s">
        <v>42</v>
      </c>
      <c r="G1945" s="34">
        <f t="shared" si="30"/>
        <v>0</v>
      </c>
    </row>
    <row r="1946" spans="1:7" x14ac:dyDescent="0.15">
      <c r="A1946" t="s">
        <v>5218</v>
      </c>
      <c r="B1946" t="s">
        <v>5219</v>
      </c>
      <c r="C1946" t="s">
        <v>188</v>
      </c>
      <c r="D1946" t="s">
        <v>5220</v>
      </c>
      <c r="E1946" t="s">
        <v>42</v>
      </c>
      <c r="G1946" s="34">
        <f t="shared" si="30"/>
        <v>0</v>
      </c>
    </row>
    <row r="1947" spans="1:7" x14ac:dyDescent="0.15">
      <c r="A1947" t="s">
        <v>5221</v>
      </c>
      <c r="B1947" t="s">
        <v>5222</v>
      </c>
      <c r="C1947" t="s">
        <v>188</v>
      </c>
      <c r="D1947" t="s">
        <v>5223</v>
      </c>
      <c r="E1947" t="s">
        <v>42</v>
      </c>
      <c r="G1947" s="34">
        <f t="shared" si="30"/>
        <v>0</v>
      </c>
    </row>
    <row r="1948" spans="1:7" x14ac:dyDescent="0.15">
      <c r="A1948" t="s">
        <v>5224</v>
      </c>
      <c r="B1948" t="s">
        <v>5225</v>
      </c>
      <c r="C1948" t="s">
        <v>188</v>
      </c>
      <c r="D1948" t="s">
        <v>5226</v>
      </c>
      <c r="E1948" t="s">
        <v>42</v>
      </c>
      <c r="G1948" s="34">
        <f t="shared" si="30"/>
        <v>0</v>
      </c>
    </row>
    <row r="1949" spans="1:7" x14ac:dyDescent="0.15">
      <c r="A1949" t="s">
        <v>5227</v>
      </c>
      <c r="B1949" t="s">
        <v>5228</v>
      </c>
      <c r="C1949" t="s">
        <v>188</v>
      </c>
      <c r="D1949" t="s">
        <v>5229</v>
      </c>
      <c r="E1949" t="s">
        <v>42</v>
      </c>
      <c r="G1949" s="34">
        <f t="shared" si="30"/>
        <v>0</v>
      </c>
    </row>
    <row r="1950" spans="1:7" x14ac:dyDescent="0.15">
      <c r="A1950" t="s">
        <v>5230</v>
      </c>
      <c r="B1950" t="s">
        <v>5231</v>
      </c>
      <c r="C1950" t="s">
        <v>188</v>
      </c>
      <c r="D1950" t="s">
        <v>5232</v>
      </c>
      <c r="E1950" t="s">
        <v>42</v>
      </c>
      <c r="G1950" s="34">
        <f t="shared" si="30"/>
        <v>0</v>
      </c>
    </row>
    <row r="1951" spans="1:7" x14ac:dyDescent="0.15">
      <c r="A1951" t="s">
        <v>5233</v>
      </c>
      <c r="B1951" t="s">
        <v>5234</v>
      </c>
      <c r="C1951" t="s">
        <v>188</v>
      </c>
      <c r="D1951" t="s">
        <v>5235</v>
      </c>
      <c r="E1951" t="s">
        <v>42</v>
      </c>
      <c r="G1951" s="34">
        <f t="shared" si="30"/>
        <v>0</v>
      </c>
    </row>
    <row r="1952" spans="1:7" x14ac:dyDescent="0.15">
      <c r="A1952" t="s">
        <v>5236</v>
      </c>
      <c r="B1952" t="s">
        <v>5237</v>
      </c>
      <c r="C1952" t="s">
        <v>188</v>
      </c>
      <c r="D1952" t="s">
        <v>5238</v>
      </c>
      <c r="E1952" t="s">
        <v>42</v>
      </c>
      <c r="G1952" s="34">
        <f t="shared" si="30"/>
        <v>0</v>
      </c>
    </row>
    <row r="1953" spans="1:7" x14ac:dyDescent="0.15">
      <c r="A1953" t="s">
        <v>5239</v>
      </c>
      <c r="B1953" t="s">
        <v>5240</v>
      </c>
      <c r="C1953" t="s">
        <v>188</v>
      </c>
      <c r="D1953" t="s">
        <v>5241</v>
      </c>
      <c r="E1953" t="s">
        <v>42</v>
      </c>
      <c r="G1953" s="34">
        <f t="shared" si="30"/>
        <v>0</v>
      </c>
    </row>
    <row r="1954" spans="1:7" x14ac:dyDescent="0.15">
      <c r="A1954" t="s">
        <v>5242</v>
      </c>
      <c r="B1954" t="s">
        <v>5243</v>
      </c>
      <c r="C1954" t="s">
        <v>188</v>
      </c>
      <c r="D1954" t="s">
        <v>5244</v>
      </c>
      <c r="E1954" t="s">
        <v>42</v>
      </c>
      <c r="G1954" s="34">
        <f t="shared" si="30"/>
        <v>0</v>
      </c>
    </row>
    <row r="1955" spans="1:7" x14ac:dyDescent="0.15">
      <c r="A1955" t="s">
        <v>5245</v>
      </c>
      <c r="B1955" t="s">
        <v>5246</v>
      </c>
      <c r="C1955" t="s">
        <v>188</v>
      </c>
      <c r="D1955" t="s">
        <v>5247</v>
      </c>
      <c r="E1955" t="s">
        <v>42</v>
      </c>
      <c r="G1955" s="34">
        <f t="shared" si="30"/>
        <v>0</v>
      </c>
    </row>
    <row r="1956" spans="1:7" x14ac:dyDescent="0.15">
      <c r="A1956" t="s">
        <v>5248</v>
      </c>
      <c r="B1956" t="s">
        <v>5249</v>
      </c>
      <c r="C1956" t="s">
        <v>188</v>
      </c>
      <c r="D1956" t="s">
        <v>5250</v>
      </c>
      <c r="E1956" t="s">
        <v>42</v>
      </c>
      <c r="G1956" s="34">
        <f t="shared" si="30"/>
        <v>0</v>
      </c>
    </row>
    <row r="1957" spans="1:7" x14ac:dyDescent="0.15">
      <c r="A1957" t="s">
        <v>5251</v>
      </c>
      <c r="B1957" t="s">
        <v>5252</v>
      </c>
      <c r="C1957" t="s">
        <v>188</v>
      </c>
      <c r="D1957" t="s">
        <v>5253</v>
      </c>
      <c r="E1957" t="s">
        <v>42</v>
      </c>
      <c r="G1957" s="34">
        <f t="shared" si="30"/>
        <v>0</v>
      </c>
    </row>
    <row r="1958" spans="1:7" x14ac:dyDescent="0.15">
      <c r="A1958" t="s">
        <v>5254</v>
      </c>
      <c r="B1958" t="s">
        <v>5255</v>
      </c>
      <c r="C1958" t="s">
        <v>188</v>
      </c>
      <c r="D1958" t="s">
        <v>5256</v>
      </c>
      <c r="E1958" t="s">
        <v>42</v>
      </c>
      <c r="G1958" s="34">
        <f t="shared" si="30"/>
        <v>0</v>
      </c>
    </row>
    <row r="1959" spans="1:7" x14ac:dyDescent="0.15">
      <c r="A1959" t="s">
        <v>5257</v>
      </c>
      <c r="B1959" t="s">
        <v>5258</v>
      </c>
      <c r="C1959" t="s">
        <v>188</v>
      </c>
      <c r="D1959" t="s">
        <v>5259</v>
      </c>
      <c r="E1959" t="s">
        <v>42</v>
      </c>
      <c r="G1959" s="34">
        <f t="shared" si="30"/>
        <v>0</v>
      </c>
    </row>
    <row r="1960" spans="1:7" x14ac:dyDescent="0.15">
      <c r="A1960" t="s">
        <v>5260</v>
      </c>
      <c r="B1960" t="s">
        <v>5261</v>
      </c>
      <c r="C1960" t="s">
        <v>188</v>
      </c>
      <c r="D1960" t="s">
        <v>5262</v>
      </c>
      <c r="E1960" t="s">
        <v>42</v>
      </c>
      <c r="G1960" s="34">
        <f t="shared" si="30"/>
        <v>0</v>
      </c>
    </row>
    <row r="1961" spans="1:7" x14ac:dyDescent="0.15">
      <c r="A1961" t="s">
        <v>5263</v>
      </c>
      <c r="B1961" t="s">
        <v>5264</v>
      </c>
      <c r="C1961" t="s">
        <v>188</v>
      </c>
      <c r="D1961" t="s">
        <v>5265</v>
      </c>
      <c r="E1961" t="s">
        <v>42</v>
      </c>
      <c r="G1961" s="34">
        <f t="shared" si="30"/>
        <v>0</v>
      </c>
    </row>
    <row r="1962" spans="1:7" x14ac:dyDescent="0.15">
      <c r="A1962" t="s">
        <v>5266</v>
      </c>
      <c r="B1962" t="s">
        <v>5267</v>
      </c>
      <c r="C1962" t="s">
        <v>188</v>
      </c>
      <c r="D1962" t="s">
        <v>5268</v>
      </c>
      <c r="E1962" t="s">
        <v>42</v>
      </c>
      <c r="G1962" s="34">
        <f t="shared" si="30"/>
        <v>0</v>
      </c>
    </row>
    <row r="1963" spans="1:7" x14ac:dyDescent="0.15">
      <c r="A1963" t="s">
        <v>5269</v>
      </c>
      <c r="B1963" t="s">
        <v>5270</v>
      </c>
      <c r="C1963" t="s">
        <v>188</v>
      </c>
      <c r="D1963" t="s">
        <v>5271</v>
      </c>
      <c r="E1963" t="s">
        <v>42</v>
      </c>
      <c r="G1963" s="34">
        <f t="shared" si="30"/>
        <v>0</v>
      </c>
    </row>
    <row r="1964" spans="1:7" x14ac:dyDescent="0.15">
      <c r="A1964" t="s">
        <v>5272</v>
      </c>
      <c r="B1964" t="s">
        <v>5273</v>
      </c>
      <c r="C1964" t="s">
        <v>188</v>
      </c>
      <c r="D1964" t="s">
        <v>5274</v>
      </c>
      <c r="E1964" t="s">
        <v>42</v>
      </c>
      <c r="G1964" s="34">
        <f t="shared" si="30"/>
        <v>0</v>
      </c>
    </row>
    <row r="1965" spans="1:7" x14ac:dyDescent="0.15">
      <c r="A1965" t="s">
        <v>5275</v>
      </c>
      <c r="B1965" t="s">
        <v>5276</v>
      </c>
      <c r="C1965" t="s">
        <v>188</v>
      </c>
      <c r="D1965" t="s">
        <v>5277</v>
      </c>
      <c r="E1965" t="s">
        <v>42</v>
      </c>
      <c r="G1965" s="34">
        <f t="shared" si="30"/>
        <v>0</v>
      </c>
    </row>
    <row r="1966" spans="1:7" x14ac:dyDescent="0.15">
      <c r="A1966" t="s">
        <v>5278</v>
      </c>
      <c r="B1966" t="s">
        <v>5279</v>
      </c>
      <c r="C1966" t="s">
        <v>188</v>
      </c>
      <c r="D1966" t="s">
        <v>5280</v>
      </c>
      <c r="E1966" t="s">
        <v>42</v>
      </c>
      <c r="G1966" s="34">
        <f t="shared" si="30"/>
        <v>0</v>
      </c>
    </row>
    <row r="1967" spans="1:7" x14ac:dyDescent="0.15">
      <c r="A1967" t="s">
        <v>5281</v>
      </c>
      <c r="B1967" t="s">
        <v>5282</v>
      </c>
      <c r="C1967" t="s">
        <v>188</v>
      </c>
      <c r="D1967" t="s">
        <v>5283</v>
      </c>
      <c r="E1967" t="s">
        <v>42</v>
      </c>
      <c r="G1967" s="34">
        <f t="shared" si="30"/>
        <v>0</v>
      </c>
    </row>
    <row r="1968" spans="1:7" x14ac:dyDescent="0.15">
      <c r="A1968" t="s">
        <v>5284</v>
      </c>
      <c r="B1968" t="s">
        <v>5285</v>
      </c>
      <c r="C1968" t="s">
        <v>188</v>
      </c>
      <c r="D1968" t="s">
        <v>5286</v>
      </c>
      <c r="E1968" t="s">
        <v>42</v>
      </c>
      <c r="G1968" s="34">
        <f t="shared" si="30"/>
        <v>0</v>
      </c>
    </row>
    <row r="1969" spans="1:7" x14ac:dyDescent="0.15">
      <c r="A1969" t="s">
        <v>5287</v>
      </c>
      <c r="B1969" t="s">
        <v>5288</v>
      </c>
      <c r="C1969" t="s">
        <v>188</v>
      </c>
      <c r="D1969" t="s">
        <v>5289</v>
      </c>
      <c r="E1969" t="s">
        <v>42</v>
      </c>
      <c r="G1969" s="34">
        <f t="shared" si="30"/>
        <v>0</v>
      </c>
    </row>
    <row r="1970" spans="1:7" x14ac:dyDescent="0.15">
      <c r="A1970" t="s">
        <v>5290</v>
      </c>
      <c r="B1970" t="s">
        <v>5291</v>
      </c>
      <c r="C1970" t="s">
        <v>188</v>
      </c>
      <c r="D1970" t="s">
        <v>5292</v>
      </c>
      <c r="E1970" t="s">
        <v>42</v>
      </c>
      <c r="G1970" s="34">
        <f t="shared" si="30"/>
        <v>0</v>
      </c>
    </row>
    <row r="1971" spans="1:7" x14ac:dyDescent="0.15">
      <c r="A1971" t="s">
        <v>5293</v>
      </c>
      <c r="B1971" t="s">
        <v>5294</v>
      </c>
      <c r="C1971" t="s">
        <v>188</v>
      </c>
      <c r="D1971" t="s">
        <v>5295</v>
      </c>
      <c r="E1971" t="s">
        <v>42</v>
      </c>
      <c r="F1971" t="s">
        <v>11912</v>
      </c>
      <c r="G1971" s="34">
        <f t="shared" si="30"/>
        <v>39055</v>
      </c>
    </row>
    <row r="1972" spans="1:7" x14ac:dyDescent="0.15">
      <c r="A1972" t="s">
        <v>11704</v>
      </c>
      <c r="B1972" t="s">
        <v>11705</v>
      </c>
      <c r="C1972" t="s">
        <v>188</v>
      </c>
      <c r="D1972" t="s">
        <v>11706</v>
      </c>
      <c r="E1972" t="s">
        <v>42</v>
      </c>
      <c r="F1972" t="s">
        <v>11907</v>
      </c>
      <c r="G1972" s="34">
        <f t="shared" si="30"/>
        <v>41435</v>
      </c>
    </row>
    <row r="1973" spans="1:7" x14ac:dyDescent="0.15">
      <c r="A1973" t="s">
        <v>5296</v>
      </c>
      <c r="B1973" t="s">
        <v>5297</v>
      </c>
      <c r="C1973" t="s">
        <v>188</v>
      </c>
      <c r="D1973" t="s">
        <v>5298</v>
      </c>
      <c r="E1973" t="s">
        <v>42</v>
      </c>
      <c r="G1973" s="34">
        <f t="shared" si="30"/>
        <v>0</v>
      </c>
    </row>
    <row r="1974" spans="1:7" x14ac:dyDescent="0.15">
      <c r="A1974" t="s">
        <v>5299</v>
      </c>
      <c r="B1974" t="s">
        <v>5300</v>
      </c>
      <c r="C1974" t="s">
        <v>188</v>
      </c>
      <c r="D1974" t="s">
        <v>5301</v>
      </c>
      <c r="E1974" t="s">
        <v>42</v>
      </c>
      <c r="G1974" s="34">
        <f t="shared" si="30"/>
        <v>0</v>
      </c>
    </row>
    <row r="1975" spans="1:7" x14ac:dyDescent="0.15">
      <c r="A1975" t="s">
        <v>5302</v>
      </c>
      <c r="B1975" t="s">
        <v>5303</v>
      </c>
      <c r="C1975" t="s">
        <v>188</v>
      </c>
      <c r="D1975" t="s">
        <v>5304</v>
      </c>
      <c r="E1975" t="s">
        <v>42</v>
      </c>
      <c r="G1975" s="34">
        <f t="shared" si="30"/>
        <v>0</v>
      </c>
    </row>
    <row r="1976" spans="1:7" x14ac:dyDescent="0.15">
      <c r="A1976" t="s">
        <v>5305</v>
      </c>
      <c r="B1976" t="s">
        <v>5306</v>
      </c>
      <c r="C1976" t="s">
        <v>188</v>
      </c>
      <c r="D1976" t="s">
        <v>5307</v>
      </c>
      <c r="E1976" t="s">
        <v>42</v>
      </c>
      <c r="G1976" s="34">
        <f t="shared" si="30"/>
        <v>0</v>
      </c>
    </row>
    <row r="1977" spans="1:7" x14ac:dyDescent="0.15">
      <c r="A1977" t="s">
        <v>5308</v>
      </c>
      <c r="B1977" t="s">
        <v>5309</v>
      </c>
      <c r="C1977" t="s">
        <v>188</v>
      </c>
      <c r="D1977" t="s">
        <v>5310</v>
      </c>
      <c r="E1977" t="s">
        <v>42</v>
      </c>
      <c r="G1977" s="34">
        <f t="shared" si="30"/>
        <v>0</v>
      </c>
    </row>
    <row r="1978" spans="1:7" x14ac:dyDescent="0.15">
      <c r="A1978" t="s">
        <v>5311</v>
      </c>
      <c r="B1978" t="s">
        <v>5312</v>
      </c>
      <c r="C1978" t="s">
        <v>188</v>
      </c>
      <c r="D1978" t="s">
        <v>5313</v>
      </c>
      <c r="E1978" t="s">
        <v>42</v>
      </c>
      <c r="G1978" s="34">
        <f t="shared" si="30"/>
        <v>0</v>
      </c>
    </row>
    <row r="1979" spans="1:7" x14ac:dyDescent="0.15">
      <c r="A1979" t="s">
        <v>5314</v>
      </c>
      <c r="B1979" t="s">
        <v>5315</v>
      </c>
      <c r="C1979" t="s">
        <v>188</v>
      </c>
      <c r="D1979" t="s">
        <v>5316</v>
      </c>
      <c r="E1979" t="s">
        <v>42</v>
      </c>
      <c r="G1979" s="34">
        <f t="shared" si="30"/>
        <v>0</v>
      </c>
    </row>
    <row r="1980" spans="1:7" x14ac:dyDescent="0.15">
      <c r="A1980" t="s">
        <v>5317</v>
      </c>
      <c r="B1980" t="s">
        <v>5318</v>
      </c>
      <c r="C1980" t="s">
        <v>188</v>
      </c>
      <c r="D1980" t="s">
        <v>5319</v>
      </c>
      <c r="E1980" t="s">
        <v>42</v>
      </c>
      <c r="G1980" s="34">
        <f t="shared" si="30"/>
        <v>0</v>
      </c>
    </row>
    <row r="1981" spans="1:7" x14ac:dyDescent="0.15">
      <c r="A1981" t="s">
        <v>5320</v>
      </c>
      <c r="B1981" t="s">
        <v>5321</v>
      </c>
      <c r="C1981" t="s">
        <v>188</v>
      </c>
      <c r="D1981" t="s">
        <v>5322</v>
      </c>
      <c r="E1981" t="s">
        <v>42</v>
      </c>
      <c r="G1981" s="34">
        <f t="shared" si="30"/>
        <v>0</v>
      </c>
    </row>
    <row r="1982" spans="1:7" x14ac:dyDescent="0.15">
      <c r="A1982" t="s">
        <v>5323</v>
      </c>
      <c r="B1982" t="s">
        <v>5324</v>
      </c>
      <c r="C1982" t="s">
        <v>188</v>
      </c>
      <c r="D1982" t="s">
        <v>5325</v>
      </c>
      <c r="E1982" t="s">
        <v>42</v>
      </c>
      <c r="G1982" s="34">
        <f t="shared" si="30"/>
        <v>0</v>
      </c>
    </row>
    <row r="1983" spans="1:7" x14ac:dyDescent="0.15">
      <c r="A1983" t="s">
        <v>5326</v>
      </c>
      <c r="B1983" t="s">
        <v>5327</v>
      </c>
      <c r="C1983" t="s">
        <v>188</v>
      </c>
      <c r="D1983" t="s">
        <v>5328</v>
      </c>
      <c r="E1983" t="s">
        <v>42</v>
      </c>
      <c r="G1983" s="34">
        <f t="shared" si="30"/>
        <v>0</v>
      </c>
    </row>
    <row r="1984" spans="1:7" x14ac:dyDescent="0.15">
      <c r="A1984" t="s">
        <v>5329</v>
      </c>
      <c r="B1984" t="s">
        <v>5330</v>
      </c>
      <c r="C1984" t="s">
        <v>188</v>
      </c>
      <c r="D1984" t="s">
        <v>5331</v>
      </c>
      <c r="E1984" t="s">
        <v>42</v>
      </c>
      <c r="G1984" s="34">
        <f t="shared" si="30"/>
        <v>0</v>
      </c>
    </row>
    <row r="1985" spans="1:7" x14ac:dyDescent="0.15">
      <c r="A1985" t="s">
        <v>5332</v>
      </c>
      <c r="B1985" t="s">
        <v>5333</v>
      </c>
      <c r="C1985" t="s">
        <v>188</v>
      </c>
      <c r="D1985" t="s">
        <v>5334</v>
      </c>
      <c r="E1985" t="s">
        <v>42</v>
      </c>
      <c r="G1985" s="34">
        <f t="shared" si="30"/>
        <v>0</v>
      </c>
    </row>
    <row r="1986" spans="1:7" x14ac:dyDescent="0.15">
      <c r="A1986" t="s">
        <v>5335</v>
      </c>
      <c r="B1986" t="s">
        <v>5336</v>
      </c>
      <c r="C1986" t="s">
        <v>188</v>
      </c>
      <c r="D1986" t="s">
        <v>5337</v>
      </c>
      <c r="E1986" t="s">
        <v>42</v>
      </c>
      <c r="G1986" s="34">
        <f t="shared" ref="G1986:G2049" si="31">IFERROR(VALUE(F1986),VALUE(REPLACE(F1986,1,FIND(CHAR(1),SUBSTITUTE(F1986,",",CHAR(1),LEN(F1986)-LEN(SUBSTITUTE(F1986,",","")))),"")))</f>
        <v>0</v>
      </c>
    </row>
    <row r="1987" spans="1:7" x14ac:dyDescent="0.15">
      <c r="A1987" t="s">
        <v>5338</v>
      </c>
      <c r="B1987" t="s">
        <v>5339</v>
      </c>
      <c r="C1987" t="s">
        <v>188</v>
      </c>
      <c r="D1987" t="s">
        <v>5340</v>
      </c>
      <c r="E1987" t="s">
        <v>42</v>
      </c>
      <c r="G1987" s="34">
        <f t="shared" si="31"/>
        <v>0</v>
      </c>
    </row>
    <row r="1988" spans="1:7" x14ac:dyDescent="0.15">
      <c r="A1988" t="s">
        <v>5341</v>
      </c>
      <c r="B1988" t="s">
        <v>5342</v>
      </c>
      <c r="C1988" t="s">
        <v>188</v>
      </c>
      <c r="D1988" t="s">
        <v>5343</v>
      </c>
      <c r="E1988" t="s">
        <v>42</v>
      </c>
      <c r="G1988" s="34">
        <f t="shared" si="31"/>
        <v>0</v>
      </c>
    </row>
    <row r="1989" spans="1:7" x14ac:dyDescent="0.15">
      <c r="A1989" t="s">
        <v>5344</v>
      </c>
      <c r="B1989" t="s">
        <v>5345</v>
      </c>
      <c r="C1989" t="s">
        <v>188</v>
      </c>
      <c r="D1989" t="s">
        <v>5346</v>
      </c>
      <c r="E1989" t="s">
        <v>42</v>
      </c>
      <c r="F1989" t="s">
        <v>12011</v>
      </c>
      <c r="G1989" s="34">
        <f t="shared" si="31"/>
        <v>40259</v>
      </c>
    </row>
    <row r="1990" spans="1:7" x14ac:dyDescent="0.15">
      <c r="A1990" t="s">
        <v>5347</v>
      </c>
      <c r="B1990" t="s">
        <v>5348</v>
      </c>
      <c r="C1990" t="s">
        <v>188</v>
      </c>
      <c r="D1990" t="s">
        <v>5349</v>
      </c>
      <c r="E1990" t="s">
        <v>42</v>
      </c>
      <c r="G1990" s="34">
        <f t="shared" si="31"/>
        <v>0</v>
      </c>
    </row>
    <row r="1991" spans="1:7" x14ac:dyDescent="0.15">
      <c r="A1991" t="s">
        <v>5350</v>
      </c>
      <c r="B1991" t="s">
        <v>5351</v>
      </c>
      <c r="C1991" t="s">
        <v>188</v>
      </c>
      <c r="D1991" t="s">
        <v>5352</v>
      </c>
      <c r="E1991" t="s">
        <v>42</v>
      </c>
      <c r="G1991" s="34">
        <f t="shared" si="31"/>
        <v>0</v>
      </c>
    </row>
    <row r="1992" spans="1:7" x14ac:dyDescent="0.15">
      <c r="A1992" t="s">
        <v>5353</v>
      </c>
      <c r="B1992" t="s">
        <v>5354</v>
      </c>
      <c r="C1992" t="s">
        <v>188</v>
      </c>
      <c r="D1992" t="s">
        <v>5355</v>
      </c>
      <c r="E1992" t="s">
        <v>42</v>
      </c>
      <c r="G1992" s="34">
        <f t="shared" si="31"/>
        <v>0</v>
      </c>
    </row>
    <row r="1993" spans="1:7" x14ac:dyDescent="0.15">
      <c r="A1993" t="s">
        <v>5356</v>
      </c>
      <c r="B1993" t="s">
        <v>5357</v>
      </c>
      <c r="C1993" t="s">
        <v>188</v>
      </c>
      <c r="D1993" t="s">
        <v>5358</v>
      </c>
      <c r="E1993" t="s">
        <v>42</v>
      </c>
      <c r="G1993" s="34">
        <f t="shared" si="31"/>
        <v>0</v>
      </c>
    </row>
    <row r="1994" spans="1:7" x14ac:dyDescent="0.15">
      <c r="A1994" t="s">
        <v>5359</v>
      </c>
      <c r="B1994" t="s">
        <v>5360</v>
      </c>
      <c r="C1994" t="s">
        <v>188</v>
      </c>
      <c r="D1994" t="s">
        <v>5361</v>
      </c>
      <c r="E1994" t="s">
        <v>42</v>
      </c>
      <c r="G1994" s="34">
        <f t="shared" si="31"/>
        <v>0</v>
      </c>
    </row>
    <row r="1995" spans="1:7" x14ac:dyDescent="0.15">
      <c r="A1995" t="s">
        <v>5362</v>
      </c>
      <c r="B1995" t="s">
        <v>5363</v>
      </c>
      <c r="C1995" t="s">
        <v>188</v>
      </c>
      <c r="D1995" t="s">
        <v>5364</v>
      </c>
      <c r="E1995" t="s">
        <v>42</v>
      </c>
      <c r="G1995" s="34">
        <f t="shared" si="31"/>
        <v>0</v>
      </c>
    </row>
    <row r="1996" spans="1:7" x14ac:dyDescent="0.15">
      <c r="A1996" t="s">
        <v>5365</v>
      </c>
      <c r="B1996" t="s">
        <v>5366</v>
      </c>
      <c r="C1996" t="s">
        <v>188</v>
      </c>
      <c r="D1996" t="s">
        <v>5367</v>
      </c>
      <c r="E1996" t="s">
        <v>42</v>
      </c>
      <c r="G1996" s="34">
        <f t="shared" si="31"/>
        <v>0</v>
      </c>
    </row>
    <row r="1997" spans="1:7" x14ac:dyDescent="0.15">
      <c r="A1997" t="s">
        <v>5368</v>
      </c>
      <c r="B1997" t="s">
        <v>5369</v>
      </c>
      <c r="C1997" t="s">
        <v>188</v>
      </c>
      <c r="D1997" t="s">
        <v>5370</v>
      </c>
      <c r="E1997" t="s">
        <v>42</v>
      </c>
      <c r="G1997" s="34">
        <f t="shared" si="31"/>
        <v>0</v>
      </c>
    </row>
    <row r="1998" spans="1:7" x14ac:dyDescent="0.15">
      <c r="A1998" t="s">
        <v>5371</v>
      </c>
      <c r="B1998" t="s">
        <v>5372</v>
      </c>
      <c r="C1998" t="s">
        <v>188</v>
      </c>
      <c r="D1998" t="s">
        <v>5373</v>
      </c>
      <c r="E1998" t="s">
        <v>42</v>
      </c>
      <c r="G1998" s="34">
        <f t="shared" si="31"/>
        <v>0</v>
      </c>
    </row>
    <row r="1999" spans="1:7" x14ac:dyDescent="0.15">
      <c r="A1999" t="s">
        <v>5374</v>
      </c>
      <c r="B1999" t="s">
        <v>5375</v>
      </c>
      <c r="C1999" t="s">
        <v>188</v>
      </c>
      <c r="D1999" t="s">
        <v>5376</v>
      </c>
      <c r="E1999" t="s">
        <v>42</v>
      </c>
      <c r="G1999" s="34">
        <f t="shared" si="31"/>
        <v>0</v>
      </c>
    </row>
    <row r="2000" spans="1:7" x14ac:dyDescent="0.15">
      <c r="A2000" t="s">
        <v>5377</v>
      </c>
      <c r="B2000" t="s">
        <v>5378</v>
      </c>
      <c r="C2000" t="s">
        <v>188</v>
      </c>
      <c r="D2000" t="s">
        <v>5379</v>
      </c>
      <c r="E2000" t="s">
        <v>42</v>
      </c>
      <c r="G2000" s="34">
        <f t="shared" si="31"/>
        <v>0</v>
      </c>
    </row>
    <row r="2001" spans="1:7" x14ac:dyDescent="0.15">
      <c r="A2001" t="s">
        <v>5380</v>
      </c>
      <c r="B2001" t="s">
        <v>5381</v>
      </c>
      <c r="C2001" t="s">
        <v>188</v>
      </c>
      <c r="D2001" t="s">
        <v>5382</v>
      </c>
      <c r="E2001" t="s">
        <v>42</v>
      </c>
      <c r="G2001" s="34">
        <f t="shared" si="31"/>
        <v>0</v>
      </c>
    </row>
    <row r="2002" spans="1:7" x14ac:dyDescent="0.15">
      <c r="A2002" t="s">
        <v>5383</v>
      </c>
      <c r="B2002" t="s">
        <v>5384</v>
      </c>
      <c r="C2002" t="s">
        <v>188</v>
      </c>
      <c r="D2002" t="s">
        <v>5385</v>
      </c>
      <c r="E2002" t="s">
        <v>42</v>
      </c>
      <c r="G2002" s="34">
        <f t="shared" si="31"/>
        <v>0</v>
      </c>
    </row>
    <row r="2003" spans="1:7" x14ac:dyDescent="0.15">
      <c r="A2003" t="s">
        <v>5386</v>
      </c>
      <c r="B2003" t="s">
        <v>5387</v>
      </c>
      <c r="C2003" t="s">
        <v>188</v>
      </c>
      <c r="D2003" t="s">
        <v>5388</v>
      </c>
      <c r="E2003" t="s">
        <v>42</v>
      </c>
      <c r="G2003" s="34">
        <f t="shared" si="31"/>
        <v>0</v>
      </c>
    </row>
    <row r="2004" spans="1:7" x14ac:dyDescent="0.15">
      <c r="A2004" t="s">
        <v>5389</v>
      </c>
      <c r="B2004" t="s">
        <v>5390</v>
      </c>
      <c r="C2004" t="s">
        <v>188</v>
      </c>
      <c r="D2004" t="s">
        <v>5391</v>
      </c>
      <c r="E2004" t="s">
        <v>42</v>
      </c>
      <c r="G2004" s="34">
        <f t="shared" si="31"/>
        <v>0</v>
      </c>
    </row>
    <row r="2005" spans="1:7" x14ac:dyDescent="0.15">
      <c r="A2005" t="s">
        <v>5392</v>
      </c>
      <c r="B2005" t="s">
        <v>5393</v>
      </c>
      <c r="C2005" t="s">
        <v>188</v>
      </c>
      <c r="D2005" t="s">
        <v>5394</v>
      </c>
      <c r="E2005" t="s">
        <v>42</v>
      </c>
      <c r="G2005" s="34">
        <f t="shared" si="31"/>
        <v>0</v>
      </c>
    </row>
    <row r="2006" spans="1:7" x14ac:dyDescent="0.15">
      <c r="A2006" t="s">
        <v>5395</v>
      </c>
      <c r="B2006" t="s">
        <v>5396</v>
      </c>
      <c r="C2006" t="s">
        <v>188</v>
      </c>
      <c r="D2006" t="s">
        <v>5397</v>
      </c>
      <c r="E2006" t="s">
        <v>42</v>
      </c>
      <c r="G2006" s="34">
        <f t="shared" si="31"/>
        <v>0</v>
      </c>
    </row>
    <row r="2007" spans="1:7" x14ac:dyDescent="0.15">
      <c r="A2007" t="s">
        <v>5398</v>
      </c>
      <c r="B2007" t="s">
        <v>5399</v>
      </c>
      <c r="C2007" t="s">
        <v>188</v>
      </c>
      <c r="D2007" t="s">
        <v>5400</v>
      </c>
      <c r="E2007" t="s">
        <v>42</v>
      </c>
      <c r="G2007" s="34">
        <f t="shared" si="31"/>
        <v>0</v>
      </c>
    </row>
    <row r="2008" spans="1:7" x14ac:dyDescent="0.15">
      <c r="A2008" t="s">
        <v>5401</v>
      </c>
      <c r="B2008" t="s">
        <v>5402</v>
      </c>
      <c r="C2008" t="s">
        <v>188</v>
      </c>
      <c r="D2008" t="s">
        <v>5403</v>
      </c>
      <c r="E2008" t="s">
        <v>42</v>
      </c>
      <c r="G2008" s="34">
        <f t="shared" si="31"/>
        <v>0</v>
      </c>
    </row>
    <row r="2009" spans="1:7" x14ac:dyDescent="0.15">
      <c r="A2009" t="s">
        <v>5404</v>
      </c>
      <c r="B2009" t="s">
        <v>5405</v>
      </c>
      <c r="C2009" t="s">
        <v>188</v>
      </c>
      <c r="D2009" t="s">
        <v>5406</v>
      </c>
      <c r="E2009" t="s">
        <v>42</v>
      </c>
      <c r="G2009" s="34">
        <f t="shared" si="31"/>
        <v>0</v>
      </c>
    </row>
    <row r="2010" spans="1:7" x14ac:dyDescent="0.15">
      <c r="A2010" t="s">
        <v>5407</v>
      </c>
      <c r="B2010" t="s">
        <v>5408</v>
      </c>
      <c r="C2010" t="s">
        <v>188</v>
      </c>
      <c r="D2010" t="s">
        <v>5409</v>
      </c>
      <c r="E2010" t="s">
        <v>42</v>
      </c>
      <c r="G2010" s="34">
        <f t="shared" si="31"/>
        <v>0</v>
      </c>
    </row>
    <row r="2011" spans="1:7" x14ac:dyDescent="0.15">
      <c r="A2011" t="s">
        <v>5410</v>
      </c>
      <c r="B2011" t="s">
        <v>5411</v>
      </c>
      <c r="C2011" t="s">
        <v>188</v>
      </c>
      <c r="D2011" t="s">
        <v>5412</v>
      </c>
      <c r="E2011" t="s">
        <v>42</v>
      </c>
      <c r="G2011" s="34">
        <f t="shared" si="31"/>
        <v>0</v>
      </c>
    </row>
    <row r="2012" spans="1:7" x14ac:dyDescent="0.15">
      <c r="A2012" t="s">
        <v>5413</v>
      </c>
      <c r="B2012" t="s">
        <v>5414</v>
      </c>
      <c r="C2012" t="s">
        <v>188</v>
      </c>
      <c r="D2012" t="s">
        <v>5415</v>
      </c>
      <c r="E2012" t="s">
        <v>42</v>
      </c>
      <c r="G2012" s="34">
        <f t="shared" si="31"/>
        <v>0</v>
      </c>
    </row>
    <row r="2013" spans="1:7" x14ac:dyDescent="0.15">
      <c r="A2013" t="s">
        <v>5416</v>
      </c>
      <c r="B2013" t="s">
        <v>5417</v>
      </c>
      <c r="C2013" t="s">
        <v>188</v>
      </c>
      <c r="D2013" t="s">
        <v>5418</v>
      </c>
      <c r="E2013" t="s">
        <v>42</v>
      </c>
      <c r="G2013" s="34">
        <f t="shared" si="31"/>
        <v>0</v>
      </c>
    </row>
    <row r="2014" spans="1:7" x14ac:dyDescent="0.15">
      <c r="A2014" t="s">
        <v>5419</v>
      </c>
      <c r="B2014" t="s">
        <v>5420</v>
      </c>
      <c r="C2014" t="s">
        <v>188</v>
      </c>
      <c r="D2014" t="s">
        <v>5421</v>
      </c>
      <c r="E2014" t="s">
        <v>42</v>
      </c>
      <c r="G2014" s="34">
        <f t="shared" si="31"/>
        <v>0</v>
      </c>
    </row>
    <row r="2015" spans="1:7" x14ac:dyDescent="0.15">
      <c r="A2015" t="s">
        <v>5422</v>
      </c>
      <c r="B2015" t="s">
        <v>5423</v>
      </c>
      <c r="C2015" t="s">
        <v>188</v>
      </c>
      <c r="D2015" t="s">
        <v>5424</v>
      </c>
      <c r="E2015" t="s">
        <v>42</v>
      </c>
      <c r="G2015" s="34">
        <f t="shared" si="31"/>
        <v>0</v>
      </c>
    </row>
    <row r="2016" spans="1:7" x14ac:dyDescent="0.15">
      <c r="A2016" t="s">
        <v>5425</v>
      </c>
      <c r="B2016" t="s">
        <v>5426</v>
      </c>
      <c r="C2016" t="s">
        <v>188</v>
      </c>
      <c r="D2016" t="s">
        <v>5427</v>
      </c>
      <c r="E2016" t="s">
        <v>42</v>
      </c>
      <c r="G2016" s="34">
        <f t="shared" si="31"/>
        <v>0</v>
      </c>
    </row>
    <row r="2017" spans="1:7" x14ac:dyDescent="0.15">
      <c r="A2017" t="s">
        <v>5428</v>
      </c>
      <c r="B2017" t="s">
        <v>5429</v>
      </c>
      <c r="C2017" t="s">
        <v>188</v>
      </c>
      <c r="D2017" t="s">
        <v>5430</v>
      </c>
      <c r="E2017" t="s">
        <v>42</v>
      </c>
      <c r="G2017" s="34">
        <f t="shared" si="31"/>
        <v>0</v>
      </c>
    </row>
    <row r="2018" spans="1:7" x14ac:dyDescent="0.15">
      <c r="A2018" t="s">
        <v>5431</v>
      </c>
      <c r="B2018" t="s">
        <v>5432</v>
      </c>
      <c r="C2018" t="s">
        <v>188</v>
      </c>
      <c r="D2018" t="s">
        <v>5433</v>
      </c>
      <c r="E2018" t="s">
        <v>42</v>
      </c>
      <c r="G2018" s="34">
        <f t="shared" si="31"/>
        <v>0</v>
      </c>
    </row>
    <row r="2019" spans="1:7" x14ac:dyDescent="0.15">
      <c r="A2019" t="s">
        <v>5434</v>
      </c>
      <c r="B2019" t="s">
        <v>5435</v>
      </c>
      <c r="C2019" t="s">
        <v>188</v>
      </c>
      <c r="D2019" t="s">
        <v>5436</v>
      </c>
      <c r="E2019" t="s">
        <v>42</v>
      </c>
      <c r="G2019" s="34">
        <f t="shared" si="31"/>
        <v>0</v>
      </c>
    </row>
    <row r="2020" spans="1:7" x14ac:dyDescent="0.15">
      <c r="A2020" t="s">
        <v>5437</v>
      </c>
      <c r="B2020" t="s">
        <v>5438</v>
      </c>
      <c r="C2020" t="s">
        <v>188</v>
      </c>
      <c r="D2020" t="s">
        <v>5439</v>
      </c>
      <c r="E2020" t="s">
        <v>42</v>
      </c>
      <c r="G2020" s="34">
        <f t="shared" si="31"/>
        <v>0</v>
      </c>
    </row>
    <row r="2021" spans="1:7" x14ac:dyDescent="0.15">
      <c r="A2021" t="s">
        <v>5440</v>
      </c>
      <c r="B2021" t="s">
        <v>5441</v>
      </c>
      <c r="C2021" t="s">
        <v>188</v>
      </c>
      <c r="D2021" t="s">
        <v>5442</v>
      </c>
      <c r="E2021" t="s">
        <v>42</v>
      </c>
      <c r="G2021" s="34">
        <f t="shared" si="31"/>
        <v>0</v>
      </c>
    </row>
    <row r="2022" spans="1:7" x14ac:dyDescent="0.15">
      <c r="A2022" t="s">
        <v>5443</v>
      </c>
      <c r="B2022" t="s">
        <v>5444</v>
      </c>
      <c r="C2022" t="s">
        <v>188</v>
      </c>
      <c r="D2022" t="s">
        <v>5445</v>
      </c>
      <c r="E2022" t="s">
        <v>42</v>
      </c>
      <c r="G2022" s="34">
        <f t="shared" si="31"/>
        <v>0</v>
      </c>
    </row>
    <row r="2023" spans="1:7" x14ac:dyDescent="0.15">
      <c r="A2023" t="s">
        <v>5446</v>
      </c>
      <c r="B2023" t="s">
        <v>5447</v>
      </c>
      <c r="C2023" t="s">
        <v>188</v>
      </c>
      <c r="D2023" t="s">
        <v>5448</v>
      </c>
      <c r="E2023" t="s">
        <v>42</v>
      </c>
      <c r="G2023" s="34">
        <f t="shared" si="31"/>
        <v>0</v>
      </c>
    </row>
    <row r="2024" spans="1:7" x14ac:dyDescent="0.15">
      <c r="A2024" t="s">
        <v>5449</v>
      </c>
      <c r="B2024" t="s">
        <v>5450</v>
      </c>
      <c r="C2024" t="s">
        <v>188</v>
      </c>
      <c r="D2024" t="s">
        <v>5451</v>
      </c>
      <c r="E2024" t="s">
        <v>42</v>
      </c>
      <c r="G2024" s="34">
        <f t="shared" si="31"/>
        <v>0</v>
      </c>
    </row>
    <row r="2025" spans="1:7" x14ac:dyDescent="0.15">
      <c r="A2025" t="s">
        <v>5452</v>
      </c>
      <c r="B2025" t="s">
        <v>5453</v>
      </c>
      <c r="C2025" t="s">
        <v>188</v>
      </c>
      <c r="D2025" t="s">
        <v>5454</v>
      </c>
      <c r="E2025" t="s">
        <v>42</v>
      </c>
      <c r="G2025" s="34">
        <f t="shared" si="31"/>
        <v>0</v>
      </c>
    </row>
    <row r="2026" spans="1:7" x14ac:dyDescent="0.15">
      <c r="A2026" t="s">
        <v>5455</v>
      </c>
      <c r="B2026" t="s">
        <v>5456</v>
      </c>
      <c r="C2026" t="s">
        <v>188</v>
      </c>
      <c r="D2026" t="s">
        <v>5457</v>
      </c>
      <c r="E2026" t="s">
        <v>42</v>
      </c>
      <c r="G2026" s="34">
        <f t="shared" si="31"/>
        <v>0</v>
      </c>
    </row>
    <row r="2027" spans="1:7" x14ac:dyDescent="0.15">
      <c r="A2027" t="s">
        <v>5458</v>
      </c>
      <c r="B2027" t="s">
        <v>5459</v>
      </c>
      <c r="C2027" t="s">
        <v>188</v>
      </c>
      <c r="D2027" t="s">
        <v>5460</v>
      </c>
      <c r="E2027" t="s">
        <v>42</v>
      </c>
      <c r="G2027" s="34">
        <f t="shared" si="31"/>
        <v>0</v>
      </c>
    </row>
    <row r="2028" spans="1:7" x14ac:dyDescent="0.15">
      <c r="A2028" t="s">
        <v>5461</v>
      </c>
      <c r="B2028" t="s">
        <v>5462</v>
      </c>
      <c r="C2028" t="s">
        <v>188</v>
      </c>
      <c r="D2028" t="s">
        <v>5463</v>
      </c>
      <c r="E2028" t="s">
        <v>42</v>
      </c>
      <c r="G2028" s="34">
        <f t="shared" si="31"/>
        <v>0</v>
      </c>
    </row>
    <row r="2029" spans="1:7" x14ac:dyDescent="0.15">
      <c r="A2029" t="s">
        <v>5464</v>
      </c>
      <c r="B2029" t="s">
        <v>5465</v>
      </c>
      <c r="C2029" t="s">
        <v>188</v>
      </c>
      <c r="D2029" t="s">
        <v>5466</v>
      </c>
      <c r="E2029" t="s">
        <v>42</v>
      </c>
      <c r="G2029" s="34">
        <f t="shared" si="31"/>
        <v>0</v>
      </c>
    </row>
    <row r="2030" spans="1:7" x14ac:dyDescent="0.15">
      <c r="A2030" t="s">
        <v>5467</v>
      </c>
      <c r="B2030" t="s">
        <v>5468</v>
      </c>
      <c r="C2030" t="s">
        <v>188</v>
      </c>
      <c r="D2030" t="s">
        <v>5469</v>
      </c>
      <c r="E2030" t="s">
        <v>42</v>
      </c>
      <c r="G2030" s="34">
        <f t="shared" si="31"/>
        <v>0</v>
      </c>
    </row>
    <row r="2031" spans="1:7" x14ac:dyDescent="0.15">
      <c r="A2031" t="s">
        <v>5470</v>
      </c>
      <c r="B2031" t="s">
        <v>5471</v>
      </c>
      <c r="C2031" t="s">
        <v>188</v>
      </c>
      <c r="D2031" t="s">
        <v>5472</v>
      </c>
      <c r="E2031" t="s">
        <v>42</v>
      </c>
      <c r="G2031" s="34">
        <f t="shared" si="31"/>
        <v>0</v>
      </c>
    </row>
    <row r="2032" spans="1:7" x14ac:dyDescent="0.15">
      <c r="A2032" t="s">
        <v>5473</v>
      </c>
      <c r="B2032" t="s">
        <v>5474</v>
      </c>
      <c r="C2032" t="s">
        <v>188</v>
      </c>
      <c r="D2032" t="s">
        <v>5475</v>
      </c>
      <c r="E2032" t="s">
        <v>42</v>
      </c>
      <c r="G2032" s="34">
        <f t="shared" si="31"/>
        <v>0</v>
      </c>
    </row>
    <row r="2033" spans="1:7" x14ac:dyDescent="0.15">
      <c r="A2033" t="s">
        <v>5476</v>
      </c>
      <c r="B2033" t="s">
        <v>5477</v>
      </c>
      <c r="C2033" t="s">
        <v>188</v>
      </c>
      <c r="D2033" t="s">
        <v>5478</v>
      </c>
      <c r="E2033" t="s">
        <v>42</v>
      </c>
      <c r="G2033" s="34">
        <f t="shared" si="31"/>
        <v>0</v>
      </c>
    </row>
    <row r="2034" spans="1:7" x14ac:dyDescent="0.15">
      <c r="A2034" t="s">
        <v>5479</v>
      </c>
      <c r="B2034" t="s">
        <v>5480</v>
      </c>
      <c r="C2034" t="s">
        <v>188</v>
      </c>
      <c r="D2034" t="s">
        <v>5481</v>
      </c>
      <c r="E2034" t="s">
        <v>42</v>
      </c>
      <c r="G2034" s="34">
        <f t="shared" si="31"/>
        <v>0</v>
      </c>
    </row>
    <row r="2035" spans="1:7" x14ac:dyDescent="0.15">
      <c r="A2035" t="s">
        <v>5482</v>
      </c>
      <c r="B2035" t="s">
        <v>5483</v>
      </c>
      <c r="C2035" t="s">
        <v>188</v>
      </c>
      <c r="D2035" t="s">
        <v>5484</v>
      </c>
      <c r="E2035" t="s">
        <v>42</v>
      </c>
      <c r="G2035" s="34">
        <f t="shared" si="31"/>
        <v>0</v>
      </c>
    </row>
    <row r="2036" spans="1:7" x14ac:dyDescent="0.15">
      <c r="A2036" t="s">
        <v>5485</v>
      </c>
      <c r="B2036" t="s">
        <v>5486</v>
      </c>
      <c r="C2036" t="s">
        <v>188</v>
      </c>
      <c r="D2036" t="s">
        <v>5487</v>
      </c>
      <c r="E2036" t="s">
        <v>42</v>
      </c>
      <c r="G2036" s="34">
        <f t="shared" si="31"/>
        <v>0</v>
      </c>
    </row>
    <row r="2037" spans="1:7" x14ac:dyDescent="0.15">
      <c r="A2037" t="s">
        <v>5488</v>
      </c>
      <c r="B2037" t="s">
        <v>5489</v>
      </c>
      <c r="C2037" t="s">
        <v>188</v>
      </c>
      <c r="D2037" t="s">
        <v>5490</v>
      </c>
      <c r="E2037" t="s">
        <v>42</v>
      </c>
      <c r="G2037" s="34">
        <f t="shared" si="31"/>
        <v>0</v>
      </c>
    </row>
    <row r="2038" spans="1:7" x14ac:dyDescent="0.15">
      <c r="A2038" t="s">
        <v>5491</v>
      </c>
      <c r="B2038" t="s">
        <v>5492</v>
      </c>
      <c r="C2038" t="s">
        <v>188</v>
      </c>
      <c r="D2038" t="s">
        <v>5493</v>
      </c>
      <c r="E2038" t="s">
        <v>42</v>
      </c>
      <c r="G2038" s="34">
        <f t="shared" si="31"/>
        <v>0</v>
      </c>
    </row>
    <row r="2039" spans="1:7" x14ac:dyDescent="0.15">
      <c r="A2039" t="s">
        <v>5494</v>
      </c>
      <c r="B2039" t="s">
        <v>5495</v>
      </c>
      <c r="C2039" t="s">
        <v>188</v>
      </c>
      <c r="D2039" t="s">
        <v>5496</v>
      </c>
      <c r="E2039" t="s">
        <v>42</v>
      </c>
      <c r="G2039" s="34">
        <f t="shared" si="31"/>
        <v>0</v>
      </c>
    </row>
    <row r="2040" spans="1:7" x14ac:dyDescent="0.15">
      <c r="A2040" t="s">
        <v>5497</v>
      </c>
      <c r="B2040" t="s">
        <v>5498</v>
      </c>
      <c r="C2040" t="s">
        <v>188</v>
      </c>
      <c r="D2040" t="s">
        <v>5499</v>
      </c>
      <c r="E2040" t="s">
        <v>42</v>
      </c>
      <c r="G2040" s="34">
        <f t="shared" si="31"/>
        <v>0</v>
      </c>
    </row>
    <row r="2041" spans="1:7" x14ac:dyDescent="0.15">
      <c r="A2041" t="s">
        <v>5500</v>
      </c>
      <c r="B2041" t="s">
        <v>5501</v>
      </c>
      <c r="C2041" t="s">
        <v>188</v>
      </c>
      <c r="D2041" t="s">
        <v>5502</v>
      </c>
      <c r="E2041" t="s">
        <v>42</v>
      </c>
      <c r="G2041" s="34">
        <f t="shared" si="31"/>
        <v>0</v>
      </c>
    </row>
    <row r="2042" spans="1:7" x14ac:dyDescent="0.15">
      <c r="A2042" t="s">
        <v>5503</v>
      </c>
      <c r="B2042" t="s">
        <v>5504</v>
      </c>
      <c r="C2042" t="s">
        <v>188</v>
      </c>
      <c r="D2042" t="s">
        <v>5505</v>
      </c>
      <c r="E2042" t="s">
        <v>42</v>
      </c>
      <c r="G2042" s="34">
        <f t="shared" si="31"/>
        <v>0</v>
      </c>
    </row>
    <row r="2043" spans="1:7" x14ac:dyDescent="0.15">
      <c r="A2043" t="s">
        <v>5506</v>
      </c>
      <c r="B2043" t="s">
        <v>5507</v>
      </c>
      <c r="C2043" t="s">
        <v>188</v>
      </c>
      <c r="D2043" t="s">
        <v>5508</v>
      </c>
      <c r="E2043" t="s">
        <v>42</v>
      </c>
      <c r="G2043" s="34">
        <f t="shared" si="31"/>
        <v>0</v>
      </c>
    </row>
    <row r="2044" spans="1:7" x14ac:dyDescent="0.15">
      <c r="A2044" t="s">
        <v>5509</v>
      </c>
      <c r="B2044" t="s">
        <v>5510</v>
      </c>
      <c r="C2044" t="s">
        <v>188</v>
      </c>
      <c r="D2044" t="s">
        <v>5511</v>
      </c>
      <c r="E2044" t="s">
        <v>42</v>
      </c>
      <c r="G2044" s="34">
        <f t="shared" si="31"/>
        <v>0</v>
      </c>
    </row>
    <row r="2045" spans="1:7" x14ac:dyDescent="0.15">
      <c r="A2045" t="s">
        <v>5512</v>
      </c>
      <c r="B2045" t="s">
        <v>5513</v>
      </c>
      <c r="C2045" t="s">
        <v>188</v>
      </c>
      <c r="D2045" t="s">
        <v>5514</v>
      </c>
      <c r="E2045" t="s">
        <v>42</v>
      </c>
      <c r="G2045" s="34">
        <f t="shared" si="31"/>
        <v>0</v>
      </c>
    </row>
    <row r="2046" spans="1:7" x14ac:dyDescent="0.15">
      <c r="A2046" t="s">
        <v>5515</v>
      </c>
      <c r="B2046" t="s">
        <v>5516</v>
      </c>
      <c r="C2046" t="s">
        <v>188</v>
      </c>
      <c r="D2046" t="s">
        <v>5517</v>
      </c>
      <c r="E2046" t="s">
        <v>42</v>
      </c>
      <c r="G2046" s="34">
        <f t="shared" si="31"/>
        <v>0</v>
      </c>
    </row>
    <row r="2047" spans="1:7" x14ac:dyDescent="0.15">
      <c r="A2047" t="s">
        <v>5518</v>
      </c>
      <c r="B2047" t="s">
        <v>5519</v>
      </c>
      <c r="C2047" t="s">
        <v>188</v>
      </c>
      <c r="D2047" t="s">
        <v>5520</v>
      </c>
      <c r="E2047" t="s">
        <v>42</v>
      </c>
      <c r="G2047" s="34">
        <f t="shared" si="31"/>
        <v>0</v>
      </c>
    </row>
    <row r="2048" spans="1:7" x14ac:dyDescent="0.15">
      <c r="A2048" t="s">
        <v>5521</v>
      </c>
      <c r="B2048" t="s">
        <v>5522</v>
      </c>
      <c r="C2048" t="s">
        <v>188</v>
      </c>
      <c r="D2048" t="s">
        <v>5523</v>
      </c>
      <c r="E2048" t="s">
        <v>42</v>
      </c>
      <c r="G2048" s="34">
        <f t="shared" si="31"/>
        <v>0</v>
      </c>
    </row>
    <row r="2049" spans="1:7" x14ac:dyDescent="0.15">
      <c r="A2049" t="s">
        <v>5524</v>
      </c>
      <c r="B2049" t="s">
        <v>5525</v>
      </c>
      <c r="C2049" t="s">
        <v>188</v>
      </c>
      <c r="D2049" t="s">
        <v>5526</v>
      </c>
      <c r="E2049" t="s">
        <v>42</v>
      </c>
      <c r="G2049" s="34">
        <f t="shared" si="31"/>
        <v>0</v>
      </c>
    </row>
    <row r="2050" spans="1:7" x14ac:dyDescent="0.15">
      <c r="A2050" t="s">
        <v>5527</v>
      </c>
      <c r="B2050" t="s">
        <v>5528</v>
      </c>
      <c r="C2050" t="s">
        <v>188</v>
      </c>
      <c r="D2050" t="s">
        <v>5529</v>
      </c>
      <c r="E2050" t="s">
        <v>42</v>
      </c>
      <c r="G2050" s="34">
        <f t="shared" ref="G2050:G2113" si="32">IFERROR(VALUE(F2050),VALUE(REPLACE(F2050,1,FIND(CHAR(1),SUBSTITUTE(F2050,",",CHAR(1),LEN(F2050)-LEN(SUBSTITUTE(F2050,",","")))),"")))</f>
        <v>0</v>
      </c>
    </row>
    <row r="2051" spans="1:7" x14ac:dyDescent="0.15">
      <c r="A2051" t="s">
        <v>5530</v>
      </c>
      <c r="B2051" t="s">
        <v>5531</v>
      </c>
      <c r="C2051" t="s">
        <v>188</v>
      </c>
      <c r="D2051" t="s">
        <v>5532</v>
      </c>
      <c r="E2051" t="s">
        <v>42</v>
      </c>
      <c r="G2051" s="34">
        <f t="shared" si="32"/>
        <v>0</v>
      </c>
    </row>
    <row r="2052" spans="1:7" x14ac:dyDescent="0.15">
      <c r="A2052" t="s">
        <v>5533</v>
      </c>
      <c r="B2052" t="s">
        <v>5534</v>
      </c>
      <c r="C2052" t="s">
        <v>188</v>
      </c>
      <c r="D2052" t="s">
        <v>5535</v>
      </c>
      <c r="E2052" t="s">
        <v>42</v>
      </c>
      <c r="G2052" s="34">
        <f t="shared" si="32"/>
        <v>0</v>
      </c>
    </row>
    <row r="2053" spans="1:7" x14ac:dyDescent="0.15">
      <c r="A2053" t="s">
        <v>5536</v>
      </c>
      <c r="B2053" t="s">
        <v>5537</v>
      </c>
      <c r="C2053" t="s">
        <v>188</v>
      </c>
      <c r="D2053" t="s">
        <v>5538</v>
      </c>
      <c r="E2053" t="s">
        <v>42</v>
      </c>
      <c r="G2053" s="34">
        <f t="shared" si="32"/>
        <v>0</v>
      </c>
    </row>
    <row r="2054" spans="1:7" x14ac:dyDescent="0.15">
      <c r="A2054" t="s">
        <v>5539</v>
      </c>
      <c r="B2054" t="s">
        <v>5540</v>
      </c>
      <c r="C2054" t="s">
        <v>188</v>
      </c>
      <c r="D2054" t="s">
        <v>5541</v>
      </c>
      <c r="E2054" t="s">
        <v>42</v>
      </c>
      <c r="G2054" s="34">
        <f t="shared" si="32"/>
        <v>0</v>
      </c>
    </row>
    <row r="2055" spans="1:7" x14ac:dyDescent="0.15">
      <c r="A2055" t="s">
        <v>5542</v>
      </c>
      <c r="B2055" t="s">
        <v>5543</v>
      </c>
      <c r="C2055" t="s">
        <v>188</v>
      </c>
      <c r="D2055" t="s">
        <v>5544</v>
      </c>
      <c r="E2055" t="s">
        <v>42</v>
      </c>
      <c r="G2055" s="34">
        <f t="shared" si="32"/>
        <v>0</v>
      </c>
    </row>
    <row r="2056" spans="1:7" x14ac:dyDescent="0.15">
      <c r="A2056" t="s">
        <v>5545</v>
      </c>
      <c r="B2056" t="s">
        <v>5546</v>
      </c>
      <c r="C2056" t="s">
        <v>188</v>
      </c>
      <c r="D2056" t="s">
        <v>5547</v>
      </c>
      <c r="E2056" t="s">
        <v>42</v>
      </c>
      <c r="G2056" s="34">
        <f t="shared" si="32"/>
        <v>0</v>
      </c>
    </row>
    <row r="2057" spans="1:7" x14ac:dyDescent="0.15">
      <c r="A2057" t="s">
        <v>5548</v>
      </c>
      <c r="B2057" t="s">
        <v>5549</v>
      </c>
      <c r="C2057" t="s">
        <v>188</v>
      </c>
      <c r="D2057" t="s">
        <v>5550</v>
      </c>
      <c r="E2057" t="s">
        <v>42</v>
      </c>
      <c r="G2057" s="34">
        <f t="shared" si="32"/>
        <v>0</v>
      </c>
    </row>
    <row r="2058" spans="1:7" x14ac:dyDescent="0.15">
      <c r="A2058" t="s">
        <v>5551</v>
      </c>
      <c r="B2058" t="s">
        <v>5552</v>
      </c>
      <c r="C2058" t="s">
        <v>188</v>
      </c>
      <c r="D2058" t="s">
        <v>5553</v>
      </c>
      <c r="E2058" t="s">
        <v>42</v>
      </c>
      <c r="G2058" s="34">
        <f t="shared" si="32"/>
        <v>0</v>
      </c>
    </row>
    <row r="2059" spans="1:7" x14ac:dyDescent="0.15">
      <c r="A2059" t="s">
        <v>5554</v>
      </c>
      <c r="B2059" t="s">
        <v>5555</v>
      </c>
      <c r="C2059" t="s">
        <v>188</v>
      </c>
      <c r="D2059" t="s">
        <v>5556</v>
      </c>
      <c r="E2059" t="s">
        <v>42</v>
      </c>
      <c r="G2059" s="34">
        <f t="shared" si="32"/>
        <v>0</v>
      </c>
    </row>
    <row r="2060" spans="1:7" x14ac:dyDescent="0.15">
      <c r="A2060" t="s">
        <v>5557</v>
      </c>
      <c r="B2060" t="s">
        <v>5558</v>
      </c>
      <c r="C2060" t="s">
        <v>188</v>
      </c>
      <c r="D2060" t="s">
        <v>5559</v>
      </c>
      <c r="E2060" t="s">
        <v>42</v>
      </c>
      <c r="G2060" s="34">
        <f t="shared" si="32"/>
        <v>0</v>
      </c>
    </row>
    <row r="2061" spans="1:7" x14ac:dyDescent="0.15">
      <c r="A2061" t="s">
        <v>5560</v>
      </c>
      <c r="B2061" t="s">
        <v>5561</v>
      </c>
      <c r="C2061" t="s">
        <v>188</v>
      </c>
      <c r="D2061" t="s">
        <v>5562</v>
      </c>
      <c r="E2061" t="s">
        <v>42</v>
      </c>
      <c r="G2061" s="34">
        <f t="shared" si="32"/>
        <v>0</v>
      </c>
    </row>
    <row r="2062" spans="1:7" x14ac:dyDescent="0.15">
      <c r="A2062" t="s">
        <v>5563</v>
      </c>
      <c r="B2062" t="s">
        <v>5564</v>
      </c>
      <c r="C2062" t="s">
        <v>188</v>
      </c>
      <c r="D2062" t="s">
        <v>5565</v>
      </c>
      <c r="E2062" t="s">
        <v>42</v>
      </c>
      <c r="G2062" s="34">
        <f t="shared" si="32"/>
        <v>0</v>
      </c>
    </row>
    <row r="2063" spans="1:7" x14ac:dyDescent="0.15">
      <c r="A2063" t="s">
        <v>5566</v>
      </c>
      <c r="B2063" t="s">
        <v>5567</v>
      </c>
      <c r="C2063" t="s">
        <v>188</v>
      </c>
      <c r="D2063" t="s">
        <v>5568</v>
      </c>
      <c r="E2063" t="s">
        <v>42</v>
      </c>
      <c r="G2063" s="34">
        <f t="shared" si="32"/>
        <v>0</v>
      </c>
    </row>
    <row r="2064" spans="1:7" x14ac:dyDescent="0.15">
      <c r="A2064" t="s">
        <v>5569</v>
      </c>
      <c r="B2064" t="s">
        <v>5570</v>
      </c>
      <c r="C2064" t="s">
        <v>188</v>
      </c>
      <c r="D2064" t="s">
        <v>5571</v>
      </c>
      <c r="E2064" t="s">
        <v>42</v>
      </c>
      <c r="G2064" s="34">
        <f t="shared" si="32"/>
        <v>0</v>
      </c>
    </row>
    <row r="2065" spans="1:7" x14ac:dyDescent="0.15">
      <c r="A2065" t="s">
        <v>5572</v>
      </c>
      <c r="B2065" t="s">
        <v>5573</v>
      </c>
      <c r="C2065" t="s">
        <v>188</v>
      </c>
      <c r="D2065" t="s">
        <v>5574</v>
      </c>
      <c r="E2065" t="s">
        <v>42</v>
      </c>
      <c r="G2065" s="34">
        <f t="shared" si="32"/>
        <v>0</v>
      </c>
    </row>
    <row r="2066" spans="1:7" x14ac:dyDescent="0.15">
      <c r="A2066" t="s">
        <v>5575</v>
      </c>
      <c r="B2066" t="s">
        <v>5576</v>
      </c>
      <c r="C2066" t="s">
        <v>188</v>
      </c>
      <c r="D2066" t="s">
        <v>5577</v>
      </c>
      <c r="E2066" t="s">
        <v>42</v>
      </c>
      <c r="G2066" s="34">
        <f t="shared" si="32"/>
        <v>0</v>
      </c>
    </row>
    <row r="2067" spans="1:7" x14ac:dyDescent="0.15">
      <c r="A2067" t="s">
        <v>5578</v>
      </c>
      <c r="B2067" t="s">
        <v>5579</v>
      </c>
      <c r="C2067" t="s">
        <v>188</v>
      </c>
      <c r="D2067" t="s">
        <v>5580</v>
      </c>
      <c r="E2067" t="s">
        <v>42</v>
      </c>
      <c r="G2067" s="34">
        <f t="shared" si="32"/>
        <v>0</v>
      </c>
    </row>
    <row r="2068" spans="1:7" x14ac:dyDescent="0.15">
      <c r="A2068" t="s">
        <v>5581</v>
      </c>
      <c r="B2068" t="s">
        <v>5582</v>
      </c>
      <c r="C2068" t="s">
        <v>188</v>
      </c>
      <c r="D2068" t="s">
        <v>5583</v>
      </c>
      <c r="E2068" t="s">
        <v>42</v>
      </c>
      <c r="G2068" s="34">
        <f t="shared" si="32"/>
        <v>0</v>
      </c>
    </row>
    <row r="2069" spans="1:7" x14ac:dyDescent="0.15">
      <c r="A2069" t="s">
        <v>5584</v>
      </c>
      <c r="B2069" t="s">
        <v>5585</v>
      </c>
      <c r="C2069" t="s">
        <v>188</v>
      </c>
      <c r="D2069" t="s">
        <v>5586</v>
      </c>
      <c r="E2069" t="s">
        <v>42</v>
      </c>
      <c r="G2069" s="34">
        <f t="shared" si="32"/>
        <v>0</v>
      </c>
    </row>
    <row r="2070" spans="1:7" x14ac:dyDescent="0.15">
      <c r="A2070" t="s">
        <v>5587</v>
      </c>
      <c r="B2070" t="s">
        <v>5588</v>
      </c>
      <c r="C2070" t="s">
        <v>188</v>
      </c>
      <c r="D2070" t="s">
        <v>5589</v>
      </c>
      <c r="E2070" t="s">
        <v>42</v>
      </c>
      <c r="G2070" s="34">
        <f t="shared" si="32"/>
        <v>0</v>
      </c>
    </row>
    <row r="2071" spans="1:7" x14ac:dyDescent="0.15">
      <c r="A2071" t="s">
        <v>5590</v>
      </c>
      <c r="B2071" t="s">
        <v>5591</v>
      </c>
      <c r="C2071" t="s">
        <v>188</v>
      </c>
      <c r="D2071" t="s">
        <v>5592</v>
      </c>
      <c r="E2071" t="s">
        <v>42</v>
      </c>
      <c r="G2071" s="34">
        <f t="shared" si="32"/>
        <v>0</v>
      </c>
    </row>
    <row r="2072" spans="1:7" x14ac:dyDescent="0.15">
      <c r="A2072" t="s">
        <v>5593</v>
      </c>
      <c r="B2072" t="s">
        <v>5594</v>
      </c>
      <c r="C2072" t="s">
        <v>188</v>
      </c>
      <c r="D2072" t="s">
        <v>5595</v>
      </c>
      <c r="E2072" t="s">
        <v>42</v>
      </c>
      <c r="G2072" s="34">
        <f t="shared" si="32"/>
        <v>0</v>
      </c>
    </row>
    <row r="2073" spans="1:7" x14ac:dyDescent="0.15">
      <c r="A2073" t="s">
        <v>5596</v>
      </c>
      <c r="B2073" t="s">
        <v>5597</v>
      </c>
      <c r="C2073" t="s">
        <v>188</v>
      </c>
      <c r="D2073" t="s">
        <v>5598</v>
      </c>
      <c r="E2073" t="s">
        <v>42</v>
      </c>
      <c r="G2073" s="34">
        <f t="shared" si="32"/>
        <v>0</v>
      </c>
    </row>
    <row r="2074" spans="1:7" x14ac:dyDescent="0.15">
      <c r="A2074" t="s">
        <v>5599</v>
      </c>
      <c r="B2074" t="s">
        <v>5600</v>
      </c>
      <c r="C2074" t="s">
        <v>188</v>
      </c>
      <c r="D2074" t="s">
        <v>5601</v>
      </c>
      <c r="E2074" t="s">
        <v>42</v>
      </c>
      <c r="G2074" s="34">
        <f t="shared" si="32"/>
        <v>0</v>
      </c>
    </row>
    <row r="2075" spans="1:7" x14ac:dyDescent="0.15">
      <c r="A2075" t="s">
        <v>5602</v>
      </c>
      <c r="B2075" t="s">
        <v>5603</v>
      </c>
      <c r="C2075" t="s">
        <v>188</v>
      </c>
      <c r="D2075" t="s">
        <v>5604</v>
      </c>
      <c r="E2075" t="s">
        <v>42</v>
      </c>
      <c r="G2075" s="34">
        <f t="shared" si="32"/>
        <v>0</v>
      </c>
    </row>
    <row r="2076" spans="1:7" x14ac:dyDescent="0.15">
      <c r="A2076" t="s">
        <v>5605</v>
      </c>
      <c r="B2076" t="s">
        <v>5606</v>
      </c>
      <c r="C2076" t="s">
        <v>188</v>
      </c>
      <c r="D2076" t="s">
        <v>5607</v>
      </c>
      <c r="E2076" t="s">
        <v>42</v>
      </c>
      <c r="G2076" s="34">
        <f t="shared" si="32"/>
        <v>0</v>
      </c>
    </row>
    <row r="2077" spans="1:7" x14ac:dyDescent="0.15">
      <c r="A2077" t="s">
        <v>5608</v>
      </c>
      <c r="B2077" t="s">
        <v>5609</v>
      </c>
      <c r="C2077" t="s">
        <v>188</v>
      </c>
      <c r="D2077" t="s">
        <v>5610</v>
      </c>
      <c r="E2077" t="s">
        <v>42</v>
      </c>
      <c r="G2077" s="34">
        <f t="shared" si="32"/>
        <v>0</v>
      </c>
    </row>
    <row r="2078" spans="1:7" x14ac:dyDescent="0.15">
      <c r="A2078" t="s">
        <v>5611</v>
      </c>
      <c r="B2078" t="s">
        <v>5612</v>
      </c>
      <c r="C2078" t="s">
        <v>188</v>
      </c>
      <c r="D2078" t="s">
        <v>5613</v>
      </c>
      <c r="E2078" t="s">
        <v>42</v>
      </c>
      <c r="G2078" s="34">
        <f t="shared" si="32"/>
        <v>0</v>
      </c>
    </row>
    <row r="2079" spans="1:7" x14ac:dyDescent="0.15">
      <c r="A2079" t="s">
        <v>5614</v>
      </c>
      <c r="B2079" t="s">
        <v>5615</v>
      </c>
      <c r="C2079" t="s">
        <v>188</v>
      </c>
      <c r="D2079" t="s">
        <v>5616</v>
      </c>
      <c r="E2079" t="s">
        <v>42</v>
      </c>
      <c r="G2079" s="34">
        <f t="shared" si="32"/>
        <v>0</v>
      </c>
    </row>
    <row r="2080" spans="1:7" x14ac:dyDescent="0.15">
      <c r="A2080" t="s">
        <v>5617</v>
      </c>
      <c r="B2080" t="s">
        <v>5618</v>
      </c>
      <c r="C2080" t="s">
        <v>188</v>
      </c>
      <c r="D2080" t="s">
        <v>5619</v>
      </c>
      <c r="E2080" t="s">
        <v>42</v>
      </c>
      <c r="G2080" s="34">
        <f t="shared" si="32"/>
        <v>0</v>
      </c>
    </row>
    <row r="2081" spans="1:7" x14ac:dyDescent="0.15">
      <c r="A2081" t="s">
        <v>5620</v>
      </c>
      <c r="B2081" t="s">
        <v>5621</v>
      </c>
      <c r="C2081" t="s">
        <v>188</v>
      </c>
      <c r="D2081" t="s">
        <v>5622</v>
      </c>
      <c r="E2081" t="s">
        <v>42</v>
      </c>
      <c r="G2081" s="34">
        <f t="shared" si="32"/>
        <v>0</v>
      </c>
    </row>
    <row r="2082" spans="1:7" x14ac:dyDescent="0.15">
      <c r="A2082" t="s">
        <v>5623</v>
      </c>
      <c r="B2082" t="s">
        <v>5624</v>
      </c>
      <c r="C2082" t="s">
        <v>188</v>
      </c>
      <c r="D2082" t="s">
        <v>5625</v>
      </c>
      <c r="E2082" t="s">
        <v>42</v>
      </c>
      <c r="G2082" s="34">
        <f t="shared" si="32"/>
        <v>0</v>
      </c>
    </row>
    <row r="2083" spans="1:7" x14ac:dyDescent="0.15">
      <c r="A2083" t="s">
        <v>5626</v>
      </c>
      <c r="B2083" t="s">
        <v>5627</v>
      </c>
      <c r="C2083" t="s">
        <v>188</v>
      </c>
      <c r="D2083" t="s">
        <v>5628</v>
      </c>
      <c r="E2083" t="s">
        <v>42</v>
      </c>
      <c r="G2083" s="34">
        <f t="shared" si="32"/>
        <v>0</v>
      </c>
    </row>
    <row r="2084" spans="1:7" x14ac:dyDescent="0.15">
      <c r="A2084" t="s">
        <v>5629</v>
      </c>
      <c r="B2084" t="s">
        <v>5630</v>
      </c>
      <c r="C2084" t="s">
        <v>188</v>
      </c>
      <c r="D2084" t="s">
        <v>5631</v>
      </c>
      <c r="E2084" t="s">
        <v>42</v>
      </c>
      <c r="G2084" s="34">
        <f t="shared" si="32"/>
        <v>0</v>
      </c>
    </row>
    <row r="2085" spans="1:7" x14ac:dyDescent="0.15">
      <c r="A2085" t="s">
        <v>5632</v>
      </c>
      <c r="B2085" t="s">
        <v>5633</v>
      </c>
      <c r="C2085" t="s">
        <v>188</v>
      </c>
      <c r="D2085" t="s">
        <v>5634</v>
      </c>
      <c r="E2085" t="s">
        <v>42</v>
      </c>
      <c r="G2085" s="34">
        <f t="shared" si="32"/>
        <v>0</v>
      </c>
    </row>
    <row r="2086" spans="1:7" x14ac:dyDescent="0.15">
      <c r="A2086" t="s">
        <v>5635</v>
      </c>
      <c r="B2086" t="s">
        <v>5636</v>
      </c>
      <c r="C2086" t="s">
        <v>188</v>
      </c>
      <c r="D2086" t="s">
        <v>5637</v>
      </c>
      <c r="E2086" t="s">
        <v>42</v>
      </c>
      <c r="G2086" s="34">
        <f t="shared" si="32"/>
        <v>0</v>
      </c>
    </row>
    <row r="2087" spans="1:7" x14ac:dyDescent="0.15">
      <c r="A2087" t="s">
        <v>5638</v>
      </c>
      <c r="B2087" t="s">
        <v>5639</v>
      </c>
      <c r="C2087" t="s">
        <v>188</v>
      </c>
      <c r="D2087" t="s">
        <v>5640</v>
      </c>
      <c r="E2087" t="s">
        <v>42</v>
      </c>
      <c r="G2087" s="34">
        <f t="shared" si="32"/>
        <v>0</v>
      </c>
    </row>
    <row r="2088" spans="1:7" x14ac:dyDescent="0.15">
      <c r="A2088" t="s">
        <v>5641</v>
      </c>
      <c r="B2088" t="s">
        <v>5642</v>
      </c>
      <c r="C2088" t="s">
        <v>188</v>
      </c>
      <c r="D2088" t="s">
        <v>5643</v>
      </c>
      <c r="E2088" t="s">
        <v>42</v>
      </c>
      <c r="G2088" s="34">
        <f t="shared" si="32"/>
        <v>0</v>
      </c>
    </row>
    <row r="2089" spans="1:7" x14ac:dyDescent="0.15">
      <c r="A2089" t="s">
        <v>5644</v>
      </c>
      <c r="B2089" t="s">
        <v>5645</v>
      </c>
      <c r="C2089" t="s">
        <v>188</v>
      </c>
      <c r="D2089" t="s">
        <v>5646</v>
      </c>
      <c r="E2089" t="s">
        <v>42</v>
      </c>
      <c r="G2089" s="34">
        <f t="shared" si="32"/>
        <v>0</v>
      </c>
    </row>
    <row r="2090" spans="1:7" x14ac:dyDescent="0.15">
      <c r="A2090" t="s">
        <v>5647</v>
      </c>
      <c r="B2090" t="s">
        <v>5648</v>
      </c>
      <c r="C2090" t="s">
        <v>188</v>
      </c>
      <c r="D2090" t="s">
        <v>5649</v>
      </c>
      <c r="E2090" t="s">
        <v>42</v>
      </c>
      <c r="G2090" s="34">
        <f t="shared" si="32"/>
        <v>0</v>
      </c>
    </row>
    <row r="2091" spans="1:7" x14ac:dyDescent="0.15">
      <c r="A2091" t="s">
        <v>5650</v>
      </c>
      <c r="B2091" t="s">
        <v>5651</v>
      </c>
      <c r="C2091" t="s">
        <v>188</v>
      </c>
      <c r="D2091" t="s">
        <v>5652</v>
      </c>
      <c r="E2091" t="s">
        <v>42</v>
      </c>
      <c r="G2091" s="34">
        <f t="shared" si="32"/>
        <v>0</v>
      </c>
    </row>
    <row r="2092" spans="1:7" x14ac:dyDescent="0.15">
      <c r="A2092" t="s">
        <v>5653</v>
      </c>
      <c r="B2092" t="s">
        <v>5654</v>
      </c>
      <c r="C2092" t="s">
        <v>188</v>
      </c>
      <c r="D2092" t="s">
        <v>5655</v>
      </c>
      <c r="E2092" t="s">
        <v>42</v>
      </c>
      <c r="G2092" s="34">
        <f t="shared" si="32"/>
        <v>0</v>
      </c>
    </row>
    <row r="2093" spans="1:7" x14ac:dyDescent="0.15">
      <c r="A2093" t="s">
        <v>5656</v>
      </c>
      <c r="B2093" t="s">
        <v>5657</v>
      </c>
      <c r="C2093" t="s">
        <v>188</v>
      </c>
      <c r="D2093" t="s">
        <v>5658</v>
      </c>
      <c r="E2093" t="s">
        <v>42</v>
      </c>
      <c r="G2093" s="34">
        <f t="shared" si="32"/>
        <v>0</v>
      </c>
    </row>
    <row r="2094" spans="1:7" x14ac:dyDescent="0.15">
      <c r="A2094" t="s">
        <v>5659</v>
      </c>
      <c r="B2094" t="s">
        <v>5660</v>
      </c>
      <c r="C2094" t="s">
        <v>188</v>
      </c>
      <c r="D2094" t="s">
        <v>5661</v>
      </c>
      <c r="E2094" t="s">
        <v>42</v>
      </c>
      <c r="G2094" s="34">
        <f t="shared" si="32"/>
        <v>0</v>
      </c>
    </row>
    <row r="2095" spans="1:7" x14ac:dyDescent="0.15">
      <c r="A2095" t="s">
        <v>5662</v>
      </c>
      <c r="B2095" t="s">
        <v>5663</v>
      </c>
      <c r="C2095" t="s">
        <v>188</v>
      </c>
      <c r="D2095" t="s">
        <v>5664</v>
      </c>
      <c r="E2095" t="s">
        <v>42</v>
      </c>
      <c r="G2095" s="34">
        <f t="shared" si="32"/>
        <v>0</v>
      </c>
    </row>
    <row r="2096" spans="1:7" x14ac:dyDescent="0.15">
      <c r="A2096" t="s">
        <v>5665</v>
      </c>
      <c r="B2096" t="s">
        <v>5666</v>
      </c>
      <c r="C2096" t="s">
        <v>188</v>
      </c>
      <c r="D2096" t="s">
        <v>5667</v>
      </c>
      <c r="E2096" t="s">
        <v>42</v>
      </c>
      <c r="G2096" s="34">
        <f t="shared" si="32"/>
        <v>0</v>
      </c>
    </row>
    <row r="2097" spans="1:7" x14ac:dyDescent="0.15">
      <c r="A2097" t="s">
        <v>5668</v>
      </c>
      <c r="B2097" t="s">
        <v>5669</v>
      </c>
      <c r="C2097" t="s">
        <v>188</v>
      </c>
      <c r="D2097" t="s">
        <v>5670</v>
      </c>
      <c r="E2097" t="s">
        <v>42</v>
      </c>
      <c r="G2097" s="34">
        <f t="shared" si="32"/>
        <v>0</v>
      </c>
    </row>
    <row r="2098" spans="1:7" x14ac:dyDescent="0.15">
      <c r="A2098" t="s">
        <v>5671</v>
      </c>
      <c r="B2098" t="s">
        <v>5672</v>
      </c>
      <c r="C2098" t="s">
        <v>188</v>
      </c>
      <c r="D2098" t="s">
        <v>5673</v>
      </c>
      <c r="E2098" t="s">
        <v>42</v>
      </c>
      <c r="G2098" s="34">
        <f t="shared" si="32"/>
        <v>0</v>
      </c>
    </row>
    <row r="2099" spans="1:7" x14ac:dyDescent="0.15">
      <c r="A2099" t="s">
        <v>5674</v>
      </c>
      <c r="B2099" t="s">
        <v>5675</v>
      </c>
      <c r="C2099" t="s">
        <v>188</v>
      </c>
      <c r="D2099" t="s">
        <v>5676</v>
      </c>
      <c r="E2099" t="s">
        <v>42</v>
      </c>
      <c r="G2099" s="34">
        <f t="shared" si="32"/>
        <v>0</v>
      </c>
    </row>
    <row r="2100" spans="1:7" x14ac:dyDescent="0.15">
      <c r="A2100" t="s">
        <v>5677</v>
      </c>
      <c r="B2100" t="s">
        <v>5678</v>
      </c>
      <c r="C2100" t="s">
        <v>188</v>
      </c>
      <c r="D2100" t="s">
        <v>5679</v>
      </c>
      <c r="E2100" t="s">
        <v>42</v>
      </c>
      <c r="G2100" s="34">
        <f t="shared" si="32"/>
        <v>0</v>
      </c>
    </row>
    <row r="2101" spans="1:7" x14ac:dyDescent="0.15">
      <c r="A2101" t="s">
        <v>5680</v>
      </c>
      <c r="B2101" t="s">
        <v>5681</v>
      </c>
      <c r="C2101" t="s">
        <v>188</v>
      </c>
      <c r="D2101" t="s">
        <v>5682</v>
      </c>
      <c r="E2101" t="s">
        <v>42</v>
      </c>
      <c r="G2101" s="34">
        <f t="shared" si="32"/>
        <v>0</v>
      </c>
    </row>
    <row r="2102" spans="1:7" x14ac:dyDescent="0.15">
      <c r="A2102" t="s">
        <v>5683</v>
      </c>
      <c r="B2102" t="s">
        <v>5684</v>
      </c>
      <c r="C2102" t="s">
        <v>188</v>
      </c>
      <c r="D2102" t="s">
        <v>5685</v>
      </c>
      <c r="E2102" t="s">
        <v>42</v>
      </c>
      <c r="G2102" s="34">
        <f t="shared" si="32"/>
        <v>0</v>
      </c>
    </row>
    <row r="2103" spans="1:7" x14ac:dyDescent="0.15">
      <c r="A2103" t="s">
        <v>5686</v>
      </c>
      <c r="B2103" t="s">
        <v>5687</v>
      </c>
      <c r="C2103" t="s">
        <v>188</v>
      </c>
      <c r="D2103" t="s">
        <v>5688</v>
      </c>
      <c r="E2103" t="s">
        <v>42</v>
      </c>
      <c r="G2103" s="34">
        <f t="shared" si="32"/>
        <v>0</v>
      </c>
    </row>
    <row r="2104" spans="1:7" x14ac:dyDescent="0.15">
      <c r="A2104" t="s">
        <v>5689</v>
      </c>
      <c r="B2104" t="s">
        <v>5690</v>
      </c>
      <c r="C2104" t="s">
        <v>188</v>
      </c>
      <c r="D2104" t="s">
        <v>5691</v>
      </c>
      <c r="E2104" t="s">
        <v>42</v>
      </c>
      <c r="G2104" s="34">
        <f t="shared" si="32"/>
        <v>0</v>
      </c>
    </row>
    <row r="2105" spans="1:7" x14ac:dyDescent="0.15">
      <c r="A2105" t="s">
        <v>5692</v>
      </c>
      <c r="B2105" t="s">
        <v>5693</v>
      </c>
      <c r="C2105" t="s">
        <v>188</v>
      </c>
      <c r="D2105" t="s">
        <v>5694</v>
      </c>
      <c r="E2105" t="s">
        <v>42</v>
      </c>
      <c r="G2105" s="34">
        <f t="shared" si="32"/>
        <v>0</v>
      </c>
    </row>
    <row r="2106" spans="1:7" x14ac:dyDescent="0.15">
      <c r="A2106" t="s">
        <v>5695</v>
      </c>
      <c r="B2106" t="s">
        <v>5696</v>
      </c>
      <c r="C2106" t="s">
        <v>188</v>
      </c>
      <c r="D2106" t="s">
        <v>5697</v>
      </c>
      <c r="E2106" t="s">
        <v>42</v>
      </c>
      <c r="G2106" s="34">
        <f t="shared" si="32"/>
        <v>0</v>
      </c>
    </row>
    <row r="2107" spans="1:7" x14ac:dyDescent="0.15">
      <c r="A2107" t="s">
        <v>5698</v>
      </c>
      <c r="B2107" t="s">
        <v>5699</v>
      </c>
      <c r="C2107" t="s">
        <v>188</v>
      </c>
      <c r="D2107" t="s">
        <v>5700</v>
      </c>
      <c r="E2107" t="s">
        <v>42</v>
      </c>
      <c r="G2107" s="34">
        <f t="shared" si="32"/>
        <v>0</v>
      </c>
    </row>
    <row r="2108" spans="1:7" x14ac:dyDescent="0.15">
      <c r="A2108" t="s">
        <v>5701</v>
      </c>
      <c r="B2108" t="s">
        <v>5702</v>
      </c>
      <c r="C2108" t="s">
        <v>188</v>
      </c>
      <c r="D2108" t="s">
        <v>5703</v>
      </c>
      <c r="E2108" t="s">
        <v>42</v>
      </c>
      <c r="G2108" s="34">
        <f t="shared" si="32"/>
        <v>0</v>
      </c>
    </row>
    <row r="2109" spans="1:7" x14ac:dyDescent="0.15">
      <c r="A2109" t="s">
        <v>5704</v>
      </c>
      <c r="B2109" t="s">
        <v>5705</v>
      </c>
      <c r="C2109" t="s">
        <v>188</v>
      </c>
      <c r="D2109" t="s">
        <v>5706</v>
      </c>
      <c r="E2109" t="s">
        <v>42</v>
      </c>
      <c r="G2109" s="34">
        <f t="shared" si="32"/>
        <v>0</v>
      </c>
    </row>
    <row r="2110" spans="1:7" x14ac:dyDescent="0.15">
      <c r="A2110" t="s">
        <v>5707</v>
      </c>
      <c r="B2110" t="s">
        <v>5708</v>
      </c>
      <c r="C2110" t="s">
        <v>188</v>
      </c>
      <c r="D2110" t="s">
        <v>5709</v>
      </c>
      <c r="E2110" t="s">
        <v>42</v>
      </c>
      <c r="G2110" s="34">
        <f t="shared" si="32"/>
        <v>0</v>
      </c>
    </row>
    <row r="2111" spans="1:7" x14ac:dyDescent="0.15">
      <c r="A2111" t="s">
        <v>5710</v>
      </c>
      <c r="B2111" t="s">
        <v>5711</v>
      </c>
      <c r="C2111" t="s">
        <v>188</v>
      </c>
      <c r="D2111" t="s">
        <v>5712</v>
      </c>
      <c r="E2111" t="s">
        <v>42</v>
      </c>
      <c r="G2111" s="34">
        <f t="shared" si="32"/>
        <v>0</v>
      </c>
    </row>
    <row r="2112" spans="1:7" x14ac:dyDescent="0.15">
      <c r="A2112" t="s">
        <v>5713</v>
      </c>
      <c r="B2112" t="s">
        <v>5714</v>
      </c>
      <c r="C2112" t="s">
        <v>188</v>
      </c>
      <c r="D2112" t="s">
        <v>5715</v>
      </c>
      <c r="E2112" t="s">
        <v>42</v>
      </c>
      <c r="G2112" s="34">
        <f t="shared" si="32"/>
        <v>0</v>
      </c>
    </row>
    <row r="2113" spans="1:7" x14ac:dyDescent="0.15">
      <c r="A2113" t="s">
        <v>5716</v>
      </c>
      <c r="B2113" t="s">
        <v>5717</v>
      </c>
      <c r="C2113" t="s">
        <v>188</v>
      </c>
      <c r="D2113" t="s">
        <v>5718</v>
      </c>
      <c r="E2113" t="s">
        <v>42</v>
      </c>
      <c r="G2113" s="34">
        <f t="shared" si="32"/>
        <v>0</v>
      </c>
    </row>
    <row r="2114" spans="1:7" x14ac:dyDescent="0.15">
      <c r="A2114" t="s">
        <v>5719</v>
      </c>
      <c r="B2114" t="s">
        <v>5720</v>
      </c>
      <c r="C2114" t="s">
        <v>188</v>
      </c>
      <c r="D2114" t="s">
        <v>5721</v>
      </c>
      <c r="E2114" t="s">
        <v>42</v>
      </c>
      <c r="G2114" s="34">
        <f t="shared" ref="G2114:G2177" si="33">IFERROR(VALUE(F2114),VALUE(REPLACE(F2114,1,FIND(CHAR(1),SUBSTITUTE(F2114,",",CHAR(1),LEN(F2114)-LEN(SUBSTITUTE(F2114,",","")))),"")))</f>
        <v>0</v>
      </c>
    </row>
    <row r="2115" spans="1:7" x14ac:dyDescent="0.15">
      <c r="A2115" t="s">
        <v>5722</v>
      </c>
      <c r="B2115" t="s">
        <v>5723</v>
      </c>
      <c r="C2115" t="s">
        <v>188</v>
      </c>
      <c r="D2115" t="s">
        <v>5724</v>
      </c>
      <c r="E2115" t="s">
        <v>42</v>
      </c>
      <c r="G2115" s="34">
        <f t="shared" si="33"/>
        <v>0</v>
      </c>
    </row>
    <row r="2116" spans="1:7" x14ac:dyDescent="0.15">
      <c r="A2116" t="s">
        <v>5725</v>
      </c>
      <c r="B2116" t="s">
        <v>5726</v>
      </c>
      <c r="C2116" t="s">
        <v>188</v>
      </c>
      <c r="D2116" t="s">
        <v>5727</v>
      </c>
      <c r="E2116" t="s">
        <v>42</v>
      </c>
      <c r="G2116" s="34">
        <f t="shared" si="33"/>
        <v>0</v>
      </c>
    </row>
    <row r="2117" spans="1:7" x14ac:dyDescent="0.15">
      <c r="A2117" t="s">
        <v>5728</v>
      </c>
      <c r="B2117" t="s">
        <v>5729</v>
      </c>
      <c r="C2117" t="s">
        <v>188</v>
      </c>
      <c r="D2117" t="s">
        <v>5730</v>
      </c>
      <c r="E2117" t="s">
        <v>42</v>
      </c>
      <c r="G2117" s="34">
        <f t="shared" si="33"/>
        <v>0</v>
      </c>
    </row>
    <row r="2118" spans="1:7" x14ac:dyDescent="0.15">
      <c r="A2118" t="s">
        <v>5731</v>
      </c>
      <c r="B2118" t="s">
        <v>5732</v>
      </c>
      <c r="C2118" t="s">
        <v>188</v>
      </c>
      <c r="D2118" t="s">
        <v>5733</v>
      </c>
      <c r="E2118" t="s">
        <v>42</v>
      </c>
      <c r="G2118" s="34">
        <f t="shared" si="33"/>
        <v>0</v>
      </c>
    </row>
    <row r="2119" spans="1:7" x14ac:dyDescent="0.15">
      <c r="A2119" t="s">
        <v>5734</v>
      </c>
      <c r="B2119" t="s">
        <v>5735</v>
      </c>
      <c r="C2119" t="s">
        <v>188</v>
      </c>
      <c r="D2119" t="s">
        <v>5736</v>
      </c>
      <c r="E2119" t="s">
        <v>42</v>
      </c>
      <c r="G2119" s="34">
        <f t="shared" si="33"/>
        <v>0</v>
      </c>
    </row>
    <row r="2120" spans="1:7" x14ac:dyDescent="0.15">
      <c r="A2120" t="s">
        <v>5737</v>
      </c>
      <c r="B2120" t="s">
        <v>5738</v>
      </c>
      <c r="C2120" t="s">
        <v>188</v>
      </c>
      <c r="D2120" t="s">
        <v>5739</v>
      </c>
      <c r="E2120" t="s">
        <v>42</v>
      </c>
      <c r="G2120" s="34">
        <f t="shared" si="33"/>
        <v>0</v>
      </c>
    </row>
    <row r="2121" spans="1:7" x14ac:dyDescent="0.15">
      <c r="A2121" t="s">
        <v>5740</v>
      </c>
      <c r="B2121" t="s">
        <v>5741</v>
      </c>
      <c r="C2121" t="s">
        <v>188</v>
      </c>
      <c r="D2121" t="s">
        <v>5742</v>
      </c>
      <c r="E2121" t="s">
        <v>42</v>
      </c>
      <c r="G2121" s="34">
        <f t="shared" si="33"/>
        <v>0</v>
      </c>
    </row>
    <row r="2122" spans="1:7" x14ac:dyDescent="0.15">
      <c r="A2122" t="s">
        <v>5743</v>
      </c>
      <c r="B2122" t="s">
        <v>5744</v>
      </c>
      <c r="C2122" t="s">
        <v>188</v>
      </c>
      <c r="D2122" t="s">
        <v>5745</v>
      </c>
      <c r="E2122" t="s">
        <v>42</v>
      </c>
      <c r="G2122" s="34">
        <f t="shared" si="33"/>
        <v>0</v>
      </c>
    </row>
    <row r="2123" spans="1:7" x14ac:dyDescent="0.15">
      <c r="A2123" t="s">
        <v>5746</v>
      </c>
      <c r="B2123" t="s">
        <v>5747</v>
      </c>
      <c r="C2123" t="s">
        <v>188</v>
      </c>
      <c r="D2123" t="s">
        <v>5748</v>
      </c>
      <c r="E2123" t="s">
        <v>42</v>
      </c>
      <c r="G2123" s="34">
        <f t="shared" si="33"/>
        <v>0</v>
      </c>
    </row>
    <row r="2124" spans="1:7" x14ac:dyDescent="0.15">
      <c r="A2124" t="s">
        <v>5749</v>
      </c>
      <c r="B2124" t="s">
        <v>5750</v>
      </c>
      <c r="C2124" t="s">
        <v>188</v>
      </c>
      <c r="D2124" t="s">
        <v>5751</v>
      </c>
      <c r="E2124" t="s">
        <v>42</v>
      </c>
      <c r="G2124" s="34">
        <f t="shared" si="33"/>
        <v>0</v>
      </c>
    </row>
    <row r="2125" spans="1:7" x14ac:dyDescent="0.15">
      <c r="A2125" t="s">
        <v>5752</v>
      </c>
      <c r="B2125" t="s">
        <v>5753</v>
      </c>
      <c r="C2125" t="s">
        <v>188</v>
      </c>
      <c r="D2125" t="s">
        <v>5754</v>
      </c>
      <c r="E2125" t="s">
        <v>42</v>
      </c>
      <c r="G2125" s="34">
        <f t="shared" si="33"/>
        <v>0</v>
      </c>
    </row>
    <row r="2126" spans="1:7" x14ac:dyDescent="0.15">
      <c r="A2126" t="s">
        <v>5755</v>
      </c>
      <c r="B2126" t="s">
        <v>5756</v>
      </c>
      <c r="C2126" t="s">
        <v>188</v>
      </c>
      <c r="D2126" t="s">
        <v>5757</v>
      </c>
      <c r="E2126" t="s">
        <v>42</v>
      </c>
      <c r="G2126" s="34">
        <f t="shared" si="33"/>
        <v>0</v>
      </c>
    </row>
    <row r="2127" spans="1:7" x14ac:dyDescent="0.15">
      <c r="A2127" t="s">
        <v>5758</v>
      </c>
      <c r="B2127" t="s">
        <v>5759</v>
      </c>
      <c r="C2127" t="s">
        <v>188</v>
      </c>
      <c r="D2127" t="s">
        <v>5760</v>
      </c>
      <c r="E2127" t="s">
        <v>42</v>
      </c>
      <c r="G2127" s="34">
        <f t="shared" si="33"/>
        <v>0</v>
      </c>
    </row>
    <row r="2128" spans="1:7" x14ac:dyDescent="0.15">
      <c r="A2128" t="s">
        <v>5761</v>
      </c>
      <c r="B2128" t="s">
        <v>5762</v>
      </c>
      <c r="C2128" t="s">
        <v>188</v>
      </c>
      <c r="D2128" t="s">
        <v>5763</v>
      </c>
      <c r="E2128" t="s">
        <v>42</v>
      </c>
      <c r="G2128" s="34">
        <f t="shared" si="33"/>
        <v>0</v>
      </c>
    </row>
    <row r="2129" spans="1:7" x14ac:dyDescent="0.15">
      <c r="A2129" t="s">
        <v>5764</v>
      </c>
      <c r="B2129" t="s">
        <v>5765</v>
      </c>
      <c r="C2129" t="s">
        <v>188</v>
      </c>
      <c r="D2129" t="s">
        <v>5766</v>
      </c>
      <c r="E2129" t="s">
        <v>42</v>
      </c>
      <c r="G2129" s="34">
        <f t="shared" si="33"/>
        <v>0</v>
      </c>
    </row>
    <row r="2130" spans="1:7" x14ac:dyDescent="0.15">
      <c r="A2130" t="s">
        <v>5767</v>
      </c>
      <c r="B2130" t="s">
        <v>5768</v>
      </c>
      <c r="C2130" t="s">
        <v>188</v>
      </c>
      <c r="D2130" t="s">
        <v>5769</v>
      </c>
      <c r="E2130" t="s">
        <v>42</v>
      </c>
      <c r="G2130" s="34">
        <f t="shared" si="33"/>
        <v>0</v>
      </c>
    </row>
    <row r="2131" spans="1:7" x14ac:dyDescent="0.15">
      <c r="A2131" t="s">
        <v>5770</v>
      </c>
      <c r="B2131" t="s">
        <v>5771</v>
      </c>
      <c r="C2131" t="s">
        <v>188</v>
      </c>
      <c r="D2131" t="s">
        <v>5772</v>
      </c>
      <c r="E2131" t="s">
        <v>42</v>
      </c>
      <c r="G2131" s="34">
        <f t="shared" si="33"/>
        <v>0</v>
      </c>
    </row>
    <row r="2132" spans="1:7" x14ac:dyDescent="0.15">
      <c r="A2132" t="s">
        <v>5773</v>
      </c>
      <c r="B2132" t="s">
        <v>5774</v>
      </c>
      <c r="C2132" t="s">
        <v>188</v>
      </c>
      <c r="D2132" t="s">
        <v>5775</v>
      </c>
      <c r="E2132" t="s">
        <v>42</v>
      </c>
      <c r="G2132" s="34">
        <f t="shared" si="33"/>
        <v>0</v>
      </c>
    </row>
    <row r="2133" spans="1:7" x14ac:dyDescent="0.15">
      <c r="A2133" t="s">
        <v>5776</v>
      </c>
      <c r="B2133" t="s">
        <v>5777</v>
      </c>
      <c r="C2133" t="s">
        <v>188</v>
      </c>
      <c r="D2133" t="s">
        <v>5778</v>
      </c>
      <c r="E2133" t="s">
        <v>42</v>
      </c>
      <c r="G2133" s="34">
        <f t="shared" si="33"/>
        <v>0</v>
      </c>
    </row>
    <row r="2134" spans="1:7" x14ac:dyDescent="0.15">
      <c r="A2134" t="s">
        <v>5779</v>
      </c>
      <c r="B2134" t="s">
        <v>5780</v>
      </c>
      <c r="C2134" t="s">
        <v>188</v>
      </c>
      <c r="D2134" t="s">
        <v>5781</v>
      </c>
      <c r="E2134" t="s">
        <v>42</v>
      </c>
      <c r="G2134" s="34">
        <f t="shared" si="33"/>
        <v>0</v>
      </c>
    </row>
    <row r="2135" spans="1:7" x14ac:dyDescent="0.15">
      <c r="A2135" t="s">
        <v>5782</v>
      </c>
      <c r="B2135" t="s">
        <v>5783</v>
      </c>
      <c r="C2135" t="s">
        <v>188</v>
      </c>
      <c r="D2135" t="s">
        <v>5784</v>
      </c>
      <c r="E2135" t="s">
        <v>42</v>
      </c>
      <c r="G2135" s="34">
        <f t="shared" si="33"/>
        <v>0</v>
      </c>
    </row>
    <row r="2136" spans="1:7" x14ac:dyDescent="0.15">
      <c r="A2136" t="s">
        <v>5785</v>
      </c>
      <c r="B2136" t="s">
        <v>5786</v>
      </c>
      <c r="C2136" t="s">
        <v>188</v>
      </c>
      <c r="D2136" t="s">
        <v>5787</v>
      </c>
      <c r="E2136" t="s">
        <v>42</v>
      </c>
      <c r="G2136" s="34">
        <f t="shared" si="33"/>
        <v>0</v>
      </c>
    </row>
    <row r="2137" spans="1:7" x14ac:dyDescent="0.15">
      <c r="A2137" t="s">
        <v>5788</v>
      </c>
      <c r="B2137" t="s">
        <v>5789</v>
      </c>
      <c r="C2137" t="s">
        <v>188</v>
      </c>
      <c r="D2137" t="s">
        <v>5790</v>
      </c>
      <c r="E2137" t="s">
        <v>42</v>
      </c>
      <c r="G2137" s="34">
        <f t="shared" si="33"/>
        <v>0</v>
      </c>
    </row>
    <row r="2138" spans="1:7" x14ac:dyDescent="0.15">
      <c r="A2138" t="s">
        <v>5791</v>
      </c>
      <c r="B2138" t="s">
        <v>5792</v>
      </c>
      <c r="C2138" t="s">
        <v>188</v>
      </c>
      <c r="D2138" t="s">
        <v>5793</v>
      </c>
      <c r="E2138" t="s">
        <v>42</v>
      </c>
      <c r="G2138" s="34">
        <f t="shared" si="33"/>
        <v>0</v>
      </c>
    </row>
    <row r="2139" spans="1:7" x14ac:dyDescent="0.15">
      <c r="A2139" t="s">
        <v>5794</v>
      </c>
      <c r="B2139" t="s">
        <v>5795</v>
      </c>
      <c r="C2139" t="s">
        <v>188</v>
      </c>
      <c r="D2139" t="s">
        <v>5796</v>
      </c>
      <c r="E2139" t="s">
        <v>42</v>
      </c>
      <c r="G2139" s="34">
        <f t="shared" si="33"/>
        <v>0</v>
      </c>
    </row>
    <row r="2140" spans="1:7" x14ac:dyDescent="0.15">
      <c r="A2140" t="s">
        <v>5797</v>
      </c>
      <c r="B2140" t="s">
        <v>5798</v>
      </c>
      <c r="C2140" t="s">
        <v>188</v>
      </c>
      <c r="D2140" t="s">
        <v>5799</v>
      </c>
      <c r="E2140" t="s">
        <v>42</v>
      </c>
      <c r="G2140" s="34">
        <f t="shared" si="33"/>
        <v>0</v>
      </c>
    </row>
    <row r="2141" spans="1:7" x14ac:dyDescent="0.15">
      <c r="A2141" t="s">
        <v>5800</v>
      </c>
      <c r="B2141" t="s">
        <v>5801</v>
      </c>
      <c r="C2141" t="s">
        <v>188</v>
      </c>
      <c r="D2141" t="s">
        <v>5802</v>
      </c>
      <c r="E2141" t="s">
        <v>42</v>
      </c>
      <c r="G2141" s="34">
        <f t="shared" si="33"/>
        <v>0</v>
      </c>
    </row>
    <row r="2142" spans="1:7" x14ac:dyDescent="0.15">
      <c r="A2142" t="s">
        <v>5803</v>
      </c>
      <c r="B2142" t="s">
        <v>5804</v>
      </c>
      <c r="C2142" t="s">
        <v>188</v>
      </c>
      <c r="D2142" t="s">
        <v>5805</v>
      </c>
      <c r="E2142" t="s">
        <v>42</v>
      </c>
      <c r="G2142" s="34">
        <f t="shared" si="33"/>
        <v>0</v>
      </c>
    </row>
    <row r="2143" spans="1:7" x14ac:dyDescent="0.15">
      <c r="A2143" t="s">
        <v>5806</v>
      </c>
      <c r="B2143" t="s">
        <v>5807</v>
      </c>
      <c r="C2143" t="s">
        <v>188</v>
      </c>
      <c r="D2143" t="s">
        <v>5808</v>
      </c>
      <c r="E2143" t="s">
        <v>42</v>
      </c>
      <c r="G2143" s="34">
        <f t="shared" si="33"/>
        <v>0</v>
      </c>
    </row>
    <row r="2144" spans="1:7" x14ac:dyDescent="0.15">
      <c r="A2144" t="s">
        <v>5809</v>
      </c>
      <c r="B2144" t="s">
        <v>5810</v>
      </c>
      <c r="C2144" t="s">
        <v>188</v>
      </c>
      <c r="D2144" t="s">
        <v>5811</v>
      </c>
      <c r="E2144" t="s">
        <v>42</v>
      </c>
      <c r="G2144" s="34">
        <f t="shared" si="33"/>
        <v>0</v>
      </c>
    </row>
    <row r="2145" spans="1:7" x14ac:dyDescent="0.15">
      <c r="A2145" t="s">
        <v>5812</v>
      </c>
      <c r="B2145" t="s">
        <v>5813</v>
      </c>
      <c r="C2145" t="s">
        <v>188</v>
      </c>
      <c r="D2145" t="s">
        <v>5814</v>
      </c>
      <c r="E2145" t="s">
        <v>42</v>
      </c>
      <c r="G2145" s="34">
        <f t="shared" si="33"/>
        <v>0</v>
      </c>
    </row>
    <row r="2146" spans="1:7" x14ac:dyDescent="0.15">
      <c r="A2146" t="s">
        <v>5815</v>
      </c>
      <c r="B2146" t="s">
        <v>5816</v>
      </c>
      <c r="C2146" t="s">
        <v>188</v>
      </c>
      <c r="D2146" t="s">
        <v>5817</v>
      </c>
      <c r="E2146" t="s">
        <v>42</v>
      </c>
      <c r="G2146" s="34">
        <f t="shared" si="33"/>
        <v>0</v>
      </c>
    </row>
    <row r="2147" spans="1:7" x14ac:dyDescent="0.15">
      <c r="A2147" t="s">
        <v>5818</v>
      </c>
      <c r="B2147" t="s">
        <v>5819</v>
      </c>
      <c r="C2147" t="s">
        <v>188</v>
      </c>
      <c r="D2147" t="s">
        <v>5820</v>
      </c>
      <c r="E2147" t="s">
        <v>42</v>
      </c>
      <c r="G2147" s="34">
        <f t="shared" si="33"/>
        <v>0</v>
      </c>
    </row>
    <row r="2148" spans="1:7" x14ac:dyDescent="0.15">
      <c r="A2148" t="s">
        <v>5821</v>
      </c>
      <c r="B2148" t="s">
        <v>5822</v>
      </c>
      <c r="C2148" t="s">
        <v>188</v>
      </c>
      <c r="D2148" t="s">
        <v>5823</v>
      </c>
      <c r="E2148" t="s">
        <v>42</v>
      </c>
      <c r="G2148" s="34">
        <f t="shared" si="33"/>
        <v>0</v>
      </c>
    </row>
    <row r="2149" spans="1:7" x14ac:dyDescent="0.15">
      <c r="A2149" t="s">
        <v>5824</v>
      </c>
      <c r="B2149" t="s">
        <v>5825</v>
      </c>
      <c r="C2149" t="s">
        <v>188</v>
      </c>
      <c r="D2149" t="s">
        <v>5826</v>
      </c>
      <c r="E2149" t="s">
        <v>42</v>
      </c>
      <c r="G2149" s="34">
        <f t="shared" si="33"/>
        <v>0</v>
      </c>
    </row>
    <row r="2150" spans="1:7" x14ac:dyDescent="0.15">
      <c r="A2150" t="s">
        <v>5827</v>
      </c>
      <c r="B2150" t="s">
        <v>5828</v>
      </c>
      <c r="C2150" t="s">
        <v>188</v>
      </c>
      <c r="D2150" t="s">
        <v>5829</v>
      </c>
      <c r="E2150" t="s">
        <v>42</v>
      </c>
      <c r="G2150" s="34">
        <f t="shared" si="33"/>
        <v>0</v>
      </c>
    </row>
    <row r="2151" spans="1:7" x14ac:dyDescent="0.15">
      <c r="A2151" t="s">
        <v>5830</v>
      </c>
      <c r="B2151" t="s">
        <v>5831</v>
      </c>
      <c r="C2151" t="s">
        <v>188</v>
      </c>
      <c r="D2151" t="s">
        <v>5832</v>
      </c>
      <c r="E2151" t="s">
        <v>42</v>
      </c>
      <c r="G2151" s="34">
        <f t="shared" si="33"/>
        <v>0</v>
      </c>
    </row>
    <row r="2152" spans="1:7" x14ac:dyDescent="0.15">
      <c r="A2152" t="s">
        <v>5833</v>
      </c>
      <c r="B2152" t="s">
        <v>5834</v>
      </c>
      <c r="C2152" t="s">
        <v>188</v>
      </c>
      <c r="D2152" t="s">
        <v>5835</v>
      </c>
      <c r="E2152" t="s">
        <v>42</v>
      </c>
      <c r="G2152" s="34">
        <f t="shared" si="33"/>
        <v>0</v>
      </c>
    </row>
    <row r="2153" spans="1:7" x14ac:dyDescent="0.15">
      <c r="A2153" t="s">
        <v>5836</v>
      </c>
      <c r="B2153" t="s">
        <v>5837</v>
      </c>
      <c r="C2153" t="s">
        <v>188</v>
      </c>
      <c r="D2153" t="s">
        <v>5838</v>
      </c>
      <c r="E2153" t="s">
        <v>42</v>
      </c>
      <c r="G2153" s="34">
        <f t="shared" si="33"/>
        <v>0</v>
      </c>
    </row>
    <row r="2154" spans="1:7" x14ac:dyDescent="0.15">
      <c r="A2154" t="s">
        <v>5839</v>
      </c>
      <c r="B2154" t="s">
        <v>5840</v>
      </c>
      <c r="C2154" t="s">
        <v>188</v>
      </c>
      <c r="D2154" t="s">
        <v>5841</v>
      </c>
      <c r="E2154" t="s">
        <v>42</v>
      </c>
      <c r="G2154" s="34">
        <f t="shared" si="33"/>
        <v>0</v>
      </c>
    </row>
    <row r="2155" spans="1:7" x14ac:dyDescent="0.15">
      <c r="A2155" t="s">
        <v>5842</v>
      </c>
      <c r="B2155" t="s">
        <v>5843</v>
      </c>
      <c r="C2155" t="s">
        <v>188</v>
      </c>
      <c r="D2155" t="s">
        <v>5844</v>
      </c>
      <c r="E2155" t="s">
        <v>42</v>
      </c>
      <c r="G2155" s="34">
        <f t="shared" si="33"/>
        <v>0</v>
      </c>
    </row>
    <row r="2156" spans="1:7" x14ac:dyDescent="0.15">
      <c r="A2156" t="s">
        <v>5845</v>
      </c>
      <c r="B2156" t="s">
        <v>5846</v>
      </c>
      <c r="C2156" t="s">
        <v>188</v>
      </c>
      <c r="D2156" t="s">
        <v>5847</v>
      </c>
      <c r="E2156" t="s">
        <v>42</v>
      </c>
      <c r="G2156" s="34">
        <f t="shared" si="33"/>
        <v>0</v>
      </c>
    </row>
    <row r="2157" spans="1:7" x14ac:dyDescent="0.15">
      <c r="A2157" t="s">
        <v>5848</v>
      </c>
      <c r="B2157" t="s">
        <v>5849</v>
      </c>
      <c r="C2157" t="s">
        <v>188</v>
      </c>
      <c r="D2157" t="s">
        <v>5850</v>
      </c>
      <c r="E2157" t="s">
        <v>42</v>
      </c>
      <c r="G2157" s="34">
        <f t="shared" si="33"/>
        <v>0</v>
      </c>
    </row>
    <row r="2158" spans="1:7" x14ac:dyDescent="0.15">
      <c r="A2158" t="s">
        <v>5851</v>
      </c>
      <c r="B2158" t="s">
        <v>5852</v>
      </c>
      <c r="C2158" t="s">
        <v>188</v>
      </c>
      <c r="D2158" t="s">
        <v>5853</v>
      </c>
      <c r="E2158" t="s">
        <v>42</v>
      </c>
      <c r="G2158" s="34">
        <f t="shared" si="33"/>
        <v>0</v>
      </c>
    </row>
    <row r="2159" spans="1:7" x14ac:dyDescent="0.15">
      <c r="A2159" t="s">
        <v>5854</v>
      </c>
      <c r="B2159" t="s">
        <v>5855</v>
      </c>
      <c r="C2159" t="s">
        <v>188</v>
      </c>
      <c r="D2159" t="s">
        <v>5856</v>
      </c>
      <c r="E2159" t="s">
        <v>42</v>
      </c>
      <c r="G2159" s="34">
        <f t="shared" si="33"/>
        <v>0</v>
      </c>
    </row>
    <row r="2160" spans="1:7" x14ac:dyDescent="0.15">
      <c r="A2160" t="s">
        <v>5857</v>
      </c>
      <c r="B2160" t="s">
        <v>5858</v>
      </c>
      <c r="C2160" t="s">
        <v>188</v>
      </c>
      <c r="D2160" t="s">
        <v>5859</v>
      </c>
      <c r="E2160" t="s">
        <v>42</v>
      </c>
      <c r="G2160" s="34">
        <f t="shared" si="33"/>
        <v>0</v>
      </c>
    </row>
    <row r="2161" spans="1:7" x14ac:dyDescent="0.15">
      <c r="A2161" t="s">
        <v>5860</v>
      </c>
      <c r="B2161" t="s">
        <v>5861</v>
      </c>
      <c r="C2161" t="s">
        <v>188</v>
      </c>
      <c r="D2161" t="s">
        <v>5862</v>
      </c>
      <c r="E2161" t="s">
        <v>42</v>
      </c>
      <c r="G2161" s="34">
        <f t="shared" si="33"/>
        <v>0</v>
      </c>
    </row>
    <row r="2162" spans="1:7" x14ac:dyDescent="0.15">
      <c r="A2162" t="s">
        <v>5863</v>
      </c>
      <c r="B2162" t="s">
        <v>5864</v>
      </c>
      <c r="C2162" t="s">
        <v>188</v>
      </c>
      <c r="D2162" t="s">
        <v>5865</v>
      </c>
      <c r="E2162" t="s">
        <v>42</v>
      </c>
      <c r="G2162" s="34">
        <f t="shared" si="33"/>
        <v>0</v>
      </c>
    </row>
    <row r="2163" spans="1:7" x14ac:dyDescent="0.15">
      <c r="A2163" t="s">
        <v>5866</v>
      </c>
      <c r="B2163" t="s">
        <v>5867</v>
      </c>
      <c r="C2163" t="s">
        <v>188</v>
      </c>
      <c r="D2163" t="s">
        <v>5868</v>
      </c>
      <c r="E2163" t="s">
        <v>42</v>
      </c>
      <c r="G2163" s="34">
        <f t="shared" si="33"/>
        <v>0</v>
      </c>
    </row>
    <row r="2164" spans="1:7" x14ac:dyDescent="0.15">
      <c r="A2164" t="s">
        <v>5869</v>
      </c>
      <c r="B2164" t="s">
        <v>5870</v>
      </c>
      <c r="C2164" t="s">
        <v>188</v>
      </c>
      <c r="D2164" t="s">
        <v>5871</v>
      </c>
      <c r="E2164" t="s">
        <v>42</v>
      </c>
      <c r="G2164" s="34">
        <f t="shared" si="33"/>
        <v>0</v>
      </c>
    </row>
    <row r="2165" spans="1:7" x14ac:dyDescent="0.15">
      <c r="A2165" t="s">
        <v>5872</v>
      </c>
      <c r="B2165" t="s">
        <v>5873</v>
      </c>
      <c r="C2165" t="s">
        <v>188</v>
      </c>
      <c r="D2165" t="s">
        <v>5874</v>
      </c>
      <c r="E2165" t="s">
        <v>42</v>
      </c>
      <c r="G2165" s="34">
        <f t="shared" si="33"/>
        <v>0</v>
      </c>
    </row>
    <row r="2166" spans="1:7" x14ac:dyDescent="0.15">
      <c r="A2166" t="s">
        <v>5875</v>
      </c>
      <c r="B2166" t="s">
        <v>5876</v>
      </c>
      <c r="C2166" t="s">
        <v>188</v>
      </c>
      <c r="D2166" t="s">
        <v>5877</v>
      </c>
      <c r="E2166" t="s">
        <v>42</v>
      </c>
      <c r="G2166" s="34">
        <f t="shared" si="33"/>
        <v>0</v>
      </c>
    </row>
    <row r="2167" spans="1:7" x14ac:dyDescent="0.15">
      <c r="A2167" t="s">
        <v>5878</v>
      </c>
      <c r="B2167" t="s">
        <v>5879</v>
      </c>
      <c r="C2167" t="s">
        <v>188</v>
      </c>
      <c r="D2167" t="s">
        <v>5880</v>
      </c>
      <c r="E2167" t="s">
        <v>42</v>
      </c>
      <c r="G2167" s="34">
        <f t="shared" si="33"/>
        <v>0</v>
      </c>
    </row>
    <row r="2168" spans="1:7" x14ac:dyDescent="0.15">
      <c r="A2168" t="s">
        <v>5881</v>
      </c>
      <c r="B2168" t="s">
        <v>5882</v>
      </c>
      <c r="C2168" t="s">
        <v>188</v>
      </c>
      <c r="D2168" t="s">
        <v>5883</v>
      </c>
      <c r="E2168" t="s">
        <v>42</v>
      </c>
      <c r="G2168" s="34">
        <f t="shared" si="33"/>
        <v>0</v>
      </c>
    </row>
    <row r="2169" spans="1:7" x14ac:dyDescent="0.15">
      <c r="A2169" t="s">
        <v>5884</v>
      </c>
      <c r="B2169" t="s">
        <v>5885</v>
      </c>
      <c r="C2169" t="s">
        <v>188</v>
      </c>
      <c r="D2169" t="s">
        <v>5886</v>
      </c>
      <c r="E2169" t="s">
        <v>42</v>
      </c>
      <c r="G2169" s="34">
        <f t="shared" si="33"/>
        <v>0</v>
      </c>
    </row>
    <row r="2170" spans="1:7" x14ac:dyDescent="0.15">
      <c r="A2170" t="s">
        <v>5887</v>
      </c>
      <c r="B2170" t="s">
        <v>5888</v>
      </c>
      <c r="C2170" t="s">
        <v>188</v>
      </c>
      <c r="D2170" t="s">
        <v>5889</v>
      </c>
      <c r="E2170" t="s">
        <v>42</v>
      </c>
      <c r="G2170" s="34">
        <f t="shared" si="33"/>
        <v>0</v>
      </c>
    </row>
    <row r="2171" spans="1:7" x14ac:dyDescent="0.15">
      <c r="A2171" t="s">
        <v>5890</v>
      </c>
      <c r="B2171" t="s">
        <v>5891</v>
      </c>
      <c r="C2171" t="s">
        <v>188</v>
      </c>
      <c r="D2171" t="s">
        <v>5892</v>
      </c>
      <c r="E2171" t="s">
        <v>42</v>
      </c>
      <c r="G2171" s="34">
        <f t="shared" si="33"/>
        <v>0</v>
      </c>
    </row>
    <row r="2172" spans="1:7" x14ac:dyDescent="0.15">
      <c r="A2172" t="s">
        <v>5893</v>
      </c>
      <c r="B2172" t="s">
        <v>5894</v>
      </c>
      <c r="C2172" t="s">
        <v>188</v>
      </c>
      <c r="D2172" t="s">
        <v>5895</v>
      </c>
      <c r="E2172" t="s">
        <v>42</v>
      </c>
      <c r="G2172" s="34">
        <f t="shared" si="33"/>
        <v>0</v>
      </c>
    </row>
    <row r="2173" spans="1:7" x14ac:dyDescent="0.15">
      <c r="A2173" t="s">
        <v>5896</v>
      </c>
      <c r="B2173" t="s">
        <v>5897</v>
      </c>
      <c r="C2173" t="s">
        <v>188</v>
      </c>
      <c r="D2173" t="s">
        <v>5898</v>
      </c>
      <c r="E2173" t="s">
        <v>42</v>
      </c>
      <c r="G2173" s="34">
        <f t="shared" si="33"/>
        <v>0</v>
      </c>
    </row>
    <row r="2174" spans="1:7" x14ac:dyDescent="0.15">
      <c r="A2174" t="s">
        <v>5899</v>
      </c>
      <c r="B2174" t="s">
        <v>5900</v>
      </c>
      <c r="C2174" t="s">
        <v>188</v>
      </c>
      <c r="D2174" t="s">
        <v>5901</v>
      </c>
      <c r="E2174" t="s">
        <v>42</v>
      </c>
      <c r="G2174" s="34">
        <f t="shared" si="33"/>
        <v>0</v>
      </c>
    </row>
    <row r="2175" spans="1:7" x14ac:dyDescent="0.15">
      <c r="A2175" t="s">
        <v>5902</v>
      </c>
      <c r="B2175" t="s">
        <v>5903</v>
      </c>
      <c r="C2175" t="s">
        <v>188</v>
      </c>
      <c r="D2175" t="s">
        <v>5904</v>
      </c>
      <c r="E2175" t="s">
        <v>42</v>
      </c>
      <c r="G2175" s="34">
        <f t="shared" si="33"/>
        <v>0</v>
      </c>
    </row>
    <row r="2176" spans="1:7" x14ac:dyDescent="0.15">
      <c r="A2176" t="s">
        <v>5905</v>
      </c>
      <c r="B2176" t="s">
        <v>5906</v>
      </c>
      <c r="C2176" t="s">
        <v>188</v>
      </c>
      <c r="D2176" t="s">
        <v>5907</v>
      </c>
      <c r="E2176" t="s">
        <v>42</v>
      </c>
      <c r="G2176" s="34">
        <f t="shared" si="33"/>
        <v>0</v>
      </c>
    </row>
    <row r="2177" spans="1:7" x14ac:dyDescent="0.15">
      <c r="A2177" t="s">
        <v>5908</v>
      </c>
      <c r="B2177" t="s">
        <v>5909</v>
      </c>
      <c r="C2177" t="s">
        <v>188</v>
      </c>
      <c r="D2177" t="s">
        <v>5910</v>
      </c>
      <c r="E2177" t="s">
        <v>42</v>
      </c>
      <c r="G2177" s="34">
        <f t="shared" si="33"/>
        <v>0</v>
      </c>
    </row>
    <row r="2178" spans="1:7" x14ac:dyDescent="0.15">
      <c r="A2178" t="s">
        <v>5911</v>
      </c>
      <c r="B2178" t="s">
        <v>5912</v>
      </c>
      <c r="C2178" t="s">
        <v>188</v>
      </c>
      <c r="D2178" t="s">
        <v>5913</v>
      </c>
      <c r="E2178" t="s">
        <v>42</v>
      </c>
      <c r="G2178" s="34">
        <f t="shared" ref="G2178:G2241" si="34">IFERROR(VALUE(F2178),VALUE(REPLACE(F2178,1,FIND(CHAR(1),SUBSTITUTE(F2178,",",CHAR(1),LEN(F2178)-LEN(SUBSTITUTE(F2178,",","")))),"")))</f>
        <v>0</v>
      </c>
    </row>
    <row r="2179" spans="1:7" x14ac:dyDescent="0.15">
      <c r="A2179" t="s">
        <v>5914</v>
      </c>
      <c r="B2179" t="s">
        <v>5915</v>
      </c>
      <c r="C2179" t="s">
        <v>188</v>
      </c>
      <c r="D2179" t="s">
        <v>5916</v>
      </c>
      <c r="E2179" t="s">
        <v>42</v>
      </c>
      <c r="G2179" s="34">
        <f t="shared" si="34"/>
        <v>0</v>
      </c>
    </row>
    <row r="2180" spans="1:7" x14ac:dyDescent="0.15">
      <c r="A2180" t="s">
        <v>5917</v>
      </c>
      <c r="B2180" t="s">
        <v>5918</v>
      </c>
      <c r="C2180" t="s">
        <v>188</v>
      </c>
      <c r="D2180" t="s">
        <v>5919</v>
      </c>
      <c r="E2180" t="s">
        <v>42</v>
      </c>
      <c r="G2180" s="34">
        <f t="shared" si="34"/>
        <v>0</v>
      </c>
    </row>
    <row r="2181" spans="1:7" x14ac:dyDescent="0.15">
      <c r="A2181" t="s">
        <v>5920</v>
      </c>
      <c r="B2181" t="s">
        <v>5921</v>
      </c>
      <c r="C2181" t="s">
        <v>93</v>
      </c>
      <c r="D2181" t="s">
        <v>5922</v>
      </c>
      <c r="E2181" t="s">
        <v>95</v>
      </c>
      <c r="F2181" t="s">
        <v>12012</v>
      </c>
      <c r="G2181" s="34">
        <f t="shared" si="34"/>
        <v>40064</v>
      </c>
    </row>
    <row r="2182" spans="1:7" x14ac:dyDescent="0.15">
      <c r="A2182" t="s">
        <v>5923</v>
      </c>
      <c r="B2182" t="s">
        <v>5924</v>
      </c>
      <c r="C2182" t="s">
        <v>93</v>
      </c>
      <c r="D2182" t="s">
        <v>5925</v>
      </c>
      <c r="E2182" t="s">
        <v>95</v>
      </c>
      <c r="F2182" t="s">
        <v>12013</v>
      </c>
      <c r="G2182" s="34">
        <f t="shared" si="34"/>
        <v>39308</v>
      </c>
    </row>
    <row r="2183" spans="1:7" x14ac:dyDescent="0.15">
      <c r="A2183" t="s">
        <v>5926</v>
      </c>
      <c r="B2183" t="s">
        <v>5927</v>
      </c>
      <c r="C2183" t="s">
        <v>93</v>
      </c>
      <c r="D2183" t="s">
        <v>5928</v>
      </c>
      <c r="E2183" t="s">
        <v>95</v>
      </c>
      <c r="F2183" t="s">
        <v>11911</v>
      </c>
      <c r="G2183" s="34">
        <f t="shared" si="34"/>
        <v>39868</v>
      </c>
    </row>
    <row r="2184" spans="1:7" x14ac:dyDescent="0.15">
      <c r="A2184" t="s">
        <v>5929</v>
      </c>
      <c r="B2184" t="s">
        <v>5930</v>
      </c>
      <c r="C2184" t="s">
        <v>188</v>
      </c>
      <c r="D2184" t="s">
        <v>5931</v>
      </c>
      <c r="E2184" t="s">
        <v>42</v>
      </c>
      <c r="F2184" t="s">
        <v>11855</v>
      </c>
      <c r="G2184" s="34">
        <f t="shared" si="34"/>
        <v>38103</v>
      </c>
    </row>
    <row r="2185" spans="1:7" x14ac:dyDescent="0.15">
      <c r="A2185" t="s">
        <v>5932</v>
      </c>
      <c r="B2185" t="s">
        <v>5933</v>
      </c>
      <c r="C2185" t="s">
        <v>188</v>
      </c>
      <c r="D2185" t="s">
        <v>5934</v>
      </c>
      <c r="E2185" t="s">
        <v>42</v>
      </c>
      <c r="F2185" t="s">
        <v>11855</v>
      </c>
      <c r="G2185" s="34">
        <f t="shared" si="34"/>
        <v>38103</v>
      </c>
    </row>
    <row r="2186" spans="1:7" x14ac:dyDescent="0.15">
      <c r="A2186" t="s">
        <v>5935</v>
      </c>
      <c r="B2186" t="s">
        <v>5936</v>
      </c>
      <c r="C2186" t="s">
        <v>188</v>
      </c>
      <c r="D2186" t="s">
        <v>5937</v>
      </c>
      <c r="E2186" t="s">
        <v>42</v>
      </c>
      <c r="F2186" t="s">
        <v>11855</v>
      </c>
      <c r="G2186" s="34">
        <f t="shared" si="34"/>
        <v>38103</v>
      </c>
    </row>
    <row r="2187" spans="1:7" x14ac:dyDescent="0.15">
      <c r="A2187" t="s">
        <v>5938</v>
      </c>
      <c r="B2187" t="s">
        <v>5939</v>
      </c>
      <c r="C2187" t="s">
        <v>188</v>
      </c>
      <c r="D2187" t="s">
        <v>5940</v>
      </c>
      <c r="E2187" t="s">
        <v>42</v>
      </c>
      <c r="F2187" t="s">
        <v>11855</v>
      </c>
      <c r="G2187" s="34">
        <f t="shared" si="34"/>
        <v>38103</v>
      </c>
    </row>
    <row r="2188" spans="1:7" x14ac:dyDescent="0.15">
      <c r="A2188" t="s">
        <v>5941</v>
      </c>
      <c r="B2188" t="s">
        <v>5942</v>
      </c>
      <c r="C2188" t="s">
        <v>188</v>
      </c>
      <c r="D2188" t="s">
        <v>5943</v>
      </c>
      <c r="E2188" t="s">
        <v>42</v>
      </c>
      <c r="F2188" t="s">
        <v>11855</v>
      </c>
      <c r="G2188" s="34">
        <f t="shared" si="34"/>
        <v>38103</v>
      </c>
    </row>
    <row r="2189" spans="1:7" x14ac:dyDescent="0.15">
      <c r="A2189" t="s">
        <v>5944</v>
      </c>
      <c r="B2189" t="s">
        <v>5945</v>
      </c>
      <c r="C2189" t="s">
        <v>188</v>
      </c>
      <c r="D2189" t="s">
        <v>5946</v>
      </c>
      <c r="E2189" t="s">
        <v>42</v>
      </c>
      <c r="F2189" t="s">
        <v>11855</v>
      </c>
      <c r="G2189" s="34">
        <f t="shared" si="34"/>
        <v>38103</v>
      </c>
    </row>
    <row r="2190" spans="1:7" x14ac:dyDescent="0.15">
      <c r="A2190" t="s">
        <v>5947</v>
      </c>
      <c r="B2190" t="s">
        <v>5948</v>
      </c>
      <c r="C2190" t="s">
        <v>188</v>
      </c>
      <c r="D2190" t="s">
        <v>5949</v>
      </c>
      <c r="E2190" t="s">
        <v>42</v>
      </c>
      <c r="F2190" t="s">
        <v>11855</v>
      </c>
      <c r="G2190" s="34">
        <f t="shared" si="34"/>
        <v>38103</v>
      </c>
    </row>
    <row r="2191" spans="1:7" x14ac:dyDescent="0.15">
      <c r="A2191" t="s">
        <v>5950</v>
      </c>
      <c r="B2191" t="s">
        <v>5951</v>
      </c>
      <c r="C2191" t="s">
        <v>188</v>
      </c>
      <c r="D2191" t="s">
        <v>5952</v>
      </c>
      <c r="E2191" t="s">
        <v>42</v>
      </c>
      <c r="F2191" t="s">
        <v>11855</v>
      </c>
      <c r="G2191" s="34">
        <f t="shared" si="34"/>
        <v>38103</v>
      </c>
    </row>
    <row r="2192" spans="1:7" x14ac:dyDescent="0.15">
      <c r="A2192" t="s">
        <v>5953</v>
      </c>
      <c r="B2192" t="s">
        <v>5954</v>
      </c>
      <c r="C2192" t="s">
        <v>188</v>
      </c>
      <c r="D2192" t="s">
        <v>5955</v>
      </c>
      <c r="E2192" t="s">
        <v>42</v>
      </c>
      <c r="F2192" t="s">
        <v>11855</v>
      </c>
      <c r="G2192" s="34">
        <f t="shared" si="34"/>
        <v>38103</v>
      </c>
    </row>
    <row r="2193" spans="1:7" x14ac:dyDescent="0.15">
      <c r="A2193" t="s">
        <v>5956</v>
      </c>
      <c r="B2193" t="s">
        <v>5957</v>
      </c>
      <c r="C2193" t="s">
        <v>188</v>
      </c>
      <c r="D2193" t="s">
        <v>5958</v>
      </c>
      <c r="E2193" t="s">
        <v>42</v>
      </c>
      <c r="F2193" t="s">
        <v>11855</v>
      </c>
      <c r="G2193" s="34">
        <f t="shared" si="34"/>
        <v>38103</v>
      </c>
    </row>
    <row r="2194" spans="1:7" x14ac:dyDescent="0.15">
      <c r="A2194" t="s">
        <v>5959</v>
      </c>
      <c r="B2194" t="s">
        <v>5960</v>
      </c>
      <c r="C2194" t="s">
        <v>188</v>
      </c>
      <c r="D2194" t="s">
        <v>5961</v>
      </c>
      <c r="E2194" t="s">
        <v>42</v>
      </c>
      <c r="F2194" t="s">
        <v>11855</v>
      </c>
      <c r="G2194" s="34">
        <f t="shared" si="34"/>
        <v>38103</v>
      </c>
    </row>
    <row r="2195" spans="1:7" x14ac:dyDescent="0.15">
      <c r="A2195" t="s">
        <v>5962</v>
      </c>
      <c r="B2195" t="s">
        <v>5963</v>
      </c>
      <c r="C2195" t="s">
        <v>188</v>
      </c>
      <c r="D2195" t="s">
        <v>5964</v>
      </c>
      <c r="E2195" t="s">
        <v>42</v>
      </c>
      <c r="F2195" t="s">
        <v>11855</v>
      </c>
      <c r="G2195" s="34">
        <f t="shared" si="34"/>
        <v>38103</v>
      </c>
    </row>
    <row r="2196" spans="1:7" x14ac:dyDescent="0.15">
      <c r="A2196" t="s">
        <v>5965</v>
      </c>
      <c r="B2196" t="s">
        <v>5966</v>
      </c>
      <c r="C2196" t="s">
        <v>188</v>
      </c>
      <c r="D2196" t="s">
        <v>5967</v>
      </c>
      <c r="E2196" t="s">
        <v>42</v>
      </c>
      <c r="F2196" t="s">
        <v>11855</v>
      </c>
      <c r="G2196" s="34">
        <f t="shared" si="34"/>
        <v>38103</v>
      </c>
    </row>
    <row r="2197" spans="1:7" x14ac:dyDescent="0.15">
      <c r="A2197" t="s">
        <v>5968</v>
      </c>
      <c r="B2197" t="s">
        <v>5969</v>
      </c>
      <c r="C2197" t="s">
        <v>188</v>
      </c>
      <c r="D2197" t="s">
        <v>5970</v>
      </c>
      <c r="E2197" t="s">
        <v>42</v>
      </c>
      <c r="F2197" t="s">
        <v>11855</v>
      </c>
      <c r="G2197" s="34">
        <f t="shared" si="34"/>
        <v>38103</v>
      </c>
    </row>
    <row r="2198" spans="1:7" x14ac:dyDescent="0.15">
      <c r="A2198" t="s">
        <v>5971</v>
      </c>
      <c r="B2198" t="s">
        <v>5972</v>
      </c>
      <c r="C2198" t="s">
        <v>188</v>
      </c>
      <c r="D2198" t="s">
        <v>5973</v>
      </c>
      <c r="E2198" t="s">
        <v>42</v>
      </c>
      <c r="F2198" t="s">
        <v>11855</v>
      </c>
      <c r="G2198" s="34">
        <f t="shared" si="34"/>
        <v>38103</v>
      </c>
    </row>
    <row r="2199" spans="1:7" x14ac:dyDescent="0.15">
      <c r="A2199" t="s">
        <v>5974</v>
      </c>
      <c r="B2199" t="s">
        <v>5975</v>
      </c>
      <c r="C2199" t="s">
        <v>188</v>
      </c>
      <c r="D2199" t="s">
        <v>5976</v>
      </c>
      <c r="E2199" t="s">
        <v>42</v>
      </c>
      <c r="F2199" t="s">
        <v>11855</v>
      </c>
      <c r="G2199" s="34">
        <f t="shared" si="34"/>
        <v>38103</v>
      </c>
    </row>
    <row r="2200" spans="1:7" x14ac:dyDescent="0.15">
      <c r="A2200" t="s">
        <v>5977</v>
      </c>
      <c r="B2200" t="s">
        <v>5978</v>
      </c>
      <c r="C2200" t="s">
        <v>188</v>
      </c>
      <c r="D2200" t="s">
        <v>5979</v>
      </c>
      <c r="E2200" t="s">
        <v>42</v>
      </c>
      <c r="F2200" t="s">
        <v>11855</v>
      </c>
      <c r="G2200" s="34">
        <f t="shared" si="34"/>
        <v>38103</v>
      </c>
    </row>
    <row r="2201" spans="1:7" x14ac:dyDescent="0.15">
      <c r="A2201" t="s">
        <v>5980</v>
      </c>
      <c r="B2201" t="s">
        <v>5981</v>
      </c>
      <c r="C2201" t="s">
        <v>188</v>
      </c>
      <c r="D2201" t="s">
        <v>5982</v>
      </c>
      <c r="E2201" t="s">
        <v>42</v>
      </c>
      <c r="F2201" t="s">
        <v>11855</v>
      </c>
      <c r="G2201" s="34">
        <f t="shared" si="34"/>
        <v>38103</v>
      </c>
    </row>
    <row r="2202" spans="1:7" x14ac:dyDescent="0.15">
      <c r="A2202" t="s">
        <v>5983</v>
      </c>
      <c r="B2202" t="s">
        <v>5984</v>
      </c>
      <c r="C2202" t="s">
        <v>188</v>
      </c>
      <c r="D2202" t="s">
        <v>5985</v>
      </c>
      <c r="E2202" t="s">
        <v>42</v>
      </c>
      <c r="F2202" t="s">
        <v>11855</v>
      </c>
      <c r="G2202" s="34">
        <f t="shared" si="34"/>
        <v>38103</v>
      </c>
    </row>
    <row r="2203" spans="1:7" x14ac:dyDescent="0.15">
      <c r="A2203" t="s">
        <v>5986</v>
      </c>
      <c r="B2203" t="s">
        <v>5987</v>
      </c>
      <c r="C2203" t="s">
        <v>188</v>
      </c>
      <c r="D2203" t="s">
        <v>5988</v>
      </c>
      <c r="E2203" t="s">
        <v>42</v>
      </c>
      <c r="F2203" t="s">
        <v>11855</v>
      </c>
      <c r="G2203" s="34">
        <f t="shared" si="34"/>
        <v>38103</v>
      </c>
    </row>
    <row r="2204" spans="1:7" x14ac:dyDescent="0.15">
      <c r="A2204" t="s">
        <v>5989</v>
      </c>
      <c r="B2204" t="s">
        <v>5987</v>
      </c>
      <c r="C2204" t="s">
        <v>188</v>
      </c>
      <c r="D2204" t="s">
        <v>5990</v>
      </c>
      <c r="E2204" t="s">
        <v>42</v>
      </c>
      <c r="F2204" t="s">
        <v>11855</v>
      </c>
      <c r="G2204" s="34">
        <f t="shared" si="34"/>
        <v>38103</v>
      </c>
    </row>
    <row r="2205" spans="1:7" x14ac:dyDescent="0.15">
      <c r="A2205" t="s">
        <v>5991</v>
      </c>
      <c r="B2205" t="s">
        <v>5992</v>
      </c>
      <c r="C2205" t="s">
        <v>188</v>
      </c>
      <c r="D2205" t="s">
        <v>5993</v>
      </c>
      <c r="E2205" t="s">
        <v>42</v>
      </c>
      <c r="F2205" t="s">
        <v>11868</v>
      </c>
      <c r="G2205" s="34">
        <f t="shared" si="34"/>
        <v>38475</v>
      </c>
    </row>
    <row r="2206" spans="1:7" x14ac:dyDescent="0.15">
      <c r="A2206" t="s">
        <v>5994</v>
      </c>
      <c r="B2206" t="s">
        <v>5995</v>
      </c>
      <c r="C2206" t="s">
        <v>188</v>
      </c>
      <c r="D2206" t="s">
        <v>5996</v>
      </c>
      <c r="E2206" t="s">
        <v>42</v>
      </c>
      <c r="F2206" t="s">
        <v>12010</v>
      </c>
      <c r="G2206" s="34">
        <f t="shared" si="34"/>
        <v>40150</v>
      </c>
    </row>
    <row r="2207" spans="1:7" x14ac:dyDescent="0.15">
      <c r="A2207" t="s">
        <v>5997</v>
      </c>
      <c r="B2207" t="s">
        <v>5998</v>
      </c>
      <c r="C2207" t="s">
        <v>188</v>
      </c>
      <c r="D2207" t="s">
        <v>5999</v>
      </c>
      <c r="E2207" t="s">
        <v>42</v>
      </c>
      <c r="F2207" t="s">
        <v>12014</v>
      </c>
      <c r="G2207" s="34">
        <f t="shared" si="34"/>
        <v>39531</v>
      </c>
    </row>
    <row r="2208" spans="1:7" x14ac:dyDescent="0.15">
      <c r="A2208" t="s">
        <v>6000</v>
      </c>
      <c r="B2208" t="s">
        <v>6001</v>
      </c>
      <c r="C2208" t="s">
        <v>188</v>
      </c>
      <c r="D2208" t="s">
        <v>6002</v>
      </c>
      <c r="E2208" t="s">
        <v>42</v>
      </c>
      <c r="F2208" t="s">
        <v>11862</v>
      </c>
      <c r="G2208" s="34">
        <f t="shared" si="34"/>
        <v>38490</v>
      </c>
    </row>
    <row r="2209" spans="1:7" x14ac:dyDescent="0.15">
      <c r="A2209" t="s">
        <v>6003</v>
      </c>
      <c r="B2209" t="s">
        <v>6004</v>
      </c>
      <c r="C2209" t="s">
        <v>188</v>
      </c>
      <c r="D2209" t="s">
        <v>6005</v>
      </c>
      <c r="E2209" t="s">
        <v>42</v>
      </c>
      <c r="F2209" t="s">
        <v>11862</v>
      </c>
      <c r="G2209" s="34">
        <f t="shared" si="34"/>
        <v>38490</v>
      </c>
    </row>
    <row r="2210" spans="1:7" x14ac:dyDescent="0.15">
      <c r="A2210" t="s">
        <v>6006</v>
      </c>
      <c r="B2210" t="s">
        <v>6007</v>
      </c>
      <c r="C2210" t="s">
        <v>188</v>
      </c>
      <c r="D2210" t="s">
        <v>6008</v>
      </c>
      <c r="E2210" t="s">
        <v>42</v>
      </c>
      <c r="F2210" t="s">
        <v>11862</v>
      </c>
      <c r="G2210" s="34">
        <f t="shared" si="34"/>
        <v>38490</v>
      </c>
    </row>
    <row r="2211" spans="1:7" x14ac:dyDescent="0.15">
      <c r="A2211" t="s">
        <v>6009</v>
      </c>
      <c r="B2211" t="s">
        <v>6010</v>
      </c>
      <c r="C2211" t="s">
        <v>188</v>
      </c>
      <c r="D2211" t="s">
        <v>6011</v>
      </c>
      <c r="E2211" t="s">
        <v>42</v>
      </c>
      <c r="F2211" t="s">
        <v>11862</v>
      </c>
      <c r="G2211" s="34">
        <f t="shared" si="34"/>
        <v>38490</v>
      </c>
    </row>
    <row r="2212" spans="1:7" x14ac:dyDescent="0.15">
      <c r="A2212" t="s">
        <v>6012</v>
      </c>
      <c r="B2212" t="s">
        <v>6013</v>
      </c>
      <c r="C2212" t="s">
        <v>180</v>
      </c>
      <c r="D2212" t="s">
        <v>6014</v>
      </c>
      <c r="E2212" t="s">
        <v>379</v>
      </c>
      <c r="F2212" t="s">
        <v>12006</v>
      </c>
      <c r="G2212" s="34">
        <f t="shared" si="34"/>
        <v>38643</v>
      </c>
    </row>
    <row r="2213" spans="1:7" x14ac:dyDescent="0.15">
      <c r="A2213" t="s">
        <v>6015</v>
      </c>
      <c r="B2213" t="s">
        <v>6016</v>
      </c>
      <c r="C2213" t="s">
        <v>93</v>
      </c>
      <c r="D2213" t="s">
        <v>6017</v>
      </c>
      <c r="E2213" t="s">
        <v>95</v>
      </c>
      <c r="F2213" t="s">
        <v>11980</v>
      </c>
      <c r="G2213" s="34">
        <f t="shared" si="34"/>
        <v>40260</v>
      </c>
    </row>
    <row r="2214" spans="1:7" x14ac:dyDescent="0.15">
      <c r="A2214" t="s">
        <v>6018</v>
      </c>
      <c r="B2214" t="s">
        <v>27</v>
      </c>
      <c r="C2214" t="s">
        <v>93</v>
      </c>
      <c r="D2214" t="s">
        <v>6019</v>
      </c>
      <c r="E2214" t="s">
        <v>95</v>
      </c>
      <c r="G2214" s="34">
        <f t="shared" si="34"/>
        <v>0</v>
      </c>
    </row>
    <row r="2215" spans="1:7" x14ac:dyDescent="0.15">
      <c r="A2215" t="s">
        <v>6020</v>
      </c>
      <c r="B2215" t="s">
        <v>6021</v>
      </c>
      <c r="C2215" t="s">
        <v>93</v>
      </c>
      <c r="D2215" t="s">
        <v>6022</v>
      </c>
      <c r="E2215" t="s">
        <v>95</v>
      </c>
      <c r="G2215" s="34">
        <f t="shared" si="34"/>
        <v>0</v>
      </c>
    </row>
    <row r="2216" spans="1:7" x14ac:dyDescent="0.15">
      <c r="A2216" t="s">
        <v>6023</v>
      </c>
      <c r="B2216" t="s">
        <v>6024</v>
      </c>
      <c r="C2216" t="s">
        <v>93</v>
      </c>
      <c r="D2216" t="s">
        <v>6025</v>
      </c>
      <c r="E2216" t="s">
        <v>95</v>
      </c>
      <c r="G2216" s="34">
        <f t="shared" si="34"/>
        <v>0</v>
      </c>
    </row>
    <row r="2217" spans="1:7" x14ac:dyDescent="0.15">
      <c r="A2217" t="s">
        <v>6026</v>
      </c>
      <c r="B2217" t="s">
        <v>6027</v>
      </c>
      <c r="C2217" t="s">
        <v>93</v>
      </c>
      <c r="D2217" t="s">
        <v>6028</v>
      </c>
      <c r="E2217" t="s">
        <v>95</v>
      </c>
      <c r="G2217" s="34">
        <f t="shared" si="34"/>
        <v>0</v>
      </c>
    </row>
    <row r="2218" spans="1:7" x14ac:dyDescent="0.15">
      <c r="A2218" t="s">
        <v>6029</v>
      </c>
      <c r="B2218" t="s">
        <v>27</v>
      </c>
      <c r="C2218" t="s">
        <v>188</v>
      </c>
      <c r="D2218" t="s">
        <v>6019</v>
      </c>
      <c r="E2218" t="s">
        <v>42</v>
      </c>
      <c r="G2218" s="34">
        <f t="shared" si="34"/>
        <v>0</v>
      </c>
    </row>
    <row r="2219" spans="1:7" x14ac:dyDescent="0.15">
      <c r="A2219" t="s">
        <v>6030</v>
      </c>
      <c r="B2219" t="s">
        <v>6021</v>
      </c>
      <c r="C2219" t="s">
        <v>188</v>
      </c>
      <c r="D2219" t="s">
        <v>6022</v>
      </c>
      <c r="E2219" t="s">
        <v>42</v>
      </c>
      <c r="G2219" s="34">
        <f t="shared" si="34"/>
        <v>0</v>
      </c>
    </row>
    <row r="2220" spans="1:7" x14ac:dyDescent="0.15">
      <c r="A2220" t="s">
        <v>6031</v>
      </c>
      <c r="B2220" t="s">
        <v>6024</v>
      </c>
      <c r="C2220" t="s">
        <v>188</v>
      </c>
      <c r="D2220" t="s">
        <v>6025</v>
      </c>
      <c r="E2220" t="s">
        <v>42</v>
      </c>
      <c r="G2220" s="34">
        <f t="shared" si="34"/>
        <v>0</v>
      </c>
    </row>
    <row r="2221" spans="1:7" x14ac:dyDescent="0.15">
      <c r="A2221" t="s">
        <v>6032</v>
      </c>
      <c r="B2221" t="s">
        <v>6027</v>
      </c>
      <c r="C2221" t="s">
        <v>188</v>
      </c>
      <c r="D2221" t="s">
        <v>6028</v>
      </c>
      <c r="E2221" t="s">
        <v>42</v>
      </c>
      <c r="G2221" s="34">
        <f t="shared" si="34"/>
        <v>0</v>
      </c>
    </row>
    <row r="2222" spans="1:7" x14ac:dyDescent="0.15">
      <c r="A2222" t="s">
        <v>6033</v>
      </c>
      <c r="B2222" t="s">
        <v>26</v>
      </c>
      <c r="C2222" t="s">
        <v>93</v>
      </c>
      <c r="D2222" t="s">
        <v>6034</v>
      </c>
      <c r="E2222" t="s">
        <v>95</v>
      </c>
      <c r="G2222" s="34">
        <f t="shared" si="34"/>
        <v>0</v>
      </c>
    </row>
    <row r="2223" spans="1:7" x14ac:dyDescent="0.15">
      <c r="A2223" t="s">
        <v>6035</v>
      </c>
      <c r="B2223" t="s">
        <v>6036</v>
      </c>
      <c r="C2223" t="s">
        <v>93</v>
      </c>
      <c r="D2223" t="s">
        <v>6037</v>
      </c>
      <c r="E2223" t="s">
        <v>95</v>
      </c>
      <c r="G2223" s="34">
        <f t="shared" si="34"/>
        <v>0</v>
      </c>
    </row>
    <row r="2224" spans="1:7" x14ac:dyDescent="0.15">
      <c r="A2224" t="s">
        <v>6038</v>
      </c>
      <c r="B2224" t="s">
        <v>6039</v>
      </c>
      <c r="C2224" t="s">
        <v>93</v>
      </c>
      <c r="D2224" t="s">
        <v>6040</v>
      </c>
      <c r="E2224" t="s">
        <v>95</v>
      </c>
      <c r="G2224" s="34">
        <f t="shared" si="34"/>
        <v>0</v>
      </c>
    </row>
    <row r="2225" spans="1:7" x14ac:dyDescent="0.15">
      <c r="A2225" t="s">
        <v>6041</v>
      </c>
      <c r="B2225" t="s">
        <v>6042</v>
      </c>
      <c r="C2225" t="s">
        <v>93</v>
      </c>
      <c r="D2225" t="s">
        <v>6043</v>
      </c>
      <c r="E2225" t="s">
        <v>95</v>
      </c>
      <c r="G2225" s="34">
        <f t="shared" si="34"/>
        <v>0</v>
      </c>
    </row>
    <row r="2226" spans="1:7" x14ac:dyDescent="0.15">
      <c r="A2226" t="s">
        <v>6044</v>
      </c>
      <c r="B2226" t="s">
        <v>6045</v>
      </c>
      <c r="C2226" t="s">
        <v>93</v>
      </c>
      <c r="D2226" t="s">
        <v>6046</v>
      </c>
      <c r="E2226" t="s">
        <v>95</v>
      </c>
      <c r="G2226" s="34">
        <f t="shared" si="34"/>
        <v>0</v>
      </c>
    </row>
    <row r="2227" spans="1:7" x14ac:dyDescent="0.15">
      <c r="A2227" t="s">
        <v>6047</v>
      </c>
      <c r="B2227" t="s">
        <v>6048</v>
      </c>
      <c r="C2227" t="s">
        <v>93</v>
      </c>
      <c r="D2227" t="s">
        <v>6049</v>
      </c>
      <c r="E2227" t="s">
        <v>95</v>
      </c>
      <c r="G2227" s="34">
        <f t="shared" si="34"/>
        <v>0</v>
      </c>
    </row>
    <row r="2228" spans="1:7" x14ac:dyDescent="0.15">
      <c r="A2228" t="s">
        <v>6050</v>
      </c>
      <c r="B2228" t="s">
        <v>6051</v>
      </c>
      <c r="C2228" t="s">
        <v>93</v>
      </c>
      <c r="D2228" t="s">
        <v>6052</v>
      </c>
      <c r="E2228" t="s">
        <v>95</v>
      </c>
      <c r="G2228" s="34">
        <f t="shared" si="34"/>
        <v>0</v>
      </c>
    </row>
    <row r="2229" spans="1:7" x14ac:dyDescent="0.15">
      <c r="A2229" t="s">
        <v>6053</v>
      </c>
      <c r="B2229" t="s">
        <v>6054</v>
      </c>
      <c r="C2229" t="s">
        <v>93</v>
      </c>
      <c r="D2229" t="s">
        <v>6055</v>
      </c>
      <c r="E2229" t="s">
        <v>95</v>
      </c>
      <c r="F2229" t="s">
        <v>11994</v>
      </c>
      <c r="G2229" s="34">
        <f t="shared" si="34"/>
        <v>38391</v>
      </c>
    </row>
    <row r="2230" spans="1:7" x14ac:dyDescent="0.15">
      <c r="A2230" t="s">
        <v>6056</v>
      </c>
      <c r="B2230" t="s">
        <v>6057</v>
      </c>
      <c r="C2230" t="s">
        <v>93</v>
      </c>
      <c r="D2230" t="s">
        <v>6058</v>
      </c>
      <c r="E2230" t="s">
        <v>95</v>
      </c>
      <c r="G2230" s="34">
        <f t="shared" si="34"/>
        <v>0</v>
      </c>
    </row>
    <row r="2231" spans="1:7" x14ac:dyDescent="0.15">
      <c r="A2231" t="s">
        <v>6059</v>
      </c>
      <c r="B2231" t="s">
        <v>6060</v>
      </c>
      <c r="C2231" t="s">
        <v>93</v>
      </c>
      <c r="D2231" t="s">
        <v>6061</v>
      </c>
      <c r="E2231" t="s">
        <v>95</v>
      </c>
      <c r="G2231" s="34">
        <f t="shared" si="34"/>
        <v>0</v>
      </c>
    </row>
    <row r="2232" spans="1:7" x14ac:dyDescent="0.15">
      <c r="A2232" t="s">
        <v>6062</v>
      </c>
      <c r="B2232" t="s">
        <v>6063</v>
      </c>
      <c r="C2232" t="s">
        <v>93</v>
      </c>
      <c r="D2232" t="s">
        <v>6064</v>
      </c>
      <c r="E2232" t="s">
        <v>95</v>
      </c>
      <c r="G2232" s="34">
        <f t="shared" si="34"/>
        <v>0</v>
      </c>
    </row>
    <row r="2233" spans="1:7" x14ac:dyDescent="0.15">
      <c r="A2233" t="s">
        <v>6065</v>
      </c>
      <c r="B2233" t="s">
        <v>6066</v>
      </c>
      <c r="C2233" t="s">
        <v>93</v>
      </c>
      <c r="D2233" t="s">
        <v>6067</v>
      </c>
      <c r="E2233" t="s">
        <v>95</v>
      </c>
      <c r="G2233" s="34">
        <f t="shared" si="34"/>
        <v>0</v>
      </c>
    </row>
    <row r="2234" spans="1:7" x14ac:dyDescent="0.15">
      <c r="A2234" t="s">
        <v>45</v>
      </c>
      <c r="B2234" t="s">
        <v>6068</v>
      </c>
      <c r="C2234" t="s">
        <v>93</v>
      </c>
      <c r="D2234" t="s">
        <v>6069</v>
      </c>
      <c r="E2234" t="s">
        <v>95</v>
      </c>
      <c r="G2234" s="34">
        <f t="shared" si="34"/>
        <v>0</v>
      </c>
    </row>
    <row r="2235" spans="1:7" x14ac:dyDescent="0.15">
      <c r="A2235" t="s">
        <v>6070</v>
      </c>
      <c r="B2235" t="s">
        <v>6071</v>
      </c>
      <c r="C2235" t="s">
        <v>93</v>
      </c>
      <c r="D2235" t="s">
        <v>6072</v>
      </c>
      <c r="E2235" t="s">
        <v>95</v>
      </c>
      <c r="G2235" s="34">
        <f t="shared" si="34"/>
        <v>0</v>
      </c>
    </row>
    <row r="2236" spans="1:7" x14ac:dyDescent="0.15">
      <c r="A2236" t="s">
        <v>6073</v>
      </c>
      <c r="B2236" t="s">
        <v>6074</v>
      </c>
      <c r="C2236" t="s">
        <v>93</v>
      </c>
      <c r="D2236" t="s">
        <v>6075</v>
      </c>
      <c r="E2236" t="s">
        <v>95</v>
      </c>
      <c r="G2236" s="34">
        <f t="shared" si="34"/>
        <v>0</v>
      </c>
    </row>
    <row r="2237" spans="1:7" x14ac:dyDescent="0.15">
      <c r="A2237" t="s">
        <v>6076</v>
      </c>
      <c r="B2237" t="s">
        <v>6077</v>
      </c>
      <c r="C2237" t="s">
        <v>93</v>
      </c>
      <c r="D2237" t="s">
        <v>6078</v>
      </c>
      <c r="E2237" t="s">
        <v>95</v>
      </c>
      <c r="G2237" s="34">
        <f t="shared" si="34"/>
        <v>0</v>
      </c>
    </row>
    <row r="2238" spans="1:7" x14ac:dyDescent="0.15">
      <c r="A2238" t="s">
        <v>6079</v>
      </c>
      <c r="B2238" t="s">
        <v>6080</v>
      </c>
      <c r="C2238" t="s">
        <v>93</v>
      </c>
      <c r="D2238" t="s">
        <v>6081</v>
      </c>
      <c r="E2238" t="s">
        <v>95</v>
      </c>
      <c r="G2238" s="34">
        <f t="shared" si="34"/>
        <v>0</v>
      </c>
    </row>
    <row r="2239" spans="1:7" x14ac:dyDescent="0.15">
      <c r="A2239" t="s">
        <v>6082</v>
      </c>
      <c r="B2239" t="s">
        <v>6083</v>
      </c>
      <c r="C2239" t="s">
        <v>93</v>
      </c>
      <c r="D2239" t="s">
        <v>6084</v>
      </c>
      <c r="E2239" t="s">
        <v>95</v>
      </c>
      <c r="G2239" s="34">
        <f t="shared" si="34"/>
        <v>0</v>
      </c>
    </row>
    <row r="2240" spans="1:7" x14ac:dyDescent="0.15">
      <c r="A2240" t="s">
        <v>6085</v>
      </c>
      <c r="B2240" t="s">
        <v>6086</v>
      </c>
      <c r="C2240" t="s">
        <v>93</v>
      </c>
      <c r="D2240" t="s">
        <v>6087</v>
      </c>
      <c r="E2240" t="s">
        <v>95</v>
      </c>
      <c r="G2240" s="34">
        <f t="shared" si="34"/>
        <v>0</v>
      </c>
    </row>
    <row r="2241" spans="1:7" x14ac:dyDescent="0.15">
      <c r="A2241" t="s">
        <v>6088</v>
      </c>
      <c r="B2241" t="s">
        <v>6089</v>
      </c>
      <c r="C2241" t="s">
        <v>93</v>
      </c>
      <c r="D2241" t="s">
        <v>6090</v>
      </c>
      <c r="E2241" t="s">
        <v>95</v>
      </c>
      <c r="G2241" s="34">
        <f t="shared" si="34"/>
        <v>0</v>
      </c>
    </row>
    <row r="2242" spans="1:7" x14ac:dyDescent="0.15">
      <c r="A2242" t="s">
        <v>6091</v>
      </c>
      <c r="B2242" t="s">
        <v>6092</v>
      </c>
      <c r="C2242" t="s">
        <v>93</v>
      </c>
      <c r="D2242" t="s">
        <v>6093</v>
      </c>
      <c r="E2242" t="s">
        <v>95</v>
      </c>
      <c r="G2242" s="34">
        <f t="shared" ref="G2242:G2305" si="35">IFERROR(VALUE(F2242),VALUE(REPLACE(F2242,1,FIND(CHAR(1),SUBSTITUTE(F2242,",",CHAR(1),LEN(F2242)-LEN(SUBSTITUTE(F2242,",","")))),"")))</f>
        <v>0</v>
      </c>
    </row>
    <row r="2243" spans="1:7" x14ac:dyDescent="0.15">
      <c r="A2243" t="s">
        <v>6094</v>
      </c>
      <c r="B2243" t="s">
        <v>6095</v>
      </c>
      <c r="C2243" t="s">
        <v>93</v>
      </c>
      <c r="D2243" t="s">
        <v>6096</v>
      </c>
      <c r="E2243" t="s">
        <v>95</v>
      </c>
      <c r="G2243" s="34">
        <f t="shared" si="35"/>
        <v>0</v>
      </c>
    </row>
    <row r="2244" spans="1:7" x14ac:dyDescent="0.15">
      <c r="A2244" t="s">
        <v>6097</v>
      </c>
      <c r="B2244" t="s">
        <v>6098</v>
      </c>
      <c r="C2244" t="s">
        <v>93</v>
      </c>
      <c r="D2244" t="s">
        <v>6099</v>
      </c>
      <c r="E2244" t="s">
        <v>95</v>
      </c>
      <c r="G2244" s="34">
        <f t="shared" si="35"/>
        <v>0</v>
      </c>
    </row>
    <row r="2245" spans="1:7" x14ac:dyDescent="0.15">
      <c r="A2245" t="s">
        <v>6100</v>
      </c>
      <c r="B2245" t="s">
        <v>6101</v>
      </c>
      <c r="C2245" t="s">
        <v>93</v>
      </c>
      <c r="D2245" t="s">
        <v>6102</v>
      </c>
      <c r="E2245" t="s">
        <v>95</v>
      </c>
      <c r="G2245" s="34">
        <f t="shared" si="35"/>
        <v>0</v>
      </c>
    </row>
    <row r="2246" spans="1:7" x14ac:dyDescent="0.15">
      <c r="A2246" t="s">
        <v>6103</v>
      </c>
      <c r="B2246" t="s">
        <v>6104</v>
      </c>
      <c r="C2246" t="s">
        <v>93</v>
      </c>
      <c r="D2246" t="s">
        <v>6105</v>
      </c>
      <c r="E2246" t="s">
        <v>95</v>
      </c>
      <c r="G2246" s="34">
        <f t="shared" si="35"/>
        <v>0</v>
      </c>
    </row>
    <row r="2247" spans="1:7" x14ac:dyDescent="0.15">
      <c r="A2247" t="s">
        <v>6106</v>
      </c>
      <c r="B2247" t="s">
        <v>6107</v>
      </c>
      <c r="C2247" t="s">
        <v>93</v>
      </c>
      <c r="D2247" t="s">
        <v>6108</v>
      </c>
      <c r="E2247" t="s">
        <v>95</v>
      </c>
      <c r="G2247" s="34">
        <f t="shared" si="35"/>
        <v>0</v>
      </c>
    </row>
    <row r="2248" spans="1:7" x14ac:dyDescent="0.15">
      <c r="A2248" t="s">
        <v>6109</v>
      </c>
      <c r="B2248" t="s">
        <v>6110</v>
      </c>
      <c r="C2248" t="s">
        <v>93</v>
      </c>
      <c r="D2248" t="s">
        <v>6111</v>
      </c>
      <c r="E2248" t="s">
        <v>95</v>
      </c>
      <c r="G2248" s="34">
        <f t="shared" si="35"/>
        <v>0</v>
      </c>
    </row>
    <row r="2249" spans="1:7" x14ac:dyDescent="0.15">
      <c r="A2249" t="s">
        <v>6112</v>
      </c>
      <c r="B2249" t="s">
        <v>6113</v>
      </c>
      <c r="C2249" t="s">
        <v>93</v>
      </c>
      <c r="D2249" t="s">
        <v>6114</v>
      </c>
      <c r="E2249" t="s">
        <v>95</v>
      </c>
      <c r="G2249" s="34">
        <f t="shared" si="35"/>
        <v>0</v>
      </c>
    </row>
    <row r="2250" spans="1:7" x14ac:dyDescent="0.15">
      <c r="A2250" t="s">
        <v>6115</v>
      </c>
      <c r="B2250" t="s">
        <v>6116</v>
      </c>
      <c r="C2250" t="s">
        <v>93</v>
      </c>
      <c r="D2250" t="s">
        <v>6117</v>
      </c>
      <c r="E2250" t="s">
        <v>95</v>
      </c>
      <c r="G2250" s="34">
        <f t="shared" si="35"/>
        <v>0</v>
      </c>
    </row>
    <row r="2251" spans="1:7" x14ac:dyDescent="0.15">
      <c r="A2251" t="s">
        <v>6118</v>
      </c>
      <c r="B2251" t="s">
        <v>6119</v>
      </c>
      <c r="C2251" t="s">
        <v>93</v>
      </c>
      <c r="D2251" t="s">
        <v>6120</v>
      </c>
      <c r="E2251" t="s">
        <v>95</v>
      </c>
      <c r="G2251" s="34">
        <f t="shared" si="35"/>
        <v>0</v>
      </c>
    </row>
    <row r="2252" spans="1:7" x14ac:dyDescent="0.15">
      <c r="A2252" t="s">
        <v>6121</v>
      </c>
      <c r="B2252" t="s">
        <v>6122</v>
      </c>
      <c r="C2252" t="s">
        <v>93</v>
      </c>
      <c r="D2252" t="s">
        <v>6123</v>
      </c>
      <c r="E2252" t="s">
        <v>95</v>
      </c>
      <c r="G2252" s="34">
        <f t="shared" si="35"/>
        <v>0</v>
      </c>
    </row>
    <row r="2253" spans="1:7" x14ac:dyDescent="0.15">
      <c r="A2253" t="s">
        <v>6124</v>
      </c>
      <c r="B2253" t="s">
        <v>6125</v>
      </c>
      <c r="C2253" t="s">
        <v>93</v>
      </c>
      <c r="D2253" t="s">
        <v>6126</v>
      </c>
      <c r="E2253" t="s">
        <v>95</v>
      </c>
      <c r="G2253" s="34">
        <f t="shared" si="35"/>
        <v>0</v>
      </c>
    </row>
    <row r="2254" spans="1:7" x14ac:dyDescent="0.15">
      <c r="A2254" t="s">
        <v>6127</v>
      </c>
      <c r="B2254" t="s">
        <v>6128</v>
      </c>
      <c r="C2254" t="s">
        <v>93</v>
      </c>
      <c r="D2254" t="s">
        <v>6129</v>
      </c>
      <c r="E2254" t="s">
        <v>95</v>
      </c>
      <c r="G2254" s="34">
        <f t="shared" si="35"/>
        <v>0</v>
      </c>
    </row>
    <row r="2255" spans="1:7" x14ac:dyDescent="0.15">
      <c r="A2255" t="s">
        <v>6130</v>
      </c>
      <c r="B2255" t="s">
        <v>6131</v>
      </c>
      <c r="C2255" t="s">
        <v>93</v>
      </c>
      <c r="D2255" t="s">
        <v>6132</v>
      </c>
      <c r="E2255" t="s">
        <v>95</v>
      </c>
      <c r="G2255" s="34">
        <f t="shared" si="35"/>
        <v>0</v>
      </c>
    </row>
    <row r="2256" spans="1:7" x14ac:dyDescent="0.15">
      <c r="A2256" t="s">
        <v>6133</v>
      </c>
      <c r="B2256" t="s">
        <v>6134</v>
      </c>
      <c r="C2256" t="s">
        <v>93</v>
      </c>
      <c r="D2256" t="s">
        <v>6135</v>
      </c>
      <c r="E2256" t="s">
        <v>95</v>
      </c>
      <c r="G2256" s="34">
        <f t="shared" si="35"/>
        <v>0</v>
      </c>
    </row>
    <row r="2257" spans="1:7" x14ac:dyDescent="0.15">
      <c r="A2257" t="s">
        <v>6136</v>
      </c>
      <c r="B2257" t="s">
        <v>6137</v>
      </c>
      <c r="C2257" t="s">
        <v>93</v>
      </c>
      <c r="D2257" t="s">
        <v>6138</v>
      </c>
      <c r="E2257" t="s">
        <v>95</v>
      </c>
      <c r="G2257" s="34">
        <f t="shared" si="35"/>
        <v>0</v>
      </c>
    </row>
    <row r="2258" spans="1:7" x14ac:dyDescent="0.15">
      <c r="A2258" t="s">
        <v>6139</v>
      </c>
      <c r="B2258" t="s">
        <v>6140</v>
      </c>
      <c r="C2258" t="s">
        <v>93</v>
      </c>
      <c r="D2258" t="s">
        <v>6141</v>
      </c>
      <c r="E2258" t="s">
        <v>95</v>
      </c>
      <c r="G2258" s="34">
        <f t="shared" si="35"/>
        <v>0</v>
      </c>
    </row>
    <row r="2259" spans="1:7" x14ac:dyDescent="0.15">
      <c r="A2259" t="s">
        <v>6142</v>
      </c>
      <c r="B2259" t="s">
        <v>6143</v>
      </c>
      <c r="C2259" t="s">
        <v>93</v>
      </c>
      <c r="D2259" t="s">
        <v>6144</v>
      </c>
      <c r="E2259" t="s">
        <v>95</v>
      </c>
      <c r="G2259" s="34">
        <f t="shared" si="35"/>
        <v>0</v>
      </c>
    </row>
    <row r="2260" spans="1:7" x14ac:dyDescent="0.15">
      <c r="A2260" t="s">
        <v>6145</v>
      </c>
      <c r="B2260" t="s">
        <v>6146</v>
      </c>
      <c r="C2260" t="s">
        <v>93</v>
      </c>
      <c r="D2260" t="s">
        <v>6147</v>
      </c>
      <c r="E2260" t="s">
        <v>95</v>
      </c>
      <c r="G2260" s="34">
        <f t="shared" si="35"/>
        <v>0</v>
      </c>
    </row>
    <row r="2261" spans="1:7" x14ac:dyDescent="0.15">
      <c r="A2261" t="s">
        <v>6148</v>
      </c>
      <c r="B2261" t="s">
        <v>6149</v>
      </c>
      <c r="C2261" t="s">
        <v>93</v>
      </c>
      <c r="D2261" t="s">
        <v>6150</v>
      </c>
      <c r="E2261" t="s">
        <v>95</v>
      </c>
      <c r="G2261" s="34">
        <f t="shared" si="35"/>
        <v>0</v>
      </c>
    </row>
    <row r="2262" spans="1:7" x14ac:dyDescent="0.15">
      <c r="A2262" t="s">
        <v>6151</v>
      </c>
      <c r="B2262" t="s">
        <v>6152</v>
      </c>
      <c r="C2262" t="s">
        <v>93</v>
      </c>
      <c r="D2262" t="s">
        <v>6153</v>
      </c>
      <c r="E2262" t="s">
        <v>95</v>
      </c>
      <c r="G2262" s="34">
        <f t="shared" si="35"/>
        <v>0</v>
      </c>
    </row>
    <row r="2263" spans="1:7" x14ac:dyDescent="0.15">
      <c r="A2263" t="s">
        <v>6154</v>
      </c>
      <c r="B2263" t="s">
        <v>6155</v>
      </c>
      <c r="C2263" t="s">
        <v>93</v>
      </c>
      <c r="D2263" t="s">
        <v>6156</v>
      </c>
      <c r="E2263" t="s">
        <v>95</v>
      </c>
      <c r="F2263" t="s">
        <v>12015</v>
      </c>
      <c r="G2263" s="34">
        <f t="shared" si="35"/>
        <v>39013</v>
      </c>
    </row>
    <row r="2264" spans="1:7" x14ac:dyDescent="0.15">
      <c r="A2264" t="s">
        <v>11618</v>
      </c>
      <c r="B2264" t="s">
        <v>11619</v>
      </c>
      <c r="C2264" t="s">
        <v>93</v>
      </c>
      <c r="D2264" t="s">
        <v>11620</v>
      </c>
      <c r="E2264" t="s">
        <v>95</v>
      </c>
      <c r="F2264" t="s">
        <v>12005</v>
      </c>
      <c r="G2264" s="34">
        <f t="shared" si="35"/>
        <v>41379</v>
      </c>
    </row>
    <row r="2265" spans="1:7" x14ac:dyDescent="0.15">
      <c r="A2265" t="s">
        <v>6157</v>
      </c>
      <c r="B2265" t="s">
        <v>6158</v>
      </c>
      <c r="C2265" t="s">
        <v>93</v>
      </c>
      <c r="D2265" t="s">
        <v>6159</v>
      </c>
      <c r="E2265" t="s">
        <v>95</v>
      </c>
      <c r="G2265" s="34">
        <f t="shared" si="35"/>
        <v>0</v>
      </c>
    </row>
    <row r="2266" spans="1:7" x14ac:dyDescent="0.15">
      <c r="A2266" t="s">
        <v>6160</v>
      </c>
      <c r="B2266" t="s">
        <v>6161</v>
      </c>
      <c r="C2266" t="s">
        <v>93</v>
      </c>
      <c r="D2266" t="s">
        <v>6162</v>
      </c>
      <c r="E2266" t="s">
        <v>95</v>
      </c>
      <c r="G2266" s="34">
        <f t="shared" si="35"/>
        <v>0</v>
      </c>
    </row>
    <row r="2267" spans="1:7" x14ac:dyDescent="0.15">
      <c r="A2267" t="s">
        <v>6163</v>
      </c>
      <c r="B2267" t="s">
        <v>6164</v>
      </c>
      <c r="C2267" t="s">
        <v>93</v>
      </c>
      <c r="D2267" t="s">
        <v>6165</v>
      </c>
      <c r="E2267" t="s">
        <v>95</v>
      </c>
      <c r="G2267" s="34">
        <f t="shared" si="35"/>
        <v>0</v>
      </c>
    </row>
    <row r="2268" spans="1:7" x14ac:dyDescent="0.15">
      <c r="A2268" t="s">
        <v>6166</v>
      </c>
      <c r="B2268" t="s">
        <v>6167</v>
      </c>
      <c r="C2268" t="s">
        <v>93</v>
      </c>
      <c r="D2268" t="s">
        <v>6168</v>
      </c>
      <c r="E2268" t="s">
        <v>95</v>
      </c>
      <c r="G2268" s="34">
        <f t="shared" si="35"/>
        <v>0</v>
      </c>
    </row>
    <row r="2269" spans="1:7" x14ac:dyDescent="0.15">
      <c r="A2269" t="s">
        <v>6169</v>
      </c>
      <c r="B2269" t="s">
        <v>6170</v>
      </c>
      <c r="C2269" t="s">
        <v>93</v>
      </c>
      <c r="D2269" t="s">
        <v>6171</v>
      </c>
      <c r="E2269" t="s">
        <v>95</v>
      </c>
      <c r="G2269" s="34">
        <f t="shared" si="35"/>
        <v>0</v>
      </c>
    </row>
    <row r="2270" spans="1:7" x14ac:dyDescent="0.15">
      <c r="A2270" t="s">
        <v>6172</v>
      </c>
      <c r="B2270" t="s">
        <v>6173</v>
      </c>
      <c r="C2270" t="s">
        <v>93</v>
      </c>
      <c r="D2270" t="s">
        <v>6174</v>
      </c>
      <c r="E2270" t="s">
        <v>95</v>
      </c>
      <c r="G2270" s="34">
        <f t="shared" si="35"/>
        <v>0</v>
      </c>
    </row>
    <row r="2271" spans="1:7" x14ac:dyDescent="0.15">
      <c r="A2271" t="s">
        <v>6175</v>
      </c>
      <c r="B2271" t="s">
        <v>6176</v>
      </c>
      <c r="C2271" t="s">
        <v>93</v>
      </c>
      <c r="D2271" t="s">
        <v>6177</v>
      </c>
      <c r="E2271" t="s">
        <v>95</v>
      </c>
      <c r="G2271" s="34">
        <f t="shared" si="35"/>
        <v>0</v>
      </c>
    </row>
    <row r="2272" spans="1:7" x14ac:dyDescent="0.15">
      <c r="A2272" t="s">
        <v>6178</v>
      </c>
      <c r="B2272" t="s">
        <v>6179</v>
      </c>
      <c r="C2272" t="s">
        <v>93</v>
      </c>
      <c r="D2272" t="s">
        <v>6180</v>
      </c>
      <c r="E2272" t="s">
        <v>95</v>
      </c>
      <c r="G2272" s="34">
        <f t="shared" si="35"/>
        <v>0</v>
      </c>
    </row>
    <row r="2273" spans="1:7" x14ac:dyDescent="0.15">
      <c r="A2273" t="s">
        <v>6181</v>
      </c>
      <c r="B2273" t="s">
        <v>6182</v>
      </c>
      <c r="C2273" t="s">
        <v>93</v>
      </c>
      <c r="D2273" t="s">
        <v>6183</v>
      </c>
      <c r="E2273" t="s">
        <v>95</v>
      </c>
      <c r="G2273" s="34">
        <f t="shared" si="35"/>
        <v>0</v>
      </c>
    </row>
    <row r="2274" spans="1:7" x14ac:dyDescent="0.15">
      <c r="A2274" t="s">
        <v>6184</v>
      </c>
      <c r="B2274" t="s">
        <v>6185</v>
      </c>
      <c r="C2274" t="s">
        <v>93</v>
      </c>
      <c r="D2274" t="s">
        <v>6186</v>
      </c>
      <c r="E2274" t="s">
        <v>95</v>
      </c>
      <c r="G2274" s="34">
        <f t="shared" si="35"/>
        <v>0</v>
      </c>
    </row>
    <row r="2275" spans="1:7" x14ac:dyDescent="0.15">
      <c r="A2275" t="s">
        <v>6187</v>
      </c>
      <c r="B2275" t="s">
        <v>6188</v>
      </c>
      <c r="C2275" t="s">
        <v>93</v>
      </c>
      <c r="D2275" t="s">
        <v>6189</v>
      </c>
      <c r="E2275" t="s">
        <v>95</v>
      </c>
      <c r="G2275" s="34">
        <f t="shared" si="35"/>
        <v>0</v>
      </c>
    </row>
    <row r="2276" spans="1:7" x14ac:dyDescent="0.15">
      <c r="A2276" t="s">
        <v>6190</v>
      </c>
      <c r="B2276" t="s">
        <v>6191</v>
      </c>
      <c r="C2276" t="s">
        <v>93</v>
      </c>
      <c r="D2276" t="s">
        <v>6192</v>
      </c>
      <c r="E2276" t="s">
        <v>95</v>
      </c>
      <c r="G2276" s="34">
        <f t="shared" si="35"/>
        <v>0</v>
      </c>
    </row>
    <row r="2277" spans="1:7" x14ac:dyDescent="0.15">
      <c r="A2277" t="s">
        <v>6193</v>
      </c>
      <c r="B2277" t="s">
        <v>6194</v>
      </c>
      <c r="C2277" t="s">
        <v>93</v>
      </c>
      <c r="D2277" t="s">
        <v>6195</v>
      </c>
      <c r="E2277" t="s">
        <v>95</v>
      </c>
      <c r="G2277" s="34">
        <f t="shared" si="35"/>
        <v>0</v>
      </c>
    </row>
    <row r="2278" spans="1:7" x14ac:dyDescent="0.15">
      <c r="A2278" t="s">
        <v>6196</v>
      </c>
      <c r="B2278" t="s">
        <v>6197</v>
      </c>
      <c r="C2278" t="s">
        <v>93</v>
      </c>
      <c r="D2278" t="s">
        <v>6198</v>
      </c>
      <c r="E2278" t="s">
        <v>95</v>
      </c>
      <c r="G2278" s="34">
        <f t="shared" si="35"/>
        <v>0</v>
      </c>
    </row>
    <row r="2279" spans="1:7" x14ac:dyDescent="0.15">
      <c r="A2279" t="s">
        <v>6199</v>
      </c>
      <c r="B2279" t="s">
        <v>6200</v>
      </c>
      <c r="C2279" t="s">
        <v>93</v>
      </c>
      <c r="D2279" t="s">
        <v>6201</v>
      </c>
      <c r="E2279" t="s">
        <v>95</v>
      </c>
      <c r="G2279" s="34">
        <f t="shared" si="35"/>
        <v>0</v>
      </c>
    </row>
    <row r="2280" spans="1:7" x14ac:dyDescent="0.15">
      <c r="A2280" t="s">
        <v>6202</v>
      </c>
      <c r="B2280" t="s">
        <v>6203</v>
      </c>
      <c r="C2280" t="s">
        <v>93</v>
      </c>
      <c r="D2280" t="s">
        <v>6204</v>
      </c>
      <c r="E2280" t="s">
        <v>95</v>
      </c>
      <c r="G2280" s="34">
        <f t="shared" si="35"/>
        <v>0</v>
      </c>
    </row>
    <row r="2281" spans="1:7" x14ac:dyDescent="0.15">
      <c r="A2281" t="s">
        <v>6205</v>
      </c>
      <c r="B2281" t="s">
        <v>6206</v>
      </c>
      <c r="C2281" t="s">
        <v>93</v>
      </c>
      <c r="D2281" t="s">
        <v>6207</v>
      </c>
      <c r="E2281" t="s">
        <v>95</v>
      </c>
      <c r="G2281" s="34">
        <f t="shared" si="35"/>
        <v>0</v>
      </c>
    </row>
    <row r="2282" spans="1:7" x14ac:dyDescent="0.15">
      <c r="A2282" t="s">
        <v>6208</v>
      </c>
      <c r="B2282" t="s">
        <v>6209</v>
      </c>
      <c r="C2282" t="s">
        <v>188</v>
      </c>
      <c r="D2282" t="s">
        <v>6210</v>
      </c>
      <c r="E2282" t="s">
        <v>42</v>
      </c>
      <c r="G2282" s="34">
        <f t="shared" si="35"/>
        <v>0</v>
      </c>
    </row>
    <row r="2283" spans="1:7" x14ac:dyDescent="0.15">
      <c r="A2283" t="s">
        <v>6211</v>
      </c>
      <c r="B2283" t="s">
        <v>6209</v>
      </c>
      <c r="C2283" t="s">
        <v>180</v>
      </c>
      <c r="D2283" t="s">
        <v>6210</v>
      </c>
      <c r="E2283" t="s">
        <v>379</v>
      </c>
      <c r="G2283" s="34">
        <f t="shared" si="35"/>
        <v>0</v>
      </c>
    </row>
    <row r="2284" spans="1:7" x14ac:dyDescent="0.15">
      <c r="A2284" t="s">
        <v>6212</v>
      </c>
      <c r="B2284" t="s">
        <v>6209</v>
      </c>
      <c r="C2284" t="s">
        <v>93</v>
      </c>
      <c r="D2284" t="s">
        <v>6210</v>
      </c>
      <c r="E2284" t="s">
        <v>95</v>
      </c>
      <c r="G2284" s="34">
        <f t="shared" si="35"/>
        <v>0</v>
      </c>
    </row>
    <row r="2285" spans="1:7" x14ac:dyDescent="0.15">
      <c r="A2285" t="s">
        <v>6213</v>
      </c>
      <c r="B2285" t="s">
        <v>6214</v>
      </c>
      <c r="C2285" t="s">
        <v>93</v>
      </c>
      <c r="D2285" t="s">
        <v>6215</v>
      </c>
      <c r="E2285" t="s">
        <v>95</v>
      </c>
      <c r="F2285" t="s">
        <v>12016</v>
      </c>
      <c r="G2285" s="34">
        <f t="shared" si="35"/>
        <v>38405</v>
      </c>
    </row>
    <row r="2286" spans="1:7" x14ac:dyDescent="0.15">
      <c r="A2286" t="s">
        <v>6216</v>
      </c>
      <c r="B2286" t="s">
        <v>6217</v>
      </c>
      <c r="C2286" t="s">
        <v>93</v>
      </c>
      <c r="D2286" t="s">
        <v>6218</v>
      </c>
      <c r="E2286" t="s">
        <v>95</v>
      </c>
      <c r="F2286" t="s">
        <v>11859</v>
      </c>
      <c r="G2286" s="34">
        <f t="shared" si="35"/>
        <v>38448</v>
      </c>
    </row>
    <row r="2287" spans="1:7" x14ac:dyDescent="0.15">
      <c r="A2287" t="s">
        <v>6219</v>
      </c>
      <c r="B2287" t="s">
        <v>6220</v>
      </c>
      <c r="C2287" t="s">
        <v>53</v>
      </c>
      <c r="D2287" t="s">
        <v>6221</v>
      </c>
      <c r="E2287" t="s">
        <v>53</v>
      </c>
      <c r="F2287" t="s">
        <v>12017</v>
      </c>
      <c r="G2287" s="34">
        <f t="shared" si="35"/>
        <v>39225</v>
      </c>
    </row>
    <row r="2288" spans="1:7" x14ac:dyDescent="0.15">
      <c r="A2288" t="s">
        <v>6222</v>
      </c>
      <c r="B2288" t="s">
        <v>6223</v>
      </c>
      <c r="C2288" t="s">
        <v>188</v>
      </c>
      <c r="D2288" t="s">
        <v>6224</v>
      </c>
      <c r="E2288" t="s">
        <v>42</v>
      </c>
      <c r="F2288" t="s">
        <v>12018</v>
      </c>
      <c r="G2288" s="34">
        <f t="shared" si="35"/>
        <v>39741</v>
      </c>
    </row>
    <row r="2289" spans="1:7" x14ac:dyDescent="0.15">
      <c r="A2289" t="s">
        <v>6225</v>
      </c>
      <c r="B2289" t="s">
        <v>6226</v>
      </c>
      <c r="C2289" t="s">
        <v>93</v>
      </c>
      <c r="D2289" t="s">
        <v>6227</v>
      </c>
      <c r="E2289" t="s">
        <v>95</v>
      </c>
      <c r="F2289" t="s">
        <v>12019</v>
      </c>
      <c r="G2289" s="34">
        <f t="shared" si="35"/>
        <v>39743</v>
      </c>
    </row>
    <row r="2290" spans="1:7" x14ac:dyDescent="0.15">
      <c r="A2290" t="s">
        <v>6228</v>
      </c>
      <c r="B2290" t="s">
        <v>6229</v>
      </c>
      <c r="C2290" t="s">
        <v>93</v>
      </c>
      <c r="D2290" t="s">
        <v>6230</v>
      </c>
      <c r="E2290" t="s">
        <v>95</v>
      </c>
      <c r="F2290" t="s">
        <v>12020</v>
      </c>
      <c r="G2290" s="34">
        <f t="shared" si="35"/>
        <v>39754</v>
      </c>
    </row>
    <row r="2291" spans="1:7" x14ac:dyDescent="0.15">
      <c r="A2291" t="s">
        <v>6231</v>
      </c>
      <c r="B2291" t="s">
        <v>6232</v>
      </c>
      <c r="C2291" t="s">
        <v>188</v>
      </c>
      <c r="D2291" t="s">
        <v>6233</v>
      </c>
      <c r="E2291" t="s">
        <v>42</v>
      </c>
      <c r="G2291" s="34">
        <f t="shared" si="35"/>
        <v>0</v>
      </c>
    </row>
    <row r="2292" spans="1:7" x14ac:dyDescent="0.15">
      <c r="A2292" t="s">
        <v>6234</v>
      </c>
      <c r="B2292" t="s">
        <v>6235</v>
      </c>
      <c r="C2292" t="s">
        <v>188</v>
      </c>
      <c r="D2292" t="s">
        <v>6236</v>
      </c>
      <c r="E2292" t="s">
        <v>42</v>
      </c>
      <c r="G2292" s="34">
        <f t="shared" si="35"/>
        <v>0</v>
      </c>
    </row>
    <row r="2293" spans="1:7" x14ac:dyDescent="0.15">
      <c r="A2293" t="s">
        <v>6237</v>
      </c>
      <c r="B2293" t="s">
        <v>6238</v>
      </c>
      <c r="C2293" t="s">
        <v>188</v>
      </c>
      <c r="D2293" t="s">
        <v>6239</v>
      </c>
      <c r="E2293" t="s">
        <v>42</v>
      </c>
      <c r="G2293" s="34">
        <f t="shared" si="35"/>
        <v>0</v>
      </c>
    </row>
    <row r="2294" spans="1:7" x14ac:dyDescent="0.15">
      <c r="A2294" t="s">
        <v>6240</v>
      </c>
      <c r="B2294" t="s">
        <v>6241</v>
      </c>
      <c r="C2294" t="s">
        <v>180</v>
      </c>
      <c r="D2294" t="s">
        <v>6242</v>
      </c>
      <c r="E2294" t="s">
        <v>182</v>
      </c>
      <c r="G2294" s="34">
        <f t="shared" si="35"/>
        <v>0</v>
      </c>
    </row>
    <row r="2295" spans="1:7" x14ac:dyDescent="0.15">
      <c r="A2295" t="s">
        <v>6243</v>
      </c>
      <c r="B2295" t="s">
        <v>6244</v>
      </c>
      <c r="C2295" t="s">
        <v>180</v>
      </c>
      <c r="D2295" t="s">
        <v>6245</v>
      </c>
      <c r="E2295" t="s">
        <v>182</v>
      </c>
      <c r="F2295" t="s">
        <v>12021</v>
      </c>
      <c r="G2295" s="34">
        <f t="shared" si="35"/>
        <v>38265</v>
      </c>
    </row>
    <row r="2296" spans="1:7" x14ac:dyDescent="0.15">
      <c r="A2296" t="s">
        <v>6246</v>
      </c>
      <c r="B2296" t="s">
        <v>6247</v>
      </c>
      <c r="C2296" t="s">
        <v>188</v>
      </c>
      <c r="D2296" t="s">
        <v>6248</v>
      </c>
      <c r="E2296" t="s">
        <v>42</v>
      </c>
      <c r="F2296" t="s">
        <v>12022</v>
      </c>
      <c r="G2296" s="34">
        <f t="shared" si="35"/>
        <v>41001</v>
      </c>
    </row>
    <row r="2297" spans="1:7" x14ac:dyDescent="0.15">
      <c r="A2297" t="s">
        <v>6249</v>
      </c>
      <c r="B2297" t="s">
        <v>6250</v>
      </c>
      <c r="C2297" t="s">
        <v>188</v>
      </c>
      <c r="D2297" t="s">
        <v>6251</v>
      </c>
      <c r="E2297" t="s">
        <v>42</v>
      </c>
      <c r="G2297" s="34">
        <f t="shared" si="35"/>
        <v>0</v>
      </c>
    </row>
    <row r="2298" spans="1:7" x14ac:dyDescent="0.15">
      <c r="A2298" t="s">
        <v>6252</v>
      </c>
      <c r="B2298" t="s">
        <v>6253</v>
      </c>
      <c r="C2298" t="s">
        <v>188</v>
      </c>
      <c r="D2298" t="s">
        <v>6254</v>
      </c>
      <c r="E2298" t="s">
        <v>42</v>
      </c>
      <c r="G2298" s="34">
        <f t="shared" si="35"/>
        <v>0</v>
      </c>
    </row>
    <row r="2299" spans="1:7" x14ac:dyDescent="0.15">
      <c r="A2299" t="s">
        <v>6255</v>
      </c>
      <c r="B2299" t="s">
        <v>6256</v>
      </c>
      <c r="C2299" t="s">
        <v>188</v>
      </c>
      <c r="D2299" t="s">
        <v>6257</v>
      </c>
      <c r="E2299" t="s">
        <v>42</v>
      </c>
      <c r="G2299" s="34">
        <f t="shared" si="35"/>
        <v>0</v>
      </c>
    </row>
    <row r="2300" spans="1:7" x14ac:dyDescent="0.15">
      <c r="A2300" t="s">
        <v>6258</v>
      </c>
      <c r="B2300" t="s">
        <v>6259</v>
      </c>
      <c r="C2300" t="s">
        <v>188</v>
      </c>
      <c r="D2300" t="s">
        <v>6260</v>
      </c>
      <c r="E2300" t="s">
        <v>42</v>
      </c>
      <c r="G2300" s="34">
        <f t="shared" si="35"/>
        <v>0</v>
      </c>
    </row>
    <row r="2301" spans="1:7" x14ac:dyDescent="0.15">
      <c r="A2301" t="s">
        <v>6261</v>
      </c>
      <c r="B2301" t="s">
        <v>6262</v>
      </c>
      <c r="C2301" t="s">
        <v>188</v>
      </c>
      <c r="D2301" t="s">
        <v>6263</v>
      </c>
      <c r="E2301" t="s">
        <v>42</v>
      </c>
      <c r="G2301" s="34">
        <f t="shared" si="35"/>
        <v>0</v>
      </c>
    </row>
    <row r="2302" spans="1:7" x14ac:dyDescent="0.15">
      <c r="A2302" t="s">
        <v>6264</v>
      </c>
      <c r="B2302" t="s">
        <v>6265</v>
      </c>
      <c r="C2302" t="s">
        <v>188</v>
      </c>
      <c r="D2302" t="s">
        <v>6266</v>
      </c>
      <c r="E2302" t="s">
        <v>42</v>
      </c>
      <c r="G2302" s="34">
        <f t="shared" si="35"/>
        <v>0</v>
      </c>
    </row>
    <row r="2303" spans="1:7" x14ac:dyDescent="0.15">
      <c r="A2303" t="s">
        <v>6267</v>
      </c>
      <c r="B2303" t="s">
        <v>6268</v>
      </c>
      <c r="C2303" t="s">
        <v>188</v>
      </c>
      <c r="D2303" t="s">
        <v>6269</v>
      </c>
      <c r="E2303" t="s">
        <v>42</v>
      </c>
      <c r="G2303" s="34">
        <f t="shared" si="35"/>
        <v>0</v>
      </c>
    </row>
    <row r="2304" spans="1:7" x14ac:dyDescent="0.15">
      <c r="A2304" t="s">
        <v>6270</v>
      </c>
      <c r="B2304" t="s">
        <v>6271</v>
      </c>
      <c r="C2304" t="s">
        <v>188</v>
      </c>
      <c r="D2304" t="s">
        <v>6272</v>
      </c>
      <c r="E2304" t="s">
        <v>42</v>
      </c>
      <c r="G2304" s="34">
        <f t="shared" si="35"/>
        <v>0</v>
      </c>
    </row>
    <row r="2305" spans="1:7" x14ac:dyDescent="0.15">
      <c r="A2305" t="s">
        <v>6273</v>
      </c>
      <c r="B2305" t="s">
        <v>6274</v>
      </c>
      <c r="C2305" t="s">
        <v>188</v>
      </c>
      <c r="D2305" t="s">
        <v>6275</v>
      </c>
      <c r="E2305" t="s">
        <v>42</v>
      </c>
      <c r="G2305" s="34">
        <f t="shared" si="35"/>
        <v>0</v>
      </c>
    </row>
    <row r="2306" spans="1:7" x14ac:dyDescent="0.15">
      <c r="A2306" t="s">
        <v>6276</v>
      </c>
      <c r="B2306" t="s">
        <v>6277</v>
      </c>
      <c r="C2306" t="s">
        <v>188</v>
      </c>
      <c r="D2306" t="s">
        <v>6278</v>
      </c>
      <c r="E2306" t="s">
        <v>42</v>
      </c>
      <c r="G2306" s="34">
        <f t="shared" ref="G2306:G2369" si="36">IFERROR(VALUE(F2306),VALUE(REPLACE(F2306,1,FIND(CHAR(1),SUBSTITUTE(F2306,",",CHAR(1),LEN(F2306)-LEN(SUBSTITUTE(F2306,",","")))),"")))</f>
        <v>0</v>
      </c>
    </row>
    <row r="2307" spans="1:7" x14ac:dyDescent="0.15">
      <c r="A2307" t="s">
        <v>6279</v>
      </c>
      <c r="B2307" t="s">
        <v>6280</v>
      </c>
      <c r="C2307" t="s">
        <v>188</v>
      </c>
      <c r="D2307" t="s">
        <v>6281</v>
      </c>
      <c r="E2307" t="s">
        <v>42</v>
      </c>
      <c r="F2307" t="s">
        <v>12023</v>
      </c>
      <c r="G2307" s="34">
        <f t="shared" si="36"/>
        <v>39280</v>
      </c>
    </row>
    <row r="2308" spans="1:7" x14ac:dyDescent="0.15">
      <c r="A2308" t="s">
        <v>6282</v>
      </c>
      <c r="B2308" t="s">
        <v>6283</v>
      </c>
      <c r="C2308" t="s">
        <v>188</v>
      </c>
      <c r="D2308" t="s">
        <v>6284</v>
      </c>
      <c r="E2308" t="s">
        <v>42</v>
      </c>
      <c r="F2308" t="s">
        <v>12023</v>
      </c>
      <c r="G2308" s="34">
        <f t="shared" si="36"/>
        <v>39280</v>
      </c>
    </row>
    <row r="2309" spans="1:7" x14ac:dyDescent="0.15">
      <c r="A2309" t="s">
        <v>6285</v>
      </c>
      <c r="B2309" t="s">
        <v>6286</v>
      </c>
      <c r="C2309" t="s">
        <v>188</v>
      </c>
      <c r="D2309" t="s">
        <v>6287</v>
      </c>
      <c r="E2309" t="s">
        <v>42</v>
      </c>
      <c r="G2309" s="34">
        <f t="shared" si="36"/>
        <v>0</v>
      </c>
    </row>
    <row r="2310" spans="1:7" x14ac:dyDescent="0.15">
      <c r="A2310" t="s">
        <v>6288</v>
      </c>
      <c r="B2310" t="s">
        <v>6289</v>
      </c>
      <c r="C2310" t="s">
        <v>188</v>
      </c>
      <c r="D2310" t="s">
        <v>6290</v>
      </c>
      <c r="E2310" t="s">
        <v>42</v>
      </c>
      <c r="G2310" s="34">
        <f t="shared" si="36"/>
        <v>0</v>
      </c>
    </row>
    <row r="2311" spans="1:7" x14ac:dyDescent="0.15">
      <c r="A2311" t="s">
        <v>6291</v>
      </c>
      <c r="B2311" t="s">
        <v>6292</v>
      </c>
      <c r="C2311" t="s">
        <v>93</v>
      </c>
      <c r="D2311" t="s">
        <v>6293</v>
      </c>
      <c r="E2311" t="s">
        <v>95</v>
      </c>
      <c r="G2311" s="34">
        <f t="shared" si="36"/>
        <v>0</v>
      </c>
    </row>
    <row r="2312" spans="1:7" x14ac:dyDescent="0.15">
      <c r="A2312" t="s">
        <v>6294</v>
      </c>
      <c r="B2312" t="s">
        <v>6295</v>
      </c>
      <c r="C2312" t="s">
        <v>93</v>
      </c>
      <c r="D2312" t="s">
        <v>6296</v>
      </c>
      <c r="E2312" t="s">
        <v>95</v>
      </c>
      <c r="G2312" s="34">
        <f t="shared" si="36"/>
        <v>0</v>
      </c>
    </row>
    <row r="2313" spans="1:7" x14ac:dyDescent="0.15">
      <c r="A2313" t="s">
        <v>6297</v>
      </c>
      <c r="B2313" t="s">
        <v>6298</v>
      </c>
      <c r="C2313" t="s">
        <v>93</v>
      </c>
      <c r="D2313" t="s">
        <v>6299</v>
      </c>
      <c r="E2313" t="s">
        <v>95</v>
      </c>
      <c r="G2313" s="34">
        <f t="shared" si="36"/>
        <v>0</v>
      </c>
    </row>
    <row r="2314" spans="1:7" x14ac:dyDescent="0.15">
      <c r="A2314" t="s">
        <v>6300</v>
      </c>
      <c r="B2314" t="s">
        <v>6301</v>
      </c>
      <c r="C2314" t="s">
        <v>93</v>
      </c>
      <c r="D2314" t="s">
        <v>6302</v>
      </c>
      <c r="E2314" t="s">
        <v>95</v>
      </c>
      <c r="G2314" s="34">
        <f t="shared" si="36"/>
        <v>0</v>
      </c>
    </row>
    <row r="2315" spans="1:7" x14ac:dyDescent="0.15">
      <c r="A2315" t="s">
        <v>6303</v>
      </c>
      <c r="B2315" t="s">
        <v>6304</v>
      </c>
      <c r="C2315" t="s">
        <v>93</v>
      </c>
      <c r="D2315" t="s">
        <v>6305</v>
      </c>
      <c r="E2315" t="s">
        <v>95</v>
      </c>
      <c r="G2315" s="34">
        <f t="shared" si="36"/>
        <v>0</v>
      </c>
    </row>
    <row r="2316" spans="1:7" x14ac:dyDescent="0.15">
      <c r="A2316" t="s">
        <v>6306</v>
      </c>
      <c r="B2316" t="s">
        <v>6307</v>
      </c>
      <c r="C2316" t="s">
        <v>93</v>
      </c>
      <c r="D2316" t="s">
        <v>6308</v>
      </c>
      <c r="E2316" t="s">
        <v>95</v>
      </c>
      <c r="G2316" s="34">
        <f t="shared" si="36"/>
        <v>0</v>
      </c>
    </row>
    <row r="2317" spans="1:7" x14ac:dyDescent="0.15">
      <c r="A2317" t="s">
        <v>6309</v>
      </c>
      <c r="B2317" t="s">
        <v>6310</v>
      </c>
      <c r="C2317" t="s">
        <v>93</v>
      </c>
      <c r="D2317" t="s">
        <v>6311</v>
      </c>
      <c r="E2317" t="s">
        <v>95</v>
      </c>
      <c r="F2317" t="s">
        <v>12023</v>
      </c>
      <c r="G2317" s="34">
        <f t="shared" si="36"/>
        <v>39280</v>
      </c>
    </row>
    <row r="2318" spans="1:7" x14ac:dyDescent="0.15">
      <c r="A2318" t="s">
        <v>6312</v>
      </c>
      <c r="B2318" t="s">
        <v>6313</v>
      </c>
      <c r="C2318" t="s">
        <v>93</v>
      </c>
      <c r="D2318" t="s">
        <v>6314</v>
      </c>
      <c r="E2318" t="s">
        <v>95</v>
      </c>
      <c r="G2318" s="34">
        <f t="shared" si="36"/>
        <v>0</v>
      </c>
    </row>
    <row r="2319" spans="1:7" x14ac:dyDescent="0.15">
      <c r="A2319" t="s">
        <v>6315</v>
      </c>
      <c r="B2319" t="s">
        <v>6316</v>
      </c>
      <c r="C2319" t="s">
        <v>334</v>
      </c>
      <c r="D2319" t="s">
        <v>6317</v>
      </c>
      <c r="E2319" t="s">
        <v>705</v>
      </c>
      <c r="G2319" s="34">
        <f t="shared" si="36"/>
        <v>0</v>
      </c>
    </row>
    <row r="2320" spans="1:7" x14ac:dyDescent="0.15">
      <c r="A2320" t="s">
        <v>6318</v>
      </c>
      <c r="B2320" t="s">
        <v>6316</v>
      </c>
      <c r="C2320" t="s">
        <v>726</v>
      </c>
      <c r="D2320" t="s">
        <v>6317</v>
      </c>
      <c r="E2320" t="s">
        <v>727</v>
      </c>
      <c r="G2320" s="34">
        <f t="shared" si="36"/>
        <v>0</v>
      </c>
    </row>
    <row r="2321" spans="1:7" x14ac:dyDescent="0.15">
      <c r="A2321" t="s">
        <v>6319</v>
      </c>
      <c r="B2321" t="s">
        <v>6320</v>
      </c>
      <c r="C2321" t="s">
        <v>334</v>
      </c>
      <c r="D2321" t="s">
        <v>6321</v>
      </c>
      <c r="E2321" t="s">
        <v>705</v>
      </c>
      <c r="G2321" s="34">
        <f t="shared" si="36"/>
        <v>0</v>
      </c>
    </row>
    <row r="2322" spans="1:7" x14ac:dyDescent="0.15">
      <c r="A2322" t="s">
        <v>6322</v>
      </c>
      <c r="B2322" t="s">
        <v>6323</v>
      </c>
      <c r="C2322" t="s">
        <v>180</v>
      </c>
      <c r="D2322" t="s">
        <v>6324</v>
      </c>
      <c r="E2322" t="s">
        <v>182</v>
      </c>
      <c r="G2322" s="34">
        <f t="shared" si="36"/>
        <v>0</v>
      </c>
    </row>
    <row r="2323" spans="1:7" x14ac:dyDescent="0.15">
      <c r="A2323" t="s">
        <v>6325</v>
      </c>
      <c r="B2323" t="s">
        <v>6326</v>
      </c>
      <c r="C2323" t="s">
        <v>188</v>
      </c>
      <c r="D2323" t="s">
        <v>6327</v>
      </c>
      <c r="E2323" t="s">
        <v>42</v>
      </c>
      <c r="G2323" s="34">
        <f t="shared" si="36"/>
        <v>0</v>
      </c>
    </row>
    <row r="2324" spans="1:7" x14ac:dyDescent="0.15">
      <c r="A2324" t="s">
        <v>6328</v>
      </c>
      <c r="B2324" t="s">
        <v>6329</v>
      </c>
      <c r="C2324" t="s">
        <v>93</v>
      </c>
      <c r="D2324" t="s">
        <v>6330</v>
      </c>
      <c r="E2324" t="s">
        <v>95</v>
      </c>
      <c r="G2324" s="34">
        <f t="shared" si="36"/>
        <v>0</v>
      </c>
    </row>
    <row r="2325" spans="1:7" x14ac:dyDescent="0.15">
      <c r="A2325" t="s">
        <v>6331</v>
      </c>
      <c r="B2325" t="s">
        <v>6332</v>
      </c>
      <c r="C2325" t="s">
        <v>93</v>
      </c>
      <c r="D2325" t="s">
        <v>6333</v>
      </c>
      <c r="E2325" t="s">
        <v>95</v>
      </c>
      <c r="G2325" s="34">
        <f t="shared" si="36"/>
        <v>0</v>
      </c>
    </row>
    <row r="2326" spans="1:7" x14ac:dyDescent="0.15">
      <c r="A2326" t="s">
        <v>6334</v>
      </c>
      <c r="B2326" t="s">
        <v>6335</v>
      </c>
      <c r="C2326" t="s">
        <v>93</v>
      </c>
      <c r="D2326" t="s">
        <v>6336</v>
      </c>
      <c r="E2326" t="s">
        <v>95</v>
      </c>
      <c r="G2326" s="34">
        <f t="shared" si="36"/>
        <v>0</v>
      </c>
    </row>
    <row r="2327" spans="1:7" x14ac:dyDescent="0.15">
      <c r="A2327" t="s">
        <v>6337</v>
      </c>
      <c r="B2327" t="s">
        <v>6338</v>
      </c>
      <c r="C2327" t="s">
        <v>93</v>
      </c>
      <c r="D2327" t="s">
        <v>6339</v>
      </c>
      <c r="E2327" t="s">
        <v>95</v>
      </c>
      <c r="G2327" s="34">
        <f t="shared" si="36"/>
        <v>0</v>
      </c>
    </row>
    <row r="2328" spans="1:7" x14ac:dyDescent="0.15">
      <c r="A2328" t="s">
        <v>6340</v>
      </c>
      <c r="B2328" t="s">
        <v>6341</v>
      </c>
      <c r="C2328" t="s">
        <v>93</v>
      </c>
      <c r="D2328" t="s">
        <v>6342</v>
      </c>
      <c r="E2328" t="s">
        <v>95</v>
      </c>
      <c r="G2328" s="34">
        <f t="shared" si="36"/>
        <v>0</v>
      </c>
    </row>
    <row r="2329" spans="1:7" x14ac:dyDescent="0.15">
      <c r="A2329" t="s">
        <v>6343</v>
      </c>
      <c r="B2329" t="s">
        <v>6344</v>
      </c>
      <c r="C2329" t="s">
        <v>93</v>
      </c>
      <c r="D2329" t="s">
        <v>6345</v>
      </c>
      <c r="E2329" t="s">
        <v>95</v>
      </c>
      <c r="G2329" s="34">
        <f t="shared" si="36"/>
        <v>0</v>
      </c>
    </row>
    <row r="2330" spans="1:7" x14ac:dyDescent="0.15">
      <c r="A2330" t="s">
        <v>6346</v>
      </c>
      <c r="B2330" t="s">
        <v>6347</v>
      </c>
      <c r="C2330" t="s">
        <v>93</v>
      </c>
      <c r="D2330" t="s">
        <v>6348</v>
      </c>
      <c r="E2330" t="s">
        <v>95</v>
      </c>
      <c r="G2330" s="34">
        <f t="shared" si="36"/>
        <v>0</v>
      </c>
    </row>
    <row r="2331" spans="1:7" x14ac:dyDescent="0.15">
      <c r="A2331" t="s">
        <v>6349</v>
      </c>
      <c r="B2331" t="s">
        <v>6350</v>
      </c>
      <c r="C2331" t="s">
        <v>93</v>
      </c>
      <c r="D2331" t="s">
        <v>6351</v>
      </c>
      <c r="E2331" t="s">
        <v>95</v>
      </c>
      <c r="G2331" s="34">
        <f t="shared" si="36"/>
        <v>0</v>
      </c>
    </row>
    <row r="2332" spans="1:7" x14ac:dyDescent="0.15">
      <c r="A2332" t="s">
        <v>6352</v>
      </c>
      <c r="B2332" t="s">
        <v>6353</v>
      </c>
      <c r="C2332" t="s">
        <v>93</v>
      </c>
      <c r="D2332" t="s">
        <v>6354</v>
      </c>
      <c r="E2332" t="s">
        <v>95</v>
      </c>
      <c r="G2332" s="34">
        <f t="shared" si="36"/>
        <v>0</v>
      </c>
    </row>
    <row r="2333" spans="1:7" x14ac:dyDescent="0.15">
      <c r="A2333" t="s">
        <v>6355</v>
      </c>
      <c r="B2333" t="s">
        <v>6356</v>
      </c>
      <c r="C2333" t="s">
        <v>93</v>
      </c>
      <c r="D2333" t="s">
        <v>6357</v>
      </c>
      <c r="E2333" t="s">
        <v>95</v>
      </c>
      <c r="G2333" s="34">
        <f t="shared" si="36"/>
        <v>0</v>
      </c>
    </row>
    <row r="2334" spans="1:7" x14ac:dyDescent="0.15">
      <c r="A2334" t="s">
        <v>6358</v>
      </c>
      <c r="B2334" t="s">
        <v>6359</v>
      </c>
      <c r="C2334" t="s">
        <v>93</v>
      </c>
      <c r="D2334" t="s">
        <v>6360</v>
      </c>
      <c r="E2334" t="s">
        <v>95</v>
      </c>
      <c r="G2334" s="34">
        <f t="shared" si="36"/>
        <v>0</v>
      </c>
    </row>
    <row r="2335" spans="1:7" x14ac:dyDescent="0.15">
      <c r="A2335" t="s">
        <v>6361</v>
      </c>
      <c r="B2335" t="s">
        <v>6362</v>
      </c>
      <c r="C2335" t="s">
        <v>93</v>
      </c>
      <c r="D2335" t="s">
        <v>6363</v>
      </c>
      <c r="E2335" t="s">
        <v>95</v>
      </c>
      <c r="G2335" s="34">
        <f t="shared" si="36"/>
        <v>0</v>
      </c>
    </row>
    <row r="2336" spans="1:7" x14ac:dyDescent="0.15">
      <c r="A2336" t="s">
        <v>6364</v>
      </c>
      <c r="B2336" t="s">
        <v>6365</v>
      </c>
      <c r="C2336" t="s">
        <v>93</v>
      </c>
      <c r="D2336" t="s">
        <v>6366</v>
      </c>
      <c r="E2336" t="s">
        <v>95</v>
      </c>
      <c r="F2336" t="s">
        <v>12024</v>
      </c>
      <c r="G2336" s="34">
        <f t="shared" si="36"/>
        <v>38957</v>
      </c>
    </row>
    <row r="2337" spans="1:7" x14ac:dyDescent="0.15">
      <c r="A2337" t="s">
        <v>6367</v>
      </c>
      <c r="B2337" t="s">
        <v>6368</v>
      </c>
      <c r="C2337" t="s">
        <v>93</v>
      </c>
      <c r="D2337" t="s">
        <v>6369</v>
      </c>
      <c r="E2337" t="s">
        <v>95</v>
      </c>
      <c r="G2337" s="34">
        <f t="shared" si="36"/>
        <v>0</v>
      </c>
    </row>
    <row r="2338" spans="1:7" x14ac:dyDescent="0.15">
      <c r="A2338" t="s">
        <v>6370</v>
      </c>
      <c r="B2338" t="s">
        <v>6371</v>
      </c>
      <c r="C2338" t="s">
        <v>93</v>
      </c>
      <c r="D2338" t="s">
        <v>6372</v>
      </c>
      <c r="E2338" t="s">
        <v>95</v>
      </c>
      <c r="F2338" t="s">
        <v>12025</v>
      </c>
      <c r="G2338" s="34">
        <f t="shared" si="36"/>
        <v>39349</v>
      </c>
    </row>
    <row r="2339" spans="1:7" x14ac:dyDescent="0.15">
      <c r="A2339" t="s">
        <v>6373</v>
      </c>
      <c r="B2339" t="s">
        <v>6374</v>
      </c>
      <c r="C2339" t="s">
        <v>93</v>
      </c>
      <c r="D2339" t="s">
        <v>6375</v>
      </c>
      <c r="E2339" t="s">
        <v>95</v>
      </c>
      <c r="F2339" t="s">
        <v>12026</v>
      </c>
      <c r="G2339" s="34">
        <f t="shared" si="36"/>
        <v>39360</v>
      </c>
    </row>
    <row r="2340" spans="1:7" x14ac:dyDescent="0.15">
      <c r="A2340" t="s">
        <v>6376</v>
      </c>
      <c r="B2340" t="s">
        <v>28</v>
      </c>
      <c r="C2340" t="s">
        <v>188</v>
      </c>
      <c r="D2340" t="s">
        <v>6377</v>
      </c>
      <c r="E2340" t="s">
        <v>42</v>
      </c>
      <c r="G2340" s="34">
        <f t="shared" si="36"/>
        <v>0</v>
      </c>
    </row>
    <row r="2341" spans="1:7" x14ac:dyDescent="0.15">
      <c r="A2341" t="s">
        <v>6378</v>
      </c>
      <c r="B2341" t="s">
        <v>6379</v>
      </c>
      <c r="C2341" t="s">
        <v>188</v>
      </c>
      <c r="D2341" t="s">
        <v>6380</v>
      </c>
      <c r="E2341" t="s">
        <v>42</v>
      </c>
      <c r="G2341" s="34">
        <f t="shared" si="36"/>
        <v>0</v>
      </c>
    </row>
    <row r="2342" spans="1:7" x14ac:dyDescent="0.15">
      <c r="A2342" t="s">
        <v>6381</v>
      </c>
      <c r="B2342" t="s">
        <v>6382</v>
      </c>
      <c r="C2342" t="s">
        <v>188</v>
      </c>
      <c r="D2342" t="s">
        <v>6383</v>
      </c>
      <c r="E2342" t="s">
        <v>42</v>
      </c>
      <c r="G2342" s="34">
        <f t="shared" si="36"/>
        <v>0</v>
      </c>
    </row>
    <row r="2343" spans="1:7" x14ac:dyDescent="0.15">
      <c r="A2343" t="s">
        <v>6384</v>
      </c>
      <c r="B2343" t="s">
        <v>6385</v>
      </c>
      <c r="C2343" t="s">
        <v>93</v>
      </c>
      <c r="D2343" t="s">
        <v>6386</v>
      </c>
      <c r="E2343" t="s">
        <v>95</v>
      </c>
      <c r="G2343" s="34">
        <f t="shared" si="36"/>
        <v>0</v>
      </c>
    </row>
    <row r="2344" spans="1:7" x14ac:dyDescent="0.15">
      <c r="A2344" t="s">
        <v>6387</v>
      </c>
      <c r="B2344" t="s">
        <v>6388</v>
      </c>
      <c r="C2344" t="s">
        <v>93</v>
      </c>
      <c r="D2344" t="s">
        <v>6389</v>
      </c>
      <c r="E2344" t="s">
        <v>95</v>
      </c>
      <c r="G2344" s="34">
        <f t="shared" si="36"/>
        <v>0</v>
      </c>
    </row>
    <row r="2345" spans="1:7" x14ac:dyDescent="0.15">
      <c r="A2345" t="s">
        <v>6390</v>
      </c>
      <c r="B2345" t="s">
        <v>6391</v>
      </c>
      <c r="C2345" t="s">
        <v>93</v>
      </c>
      <c r="D2345" t="s">
        <v>6392</v>
      </c>
      <c r="E2345" t="s">
        <v>95</v>
      </c>
      <c r="G2345" s="34">
        <f t="shared" si="36"/>
        <v>0</v>
      </c>
    </row>
    <row r="2346" spans="1:7" x14ac:dyDescent="0.15">
      <c r="A2346" t="s">
        <v>6393</v>
      </c>
      <c r="B2346" t="s">
        <v>6394</v>
      </c>
      <c r="C2346" t="s">
        <v>188</v>
      </c>
      <c r="D2346" t="s">
        <v>6395</v>
      </c>
      <c r="E2346" t="s">
        <v>42</v>
      </c>
      <c r="G2346" s="34">
        <f t="shared" si="36"/>
        <v>0</v>
      </c>
    </row>
    <row r="2347" spans="1:7" x14ac:dyDescent="0.15">
      <c r="A2347" t="s">
        <v>6396</v>
      </c>
      <c r="B2347" t="s">
        <v>6397</v>
      </c>
      <c r="C2347" t="s">
        <v>188</v>
      </c>
      <c r="D2347" t="s">
        <v>6398</v>
      </c>
      <c r="E2347" t="s">
        <v>42</v>
      </c>
      <c r="G2347" s="34">
        <f t="shared" si="36"/>
        <v>0</v>
      </c>
    </row>
    <row r="2348" spans="1:7" x14ac:dyDescent="0.15">
      <c r="A2348" t="s">
        <v>6399</v>
      </c>
      <c r="B2348" t="s">
        <v>6400</v>
      </c>
      <c r="C2348" t="s">
        <v>188</v>
      </c>
      <c r="D2348" t="s">
        <v>6401</v>
      </c>
      <c r="E2348" t="s">
        <v>42</v>
      </c>
      <c r="G2348" s="34">
        <f t="shared" si="36"/>
        <v>0</v>
      </c>
    </row>
    <row r="2349" spans="1:7" x14ac:dyDescent="0.15">
      <c r="A2349" t="s">
        <v>6402</v>
      </c>
      <c r="B2349" t="s">
        <v>6403</v>
      </c>
      <c r="C2349" t="s">
        <v>188</v>
      </c>
      <c r="D2349" t="s">
        <v>6404</v>
      </c>
      <c r="E2349" t="s">
        <v>42</v>
      </c>
      <c r="G2349" s="34">
        <f t="shared" si="36"/>
        <v>0</v>
      </c>
    </row>
    <row r="2350" spans="1:7" x14ac:dyDescent="0.15">
      <c r="A2350" t="s">
        <v>6405</v>
      </c>
      <c r="B2350" t="s">
        <v>6406</v>
      </c>
      <c r="C2350" t="s">
        <v>188</v>
      </c>
      <c r="D2350" t="s">
        <v>6407</v>
      </c>
      <c r="E2350" t="s">
        <v>42</v>
      </c>
      <c r="G2350" s="34">
        <f t="shared" si="36"/>
        <v>0</v>
      </c>
    </row>
    <row r="2351" spans="1:7" x14ac:dyDescent="0.15">
      <c r="A2351" t="s">
        <v>6408</v>
      </c>
      <c r="B2351" t="s">
        <v>6409</v>
      </c>
      <c r="C2351" t="s">
        <v>188</v>
      </c>
      <c r="D2351" t="s">
        <v>6410</v>
      </c>
      <c r="E2351" t="s">
        <v>42</v>
      </c>
      <c r="G2351" s="34">
        <f t="shared" si="36"/>
        <v>0</v>
      </c>
    </row>
    <row r="2352" spans="1:7" x14ac:dyDescent="0.15">
      <c r="A2352" t="s">
        <v>6411</v>
      </c>
      <c r="B2352" t="s">
        <v>6412</v>
      </c>
      <c r="C2352" t="s">
        <v>188</v>
      </c>
      <c r="D2352" t="s">
        <v>6413</v>
      </c>
      <c r="E2352" t="s">
        <v>42</v>
      </c>
      <c r="G2352" s="34">
        <f t="shared" si="36"/>
        <v>0</v>
      </c>
    </row>
    <row r="2353" spans="1:7" x14ac:dyDescent="0.15">
      <c r="A2353" t="s">
        <v>6414</v>
      </c>
      <c r="B2353" t="s">
        <v>6415</v>
      </c>
      <c r="C2353" t="s">
        <v>188</v>
      </c>
      <c r="D2353" t="s">
        <v>6416</v>
      </c>
      <c r="E2353" t="s">
        <v>42</v>
      </c>
      <c r="G2353" s="34">
        <f t="shared" si="36"/>
        <v>0</v>
      </c>
    </row>
    <row r="2354" spans="1:7" x14ac:dyDescent="0.15">
      <c r="A2354" t="s">
        <v>6417</v>
      </c>
      <c r="B2354" t="s">
        <v>6418</v>
      </c>
      <c r="C2354" t="s">
        <v>188</v>
      </c>
      <c r="D2354" t="s">
        <v>6419</v>
      </c>
      <c r="E2354" t="s">
        <v>42</v>
      </c>
      <c r="G2354" s="34">
        <f t="shared" si="36"/>
        <v>0</v>
      </c>
    </row>
    <row r="2355" spans="1:7" x14ac:dyDescent="0.15">
      <c r="A2355" t="s">
        <v>6420</v>
      </c>
      <c r="B2355" t="s">
        <v>6421</v>
      </c>
      <c r="C2355" t="s">
        <v>188</v>
      </c>
      <c r="D2355" t="s">
        <v>6422</v>
      </c>
      <c r="E2355" t="s">
        <v>42</v>
      </c>
      <c r="G2355" s="34">
        <f t="shared" si="36"/>
        <v>0</v>
      </c>
    </row>
    <row r="2356" spans="1:7" x14ac:dyDescent="0.15">
      <c r="A2356" t="s">
        <v>6423</v>
      </c>
      <c r="B2356" t="s">
        <v>6424</v>
      </c>
      <c r="C2356" t="s">
        <v>188</v>
      </c>
      <c r="D2356" t="s">
        <v>6425</v>
      </c>
      <c r="E2356" t="s">
        <v>42</v>
      </c>
      <c r="G2356" s="34">
        <f t="shared" si="36"/>
        <v>0</v>
      </c>
    </row>
    <row r="2357" spans="1:7" x14ac:dyDescent="0.15">
      <c r="A2357" t="s">
        <v>6426</v>
      </c>
      <c r="B2357" t="s">
        <v>6427</v>
      </c>
      <c r="C2357" t="s">
        <v>188</v>
      </c>
      <c r="D2357" t="s">
        <v>6428</v>
      </c>
      <c r="E2357" t="s">
        <v>42</v>
      </c>
      <c r="G2357" s="34">
        <f t="shared" si="36"/>
        <v>0</v>
      </c>
    </row>
    <row r="2358" spans="1:7" x14ac:dyDescent="0.15">
      <c r="A2358" t="s">
        <v>6429</v>
      </c>
      <c r="B2358" t="s">
        <v>6430</v>
      </c>
      <c r="C2358" t="s">
        <v>188</v>
      </c>
      <c r="D2358" t="s">
        <v>6431</v>
      </c>
      <c r="E2358" t="s">
        <v>42</v>
      </c>
      <c r="G2358" s="34">
        <f t="shared" si="36"/>
        <v>0</v>
      </c>
    </row>
    <row r="2359" spans="1:7" x14ac:dyDescent="0.15">
      <c r="A2359" t="s">
        <v>6432</v>
      </c>
      <c r="B2359" t="s">
        <v>6433</v>
      </c>
      <c r="C2359" t="s">
        <v>93</v>
      </c>
      <c r="D2359" t="s">
        <v>6434</v>
      </c>
      <c r="E2359" t="s">
        <v>95</v>
      </c>
      <c r="G2359" s="34">
        <f t="shared" si="36"/>
        <v>0</v>
      </c>
    </row>
    <row r="2360" spans="1:7" x14ac:dyDescent="0.15">
      <c r="A2360" t="s">
        <v>6435</v>
      </c>
      <c r="B2360" t="s">
        <v>6436</v>
      </c>
      <c r="C2360" t="s">
        <v>188</v>
      </c>
      <c r="D2360" t="s">
        <v>6437</v>
      </c>
      <c r="E2360" t="s">
        <v>42</v>
      </c>
      <c r="F2360" t="s">
        <v>11969</v>
      </c>
      <c r="G2360" s="34">
        <f t="shared" si="36"/>
        <v>38706</v>
      </c>
    </row>
    <row r="2361" spans="1:7" x14ac:dyDescent="0.15">
      <c r="A2361" t="s">
        <v>6438</v>
      </c>
      <c r="B2361" t="s">
        <v>6439</v>
      </c>
      <c r="C2361" t="s">
        <v>188</v>
      </c>
      <c r="D2361" t="s">
        <v>6440</v>
      </c>
      <c r="E2361" t="s">
        <v>42</v>
      </c>
      <c r="F2361" t="s">
        <v>11969</v>
      </c>
      <c r="G2361" s="34">
        <f t="shared" si="36"/>
        <v>38706</v>
      </c>
    </row>
    <row r="2362" spans="1:7" x14ac:dyDescent="0.15">
      <c r="A2362" t="s">
        <v>6441</v>
      </c>
      <c r="B2362" t="s">
        <v>6442</v>
      </c>
      <c r="C2362" t="s">
        <v>188</v>
      </c>
      <c r="D2362" t="s">
        <v>6443</v>
      </c>
      <c r="E2362" t="s">
        <v>42</v>
      </c>
      <c r="F2362" t="s">
        <v>11969</v>
      </c>
      <c r="G2362" s="34">
        <f t="shared" si="36"/>
        <v>38706</v>
      </c>
    </row>
    <row r="2363" spans="1:7" x14ac:dyDescent="0.15">
      <c r="A2363" t="s">
        <v>6444</v>
      </c>
      <c r="B2363" t="s">
        <v>6445</v>
      </c>
      <c r="C2363" t="s">
        <v>53</v>
      </c>
      <c r="D2363" t="s">
        <v>6446</v>
      </c>
      <c r="E2363" t="s">
        <v>53</v>
      </c>
      <c r="F2363" t="s">
        <v>11877</v>
      </c>
      <c r="G2363" s="34">
        <f t="shared" si="36"/>
        <v>39000</v>
      </c>
    </row>
    <row r="2364" spans="1:7" x14ac:dyDescent="0.15">
      <c r="A2364" t="s">
        <v>6447</v>
      </c>
      <c r="B2364" t="s">
        <v>6448</v>
      </c>
      <c r="C2364" t="s">
        <v>180</v>
      </c>
      <c r="D2364" t="s">
        <v>6449</v>
      </c>
      <c r="E2364" t="s">
        <v>182</v>
      </c>
      <c r="G2364" s="34">
        <f t="shared" si="36"/>
        <v>0</v>
      </c>
    </row>
    <row r="2365" spans="1:7" x14ac:dyDescent="0.15">
      <c r="A2365" t="s">
        <v>6450</v>
      </c>
      <c r="B2365" t="s">
        <v>6451</v>
      </c>
      <c r="C2365" t="s">
        <v>180</v>
      </c>
      <c r="D2365" t="s">
        <v>6452</v>
      </c>
      <c r="E2365" t="s">
        <v>182</v>
      </c>
      <c r="G2365" s="34">
        <f t="shared" si="36"/>
        <v>0</v>
      </c>
    </row>
    <row r="2366" spans="1:7" x14ac:dyDescent="0.15">
      <c r="A2366" t="s">
        <v>6453</v>
      </c>
      <c r="B2366" t="s">
        <v>6454</v>
      </c>
      <c r="C2366" t="s">
        <v>180</v>
      </c>
      <c r="D2366" t="s">
        <v>6455</v>
      </c>
      <c r="E2366" t="s">
        <v>182</v>
      </c>
      <c r="G2366" s="34">
        <f t="shared" si="36"/>
        <v>0</v>
      </c>
    </row>
    <row r="2367" spans="1:7" x14ac:dyDescent="0.15">
      <c r="A2367" t="s">
        <v>6456</v>
      </c>
      <c r="B2367" t="s">
        <v>6457</v>
      </c>
      <c r="C2367" t="s">
        <v>180</v>
      </c>
      <c r="D2367" t="s">
        <v>6458</v>
      </c>
      <c r="E2367" t="s">
        <v>182</v>
      </c>
      <c r="G2367" s="34">
        <f t="shared" si="36"/>
        <v>0</v>
      </c>
    </row>
    <row r="2368" spans="1:7" x14ac:dyDescent="0.15">
      <c r="A2368" t="s">
        <v>6459</v>
      </c>
      <c r="B2368" t="s">
        <v>6460</v>
      </c>
      <c r="C2368" t="s">
        <v>180</v>
      </c>
      <c r="D2368" t="s">
        <v>6461</v>
      </c>
      <c r="E2368" t="s">
        <v>182</v>
      </c>
      <c r="G2368" s="34">
        <f t="shared" si="36"/>
        <v>0</v>
      </c>
    </row>
    <row r="2369" spans="1:7" x14ac:dyDescent="0.15">
      <c r="A2369" t="s">
        <v>6462</v>
      </c>
      <c r="B2369" t="s">
        <v>6463</v>
      </c>
      <c r="C2369" t="s">
        <v>180</v>
      </c>
      <c r="D2369" t="s">
        <v>6464</v>
      </c>
      <c r="E2369" t="s">
        <v>182</v>
      </c>
      <c r="G2369" s="34">
        <f t="shared" si="36"/>
        <v>0</v>
      </c>
    </row>
    <row r="2370" spans="1:7" x14ac:dyDescent="0.15">
      <c r="A2370" t="s">
        <v>6465</v>
      </c>
      <c r="B2370" t="s">
        <v>6466</v>
      </c>
      <c r="C2370" t="s">
        <v>180</v>
      </c>
      <c r="D2370" t="s">
        <v>6467</v>
      </c>
      <c r="E2370" t="s">
        <v>182</v>
      </c>
      <c r="F2370" t="s">
        <v>12027</v>
      </c>
      <c r="G2370" s="34">
        <f t="shared" ref="G2370:G2433" si="37">IFERROR(VALUE(F2370),VALUE(REPLACE(F2370,1,FIND(CHAR(1),SUBSTITUTE(F2370,",",CHAR(1),LEN(F2370)-LEN(SUBSTITUTE(F2370,",","")))),"")))</f>
        <v>39951</v>
      </c>
    </row>
    <row r="2371" spans="1:7" x14ac:dyDescent="0.15">
      <c r="A2371" t="s">
        <v>6468</v>
      </c>
      <c r="B2371" t="s">
        <v>6448</v>
      </c>
      <c r="C2371" t="s">
        <v>188</v>
      </c>
      <c r="D2371" t="s">
        <v>6449</v>
      </c>
      <c r="E2371" t="s">
        <v>42</v>
      </c>
      <c r="G2371" s="34">
        <f t="shared" si="37"/>
        <v>0</v>
      </c>
    </row>
    <row r="2372" spans="1:7" x14ac:dyDescent="0.15">
      <c r="A2372" t="s">
        <v>6469</v>
      </c>
      <c r="B2372" t="s">
        <v>6451</v>
      </c>
      <c r="C2372" t="s">
        <v>188</v>
      </c>
      <c r="D2372" t="s">
        <v>6452</v>
      </c>
      <c r="E2372" t="s">
        <v>42</v>
      </c>
      <c r="G2372" s="34">
        <f t="shared" si="37"/>
        <v>0</v>
      </c>
    </row>
    <row r="2373" spans="1:7" x14ac:dyDescent="0.15">
      <c r="A2373" t="s">
        <v>6470</v>
      </c>
      <c r="B2373" t="s">
        <v>6454</v>
      </c>
      <c r="C2373" t="s">
        <v>188</v>
      </c>
      <c r="D2373" t="s">
        <v>6455</v>
      </c>
      <c r="E2373" t="s">
        <v>42</v>
      </c>
      <c r="G2373" s="34">
        <f t="shared" si="37"/>
        <v>0</v>
      </c>
    </row>
    <row r="2374" spans="1:7" x14ac:dyDescent="0.15">
      <c r="A2374" t="s">
        <v>6471</v>
      </c>
      <c r="B2374" t="s">
        <v>6457</v>
      </c>
      <c r="C2374" t="s">
        <v>188</v>
      </c>
      <c r="D2374" t="s">
        <v>6458</v>
      </c>
      <c r="E2374" t="s">
        <v>42</v>
      </c>
      <c r="G2374" s="34">
        <f t="shared" si="37"/>
        <v>0</v>
      </c>
    </row>
    <row r="2375" spans="1:7" x14ac:dyDescent="0.15">
      <c r="A2375" t="s">
        <v>6472</v>
      </c>
      <c r="B2375" t="s">
        <v>6460</v>
      </c>
      <c r="C2375" t="s">
        <v>188</v>
      </c>
      <c r="D2375" t="s">
        <v>6461</v>
      </c>
      <c r="E2375" t="s">
        <v>42</v>
      </c>
      <c r="G2375" s="34">
        <f t="shared" si="37"/>
        <v>0</v>
      </c>
    </row>
    <row r="2376" spans="1:7" x14ac:dyDescent="0.15">
      <c r="A2376" t="s">
        <v>6473</v>
      </c>
      <c r="B2376" t="s">
        <v>6463</v>
      </c>
      <c r="C2376" t="s">
        <v>188</v>
      </c>
      <c r="D2376" t="s">
        <v>6464</v>
      </c>
      <c r="E2376" t="s">
        <v>42</v>
      </c>
      <c r="G2376" s="34">
        <f t="shared" si="37"/>
        <v>0</v>
      </c>
    </row>
    <row r="2377" spans="1:7" x14ac:dyDescent="0.15">
      <c r="A2377" t="s">
        <v>6474</v>
      </c>
      <c r="B2377" t="s">
        <v>6460</v>
      </c>
      <c r="C2377" t="s">
        <v>726</v>
      </c>
      <c r="D2377" t="s">
        <v>6461</v>
      </c>
      <c r="E2377" t="s">
        <v>727</v>
      </c>
      <c r="G2377" s="34">
        <f t="shared" si="37"/>
        <v>0</v>
      </c>
    </row>
    <row r="2378" spans="1:7" x14ac:dyDescent="0.15">
      <c r="A2378" t="s">
        <v>6475</v>
      </c>
      <c r="B2378" t="s">
        <v>6476</v>
      </c>
      <c r="C2378" t="s">
        <v>188</v>
      </c>
      <c r="D2378" t="s">
        <v>6477</v>
      </c>
      <c r="E2378" t="s">
        <v>42</v>
      </c>
      <c r="G2378" s="34">
        <f t="shared" si="37"/>
        <v>0</v>
      </c>
    </row>
    <row r="2379" spans="1:7" x14ac:dyDescent="0.15">
      <c r="A2379" t="s">
        <v>6478</v>
      </c>
      <c r="B2379" t="s">
        <v>6479</v>
      </c>
      <c r="C2379" t="s">
        <v>93</v>
      </c>
      <c r="D2379" t="s">
        <v>6480</v>
      </c>
      <c r="E2379" t="s">
        <v>95</v>
      </c>
      <c r="G2379" s="34">
        <f t="shared" si="37"/>
        <v>0</v>
      </c>
    </row>
    <row r="2380" spans="1:7" x14ac:dyDescent="0.15">
      <c r="A2380" t="s">
        <v>6481</v>
      </c>
      <c r="B2380" t="s">
        <v>6482</v>
      </c>
      <c r="C2380" t="s">
        <v>180</v>
      </c>
      <c r="D2380" t="s">
        <v>6483</v>
      </c>
      <c r="E2380" t="s">
        <v>182</v>
      </c>
      <c r="G2380" s="34">
        <f t="shared" si="37"/>
        <v>0</v>
      </c>
    </row>
    <row r="2381" spans="1:7" x14ac:dyDescent="0.15">
      <c r="A2381" t="s">
        <v>6484</v>
      </c>
      <c r="B2381" t="s">
        <v>6485</v>
      </c>
      <c r="C2381" t="s">
        <v>180</v>
      </c>
      <c r="D2381" t="s">
        <v>6486</v>
      </c>
      <c r="E2381" t="s">
        <v>182</v>
      </c>
      <c r="G2381" s="34">
        <f t="shared" si="37"/>
        <v>0</v>
      </c>
    </row>
    <row r="2382" spans="1:7" x14ac:dyDescent="0.15">
      <c r="A2382" t="s">
        <v>6487</v>
      </c>
      <c r="B2382" t="s">
        <v>6488</v>
      </c>
      <c r="C2382" t="s">
        <v>180</v>
      </c>
      <c r="D2382" t="s">
        <v>6489</v>
      </c>
      <c r="E2382" t="s">
        <v>182</v>
      </c>
      <c r="G2382" s="34">
        <f t="shared" si="37"/>
        <v>0</v>
      </c>
    </row>
    <row r="2383" spans="1:7" x14ac:dyDescent="0.15">
      <c r="A2383" t="s">
        <v>6490</v>
      </c>
      <c r="B2383" t="s">
        <v>6491</v>
      </c>
      <c r="C2383" t="s">
        <v>180</v>
      </c>
      <c r="D2383" t="s">
        <v>6492</v>
      </c>
      <c r="E2383" t="s">
        <v>182</v>
      </c>
      <c r="G2383" s="34">
        <f t="shared" si="37"/>
        <v>0</v>
      </c>
    </row>
    <row r="2384" spans="1:7" x14ac:dyDescent="0.15">
      <c r="A2384" t="s">
        <v>6493</v>
      </c>
      <c r="B2384" t="s">
        <v>6494</v>
      </c>
      <c r="C2384" t="s">
        <v>180</v>
      </c>
      <c r="D2384" t="s">
        <v>6495</v>
      </c>
      <c r="E2384" t="s">
        <v>182</v>
      </c>
      <c r="G2384" s="34">
        <f t="shared" si="37"/>
        <v>0</v>
      </c>
    </row>
    <row r="2385" spans="1:7" x14ac:dyDescent="0.15">
      <c r="A2385" t="s">
        <v>6496</v>
      </c>
      <c r="B2385" t="s">
        <v>6497</v>
      </c>
      <c r="C2385" t="s">
        <v>180</v>
      </c>
      <c r="D2385" t="s">
        <v>6498</v>
      </c>
      <c r="E2385" t="s">
        <v>182</v>
      </c>
      <c r="G2385" s="34">
        <f t="shared" si="37"/>
        <v>0</v>
      </c>
    </row>
    <row r="2386" spans="1:7" x14ac:dyDescent="0.15">
      <c r="A2386" t="s">
        <v>6499</v>
      </c>
      <c r="B2386" t="s">
        <v>6500</v>
      </c>
      <c r="C2386" t="s">
        <v>188</v>
      </c>
      <c r="D2386" t="s">
        <v>6501</v>
      </c>
      <c r="E2386" t="s">
        <v>42</v>
      </c>
      <c r="F2386" t="s">
        <v>12028</v>
      </c>
      <c r="G2386" s="34">
        <f t="shared" si="37"/>
        <v>38174</v>
      </c>
    </row>
    <row r="2387" spans="1:7" x14ac:dyDescent="0.15">
      <c r="A2387" t="s">
        <v>6502</v>
      </c>
      <c r="B2387" t="s">
        <v>6503</v>
      </c>
      <c r="C2387" t="s">
        <v>188</v>
      </c>
      <c r="D2387" t="s">
        <v>6504</v>
      </c>
      <c r="E2387" t="s">
        <v>42</v>
      </c>
      <c r="G2387" s="34">
        <f t="shared" si="37"/>
        <v>0</v>
      </c>
    </row>
    <row r="2388" spans="1:7" x14ac:dyDescent="0.15">
      <c r="A2388" t="s">
        <v>6505</v>
      </c>
      <c r="B2388" t="s">
        <v>6506</v>
      </c>
      <c r="C2388" t="s">
        <v>188</v>
      </c>
      <c r="D2388" t="s">
        <v>6507</v>
      </c>
      <c r="E2388" t="s">
        <v>42</v>
      </c>
      <c r="G2388" s="34">
        <f t="shared" si="37"/>
        <v>0</v>
      </c>
    </row>
    <row r="2389" spans="1:7" x14ac:dyDescent="0.15">
      <c r="A2389" t="s">
        <v>6508</v>
      </c>
      <c r="B2389" t="s">
        <v>6509</v>
      </c>
      <c r="C2389" t="s">
        <v>188</v>
      </c>
      <c r="D2389" t="s">
        <v>6510</v>
      </c>
      <c r="E2389" t="s">
        <v>42</v>
      </c>
      <c r="G2389" s="34">
        <f t="shared" si="37"/>
        <v>0</v>
      </c>
    </row>
    <row r="2390" spans="1:7" x14ac:dyDescent="0.15">
      <c r="A2390" t="s">
        <v>6511</v>
      </c>
      <c r="B2390" t="s">
        <v>6512</v>
      </c>
      <c r="C2390" t="s">
        <v>188</v>
      </c>
      <c r="D2390" t="s">
        <v>6513</v>
      </c>
      <c r="E2390" t="s">
        <v>42</v>
      </c>
      <c r="G2390" s="34">
        <f t="shared" si="37"/>
        <v>0</v>
      </c>
    </row>
    <row r="2391" spans="1:7" x14ac:dyDescent="0.15">
      <c r="A2391" t="s">
        <v>6514</v>
      </c>
      <c r="B2391" t="s">
        <v>6515</v>
      </c>
      <c r="C2391" t="s">
        <v>188</v>
      </c>
      <c r="D2391" t="s">
        <v>6516</v>
      </c>
      <c r="E2391" t="s">
        <v>42</v>
      </c>
      <c r="G2391" s="34">
        <f t="shared" si="37"/>
        <v>0</v>
      </c>
    </row>
    <row r="2392" spans="1:7" x14ac:dyDescent="0.15">
      <c r="A2392" t="s">
        <v>6517</v>
      </c>
      <c r="B2392" t="s">
        <v>6518</v>
      </c>
      <c r="C2392" t="s">
        <v>188</v>
      </c>
      <c r="D2392" t="s">
        <v>6519</v>
      </c>
      <c r="E2392" t="s">
        <v>42</v>
      </c>
      <c r="G2392" s="34">
        <f t="shared" si="37"/>
        <v>0</v>
      </c>
    </row>
    <row r="2393" spans="1:7" x14ac:dyDescent="0.15">
      <c r="A2393" t="s">
        <v>6520</v>
      </c>
      <c r="B2393" t="s">
        <v>6521</v>
      </c>
      <c r="C2393" t="s">
        <v>188</v>
      </c>
      <c r="D2393" t="s">
        <v>6522</v>
      </c>
      <c r="E2393" t="s">
        <v>42</v>
      </c>
      <c r="G2393" s="34">
        <f t="shared" si="37"/>
        <v>0</v>
      </c>
    </row>
    <row r="2394" spans="1:7" x14ac:dyDescent="0.15">
      <c r="A2394" t="s">
        <v>6523</v>
      </c>
      <c r="B2394" t="s">
        <v>6524</v>
      </c>
      <c r="C2394" t="s">
        <v>188</v>
      </c>
      <c r="D2394" t="s">
        <v>6525</v>
      </c>
      <c r="E2394" t="s">
        <v>42</v>
      </c>
      <c r="G2394" s="34">
        <f t="shared" si="37"/>
        <v>0</v>
      </c>
    </row>
    <row r="2395" spans="1:7" x14ac:dyDescent="0.15">
      <c r="A2395" t="s">
        <v>6526</v>
      </c>
      <c r="B2395" t="s">
        <v>6527</v>
      </c>
      <c r="C2395" t="s">
        <v>188</v>
      </c>
      <c r="D2395" t="s">
        <v>6528</v>
      </c>
      <c r="E2395" t="s">
        <v>42</v>
      </c>
      <c r="G2395" s="34">
        <f t="shared" si="37"/>
        <v>0</v>
      </c>
    </row>
    <row r="2396" spans="1:7" x14ac:dyDescent="0.15">
      <c r="A2396" t="s">
        <v>6529</v>
      </c>
      <c r="B2396" t="s">
        <v>6530</v>
      </c>
      <c r="C2396" t="s">
        <v>188</v>
      </c>
      <c r="D2396" t="s">
        <v>6531</v>
      </c>
      <c r="E2396" t="s">
        <v>42</v>
      </c>
      <c r="G2396" s="34">
        <f t="shared" si="37"/>
        <v>0</v>
      </c>
    </row>
    <row r="2397" spans="1:7" x14ac:dyDescent="0.15">
      <c r="A2397" t="s">
        <v>6532</v>
      </c>
      <c r="B2397" t="s">
        <v>6533</v>
      </c>
      <c r="C2397" t="s">
        <v>188</v>
      </c>
      <c r="D2397" t="s">
        <v>6534</v>
      </c>
      <c r="E2397" t="s">
        <v>42</v>
      </c>
      <c r="G2397" s="34">
        <f t="shared" si="37"/>
        <v>0</v>
      </c>
    </row>
    <row r="2398" spans="1:7" x14ac:dyDescent="0.15">
      <c r="A2398" t="s">
        <v>6535</v>
      </c>
      <c r="B2398" t="s">
        <v>6536</v>
      </c>
      <c r="C2398" t="s">
        <v>188</v>
      </c>
      <c r="D2398" t="s">
        <v>6537</v>
      </c>
      <c r="E2398" t="s">
        <v>42</v>
      </c>
      <c r="G2398" s="34">
        <f t="shared" si="37"/>
        <v>0</v>
      </c>
    </row>
    <row r="2399" spans="1:7" x14ac:dyDescent="0.15">
      <c r="A2399" t="s">
        <v>6538</v>
      </c>
      <c r="B2399" t="s">
        <v>6539</v>
      </c>
      <c r="C2399" t="s">
        <v>188</v>
      </c>
      <c r="D2399" t="s">
        <v>6540</v>
      </c>
      <c r="E2399" t="s">
        <v>42</v>
      </c>
      <c r="G2399" s="34">
        <f t="shared" si="37"/>
        <v>0</v>
      </c>
    </row>
    <row r="2400" spans="1:7" x14ac:dyDescent="0.15">
      <c r="A2400" t="s">
        <v>6541</v>
      </c>
      <c r="B2400" t="s">
        <v>6542</v>
      </c>
      <c r="C2400" t="s">
        <v>188</v>
      </c>
      <c r="D2400" t="s">
        <v>6543</v>
      </c>
      <c r="E2400" t="s">
        <v>42</v>
      </c>
      <c r="G2400" s="34">
        <f t="shared" si="37"/>
        <v>0</v>
      </c>
    </row>
    <row r="2401" spans="1:7" x14ac:dyDescent="0.15">
      <c r="A2401" t="s">
        <v>6544</v>
      </c>
      <c r="B2401" t="s">
        <v>6545</v>
      </c>
      <c r="C2401" t="s">
        <v>188</v>
      </c>
      <c r="D2401" t="s">
        <v>6546</v>
      </c>
      <c r="E2401" t="s">
        <v>42</v>
      </c>
      <c r="G2401" s="34">
        <f t="shared" si="37"/>
        <v>0</v>
      </c>
    </row>
    <row r="2402" spans="1:7" x14ac:dyDescent="0.15">
      <c r="A2402" t="s">
        <v>6547</v>
      </c>
      <c r="B2402" t="s">
        <v>6548</v>
      </c>
      <c r="C2402" t="s">
        <v>188</v>
      </c>
      <c r="D2402" t="s">
        <v>6549</v>
      </c>
      <c r="E2402" t="s">
        <v>42</v>
      </c>
      <c r="G2402" s="34">
        <f t="shared" si="37"/>
        <v>0</v>
      </c>
    </row>
    <row r="2403" spans="1:7" x14ac:dyDescent="0.15">
      <c r="A2403" t="s">
        <v>6550</v>
      </c>
      <c r="B2403" t="s">
        <v>6551</v>
      </c>
      <c r="C2403" t="s">
        <v>188</v>
      </c>
      <c r="D2403" t="s">
        <v>6552</v>
      </c>
      <c r="E2403" t="s">
        <v>42</v>
      </c>
      <c r="G2403" s="34">
        <f t="shared" si="37"/>
        <v>0</v>
      </c>
    </row>
    <row r="2404" spans="1:7" x14ac:dyDescent="0.15">
      <c r="A2404" t="s">
        <v>6553</v>
      </c>
      <c r="B2404" t="s">
        <v>6554</v>
      </c>
      <c r="C2404" t="s">
        <v>188</v>
      </c>
      <c r="D2404" t="s">
        <v>6555</v>
      </c>
      <c r="E2404" t="s">
        <v>42</v>
      </c>
      <c r="G2404" s="34">
        <f t="shared" si="37"/>
        <v>0</v>
      </c>
    </row>
    <row r="2405" spans="1:7" x14ac:dyDescent="0.15">
      <c r="A2405" t="s">
        <v>6556</v>
      </c>
      <c r="B2405" t="s">
        <v>6557</v>
      </c>
      <c r="C2405" t="s">
        <v>188</v>
      </c>
      <c r="D2405" t="s">
        <v>6558</v>
      </c>
      <c r="E2405" t="s">
        <v>42</v>
      </c>
      <c r="G2405" s="34">
        <f t="shared" si="37"/>
        <v>0</v>
      </c>
    </row>
    <row r="2406" spans="1:7" x14ac:dyDescent="0.15">
      <c r="A2406" t="s">
        <v>6559</v>
      </c>
      <c r="B2406" t="s">
        <v>6560</v>
      </c>
      <c r="C2406" t="s">
        <v>188</v>
      </c>
      <c r="D2406" t="s">
        <v>6561</v>
      </c>
      <c r="E2406" t="s">
        <v>42</v>
      </c>
      <c r="G2406" s="34">
        <f t="shared" si="37"/>
        <v>0</v>
      </c>
    </row>
    <row r="2407" spans="1:7" x14ac:dyDescent="0.15">
      <c r="A2407" t="s">
        <v>6562</v>
      </c>
      <c r="B2407" t="s">
        <v>6563</v>
      </c>
      <c r="C2407" t="s">
        <v>188</v>
      </c>
      <c r="D2407" t="s">
        <v>6564</v>
      </c>
      <c r="E2407" t="s">
        <v>42</v>
      </c>
      <c r="G2407" s="34">
        <f t="shared" si="37"/>
        <v>0</v>
      </c>
    </row>
    <row r="2408" spans="1:7" x14ac:dyDescent="0.15">
      <c r="A2408" t="s">
        <v>6565</v>
      </c>
      <c r="B2408" t="s">
        <v>6566</v>
      </c>
      <c r="C2408" t="s">
        <v>188</v>
      </c>
      <c r="D2408" t="s">
        <v>6567</v>
      </c>
      <c r="E2408" t="s">
        <v>42</v>
      </c>
      <c r="G2408" s="34">
        <f t="shared" si="37"/>
        <v>0</v>
      </c>
    </row>
    <row r="2409" spans="1:7" x14ac:dyDescent="0.15">
      <c r="A2409" t="s">
        <v>6568</v>
      </c>
      <c r="B2409" t="s">
        <v>6569</v>
      </c>
      <c r="C2409" t="s">
        <v>188</v>
      </c>
      <c r="D2409" t="s">
        <v>6570</v>
      </c>
      <c r="E2409" t="s">
        <v>42</v>
      </c>
      <c r="G2409" s="34">
        <f t="shared" si="37"/>
        <v>0</v>
      </c>
    </row>
    <row r="2410" spans="1:7" x14ac:dyDescent="0.15">
      <c r="A2410" t="s">
        <v>6571</v>
      </c>
      <c r="B2410" t="s">
        <v>6572</v>
      </c>
      <c r="C2410" t="s">
        <v>188</v>
      </c>
      <c r="D2410" t="s">
        <v>6573</v>
      </c>
      <c r="E2410" t="s">
        <v>42</v>
      </c>
      <c r="G2410" s="34">
        <f t="shared" si="37"/>
        <v>0</v>
      </c>
    </row>
    <row r="2411" spans="1:7" x14ac:dyDescent="0.15">
      <c r="A2411" t="s">
        <v>6574</v>
      </c>
      <c r="B2411" t="s">
        <v>6575</v>
      </c>
      <c r="C2411" t="s">
        <v>188</v>
      </c>
      <c r="D2411" t="s">
        <v>6576</v>
      </c>
      <c r="E2411" t="s">
        <v>42</v>
      </c>
      <c r="F2411" t="s">
        <v>11903</v>
      </c>
      <c r="G2411" s="34">
        <f t="shared" si="37"/>
        <v>40232</v>
      </c>
    </row>
    <row r="2412" spans="1:7" x14ac:dyDescent="0.15">
      <c r="A2412" t="s">
        <v>6577</v>
      </c>
      <c r="B2412" t="s">
        <v>6578</v>
      </c>
      <c r="C2412" t="s">
        <v>188</v>
      </c>
      <c r="D2412" t="s">
        <v>6579</v>
      </c>
      <c r="E2412" t="s">
        <v>42</v>
      </c>
      <c r="G2412" s="34">
        <f t="shared" si="37"/>
        <v>0</v>
      </c>
    </row>
    <row r="2413" spans="1:7" x14ac:dyDescent="0.15">
      <c r="A2413" t="s">
        <v>6580</v>
      </c>
      <c r="B2413" t="s">
        <v>6581</v>
      </c>
      <c r="C2413" t="s">
        <v>188</v>
      </c>
      <c r="D2413" t="s">
        <v>6582</v>
      </c>
      <c r="E2413" t="s">
        <v>42</v>
      </c>
      <c r="G2413" s="34">
        <f t="shared" si="37"/>
        <v>0</v>
      </c>
    </row>
    <row r="2414" spans="1:7" x14ac:dyDescent="0.15">
      <c r="A2414" t="s">
        <v>6583</v>
      </c>
      <c r="B2414" t="s">
        <v>6584</v>
      </c>
      <c r="C2414" t="s">
        <v>188</v>
      </c>
      <c r="D2414" t="s">
        <v>6585</v>
      </c>
      <c r="E2414" t="s">
        <v>42</v>
      </c>
      <c r="G2414" s="34">
        <f t="shared" si="37"/>
        <v>0</v>
      </c>
    </row>
    <row r="2415" spans="1:7" x14ac:dyDescent="0.15">
      <c r="A2415" t="s">
        <v>6586</v>
      </c>
      <c r="B2415" t="s">
        <v>6587</v>
      </c>
      <c r="C2415" t="s">
        <v>188</v>
      </c>
      <c r="D2415" t="s">
        <v>6588</v>
      </c>
      <c r="E2415" t="s">
        <v>42</v>
      </c>
      <c r="G2415" s="34">
        <f t="shared" si="37"/>
        <v>0</v>
      </c>
    </row>
    <row r="2416" spans="1:7" x14ac:dyDescent="0.15">
      <c r="A2416" t="s">
        <v>6589</v>
      </c>
      <c r="B2416" t="s">
        <v>6590</v>
      </c>
      <c r="C2416" t="s">
        <v>188</v>
      </c>
      <c r="D2416" t="s">
        <v>6591</v>
      </c>
      <c r="E2416" t="s">
        <v>42</v>
      </c>
      <c r="G2416" s="34">
        <f t="shared" si="37"/>
        <v>0</v>
      </c>
    </row>
    <row r="2417" spans="1:7" x14ac:dyDescent="0.15">
      <c r="A2417" t="s">
        <v>6592</v>
      </c>
      <c r="B2417" t="s">
        <v>6593</v>
      </c>
      <c r="C2417" t="s">
        <v>188</v>
      </c>
      <c r="D2417" t="s">
        <v>6594</v>
      </c>
      <c r="E2417" t="s">
        <v>42</v>
      </c>
      <c r="G2417" s="34">
        <f t="shared" si="37"/>
        <v>0</v>
      </c>
    </row>
    <row r="2418" spans="1:7" x14ac:dyDescent="0.15">
      <c r="A2418" t="s">
        <v>6595</v>
      </c>
      <c r="B2418" t="s">
        <v>6596</v>
      </c>
      <c r="C2418" t="s">
        <v>188</v>
      </c>
      <c r="D2418" t="s">
        <v>6597</v>
      </c>
      <c r="E2418" t="s">
        <v>42</v>
      </c>
      <c r="G2418" s="34">
        <f t="shared" si="37"/>
        <v>0</v>
      </c>
    </row>
    <row r="2419" spans="1:7" x14ac:dyDescent="0.15">
      <c r="A2419" t="s">
        <v>6598</v>
      </c>
      <c r="B2419" t="s">
        <v>6599</v>
      </c>
      <c r="C2419" t="s">
        <v>188</v>
      </c>
      <c r="D2419" t="s">
        <v>6600</v>
      </c>
      <c r="E2419" t="s">
        <v>42</v>
      </c>
      <c r="G2419" s="34">
        <f t="shared" si="37"/>
        <v>0</v>
      </c>
    </row>
    <row r="2420" spans="1:7" x14ac:dyDescent="0.15">
      <c r="A2420" t="s">
        <v>6601</v>
      </c>
      <c r="B2420" t="s">
        <v>6602</v>
      </c>
      <c r="C2420" t="s">
        <v>188</v>
      </c>
      <c r="D2420" t="s">
        <v>6603</v>
      </c>
      <c r="E2420" t="s">
        <v>42</v>
      </c>
      <c r="G2420" s="34">
        <f t="shared" si="37"/>
        <v>0</v>
      </c>
    </row>
    <row r="2421" spans="1:7" x14ac:dyDescent="0.15">
      <c r="A2421" t="s">
        <v>6604</v>
      </c>
      <c r="B2421" t="s">
        <v>6605</v>
      </c>
      <c r="C2421" t="s">
        <v>188</v>
      </c>
      <c r="D2421" t="s">
        <v>6606</v>
      </c>
      <c r="E2421" t="s">
        <v>42</v>
      </c>
      <c r="G2421" s="34">
        <f t="shared" si="37"/>
        <v>0</v>
      </c>
    </row>
    <row r="2422" spans="1:7" x14ac:dyDescent="0.15">
      <c r="A2422" t="s">
        <v>6607</v>
      </c>
      <c r="B2422" t="s">
        <v>6608</v>
      </c>
      <c r="C2422" t="s">
        <v>188</v>
      </c>
      <c r="D2422" t="s">
        <v>6609</v>
      </c>
      <c r="E2422" t="s">
        <v>42</v>
      </c>
      <c r="G2422" s="34">
        <f t="shared" si="37"/>
        <v>0</v>
      </c>
    </row>
    <row r="2423" spans="1:7" x14ac:dyDescent="0.15">
      <c r="A2423" t="s">
        <v>6610</v>
      </c>
      <c r="B2423" t="s">
        <v>6611</v>
      </c>
      <c r="C2423" t="s">
        <v>188</v>
      </c>
      <c r="D2423" t="s">
        <v>6612</v>
      </c>
      <c r="E2423" t="s">
        <v>42</v>
      </c>
      <c r="G2423" s="34">
        <f t="shared" si="37"/>
        <v>0</v>
      </c>
    </row>
    <row r="2424" spans="1:7" x14ac:dyDescent="0.15">
      <c r="A2424" t="s">
        <v>6613</v>
      </c>
      <c r="B2424" t="s">
        <v>6614</v>
      </c>
      <c r="C2424" t="s">
        <v>188</v>
      </c>
      <c r="D2424" t="s">
        <v>6615</v>
      </c>
      <c r="E2424" t="s">
        <v>42</v>
      </c>
      <c r="G2424" s="34">
        <f t="shared" si="37"/>
        <v>0</v>
      </c>
    </row>
    <row r="2425" spans="1:7" x14ac:dyDescent="0.15">
      <c r="A2425" t="s">
        <v>6616</v>
      </c>
      <c r="B2425" t="s">
        <v>6617</v>
      </c>
      <c r="C2425" t="s">
        <v>188</v>
      </c>
      <c r="D2425" t="s">
        <v>6618</v>
      </c>
      <c r="E2425" t="s">
        <v>42</v>
      </c>
      <c r="G2425" s="34">
        <f t="shared" si="37"/>
        <v>0</v>
      </c>
    </row>
    <row r="2426" spans="1:7" x14ac:dyDescent="0.15">
      <c r="A2426" t="s">
        <v>6619</v>
      </c>
      <c r="B2426" t="s">
        <v>6620</v>
      </c>
      <c r="C2426" t="s">
        <v>188</v>
      </c>
      <c r="D2426" t="s">
        <v>6621</v>
      </c>
      <c r="E2426" t="s">
        <v>42</v>
      </c>
      <c r="G2426" s="34">
        <f t="shared" si="37"/>
        <v>0</v>
      </c>
    </row>
    <row r="2427" spans="1:7" x14ac:dyDescent="0.15">
      <c r="A2427" t="s">
        <v>6622</v>
      </c>
      <c r="B2427" t="s">
        <v>6623</v>
      </c>
      <c r="C2427" t="s">
        <v>188</v>
      </c>
      <c r="D2427" t="s">
        <v>6624</v>
      </c>
      <c r="E2427" t="s">
        <v>42</v>
      </c>
      <c r="G2427" s="34">
        <f t="shared" si="37"/>
        <v>0</v>
      </c>
    </row>
    <row r="2428" spans="1:7" x14ac:dyDescent="0.15">
      <c r="A2428" t="s">
        <v>6625</v>
      </c>
      <c r="B2428" t="s">
        <v>6626</v>
      </c>
      <c r="C2428" t="s">
        <v>188</v>
      </c>
      <c r="D2428" t="s">
        <v>6627</v>
      </c>
      <c r="E2428" t="s">
        <v>42</v>
      </c>
      <c r="G2428" s="34">
        <f t="shared" si="37"/>
        <v>0</v>
      </c>
    </row>
    <row r="2429" spans="1:7" x14ac:dyDescent="0.15">
      <c r="A2429" t="s">
        <v>6628</v>
      </c>
      <c r="B2429" t="s">
        <v>6629</v>
      </c>
      <c r="C2429" t="s">
        <v>188</v>
      </c>
      <c r="D2429" t="s">
        <v>6630</v>
      </c>
      <c r="E2429" t="s">
        <v>42</v>
      </c>
      <c r="G2429" s="34">
        <f t="shared" si="37"/>
        <v>0</v>
      </c>
    </row>
    <row r="2430" spans="1:7" x14ac:dyDescent="0.15">
      <c r="A2430" t="s">
        <v>6631</v>
      </c>
      <c r="B2430" t="s">
        <v>6632</v>
      </c>
      <c r="C2430" t="s">
        <v>188</v>
      </c>
      <c r="D2430" t="s">
        <v>6633</v>
      </c>
      <c r="E2430" t="s">
        <v>42</v>
      </c>
      <c r="F2430" t="s">
        <v>12023</v>
      </c>
      <c r="G2430" s="34">
        <f t="shared" si="37"/>
        <v>39280</v>
      </c>
    </row>
    <row r="2431" spans="1:7" x14ac:dyDescent="0.15">
      <c r="A2431" t="s">
        <v>6634</v>
      </c>
      <c r="B2431" t="s">
        <v>6635</v>
      </c>
      <c r="C2431" t="s">
        <v>188</v>
      </c>
      <c r="D2431" t="s">
        <v>6636</v>
      </c>
      <c r="E2431" t="s">
        <v>42</v>
      </c>
      <c r="G2431" s="34">
        <f t="shared" si="37"/>
        <v>0</v>
      </c>
    </row>
    <row r="2432" spans="1:7" x14ac:dyDescent="0.15">
      <c r="A2432" t="s">
        <v>6637</v>
      </c>
      <c r="B2432" t="s">
        <v>6638</v>
      </c>
      <c r="C2432" t="s">
        <v>188</v>
      </c>
      <c r="D2432" t="s">
        <v>6639</v>
      </c>
      <c r="E2432" t="s">
        <v>42</v>
      </c>
      <c r="G2432" s="34">
        <f t="shared" si="37"/>
        <v>0</v>
      </c>
    </row>
    <row r="2433" spans="1:7" x14ac:dyDescent="0.15">
      <c r="A2433" t="s">
        <v>6640</v>
      </c>
      <c r="B2433" t="s">
        <v>6641</v>
      </c>
      <c r="C2433" t="s">
        <v>188</v>
      </c>
      <c r="D2433" t="s">
        <v>6642</v>
      </c>
      <c r="E2433" t="s">
        <v>42</v>
      </c>
      <c r="G2433" s="34">
        <f t="shared" si="37"/>
        <v>0</v>
      </c>
    </row>
    <row r="2434" spans="1:7" x14ac:dyDescent="0.15">
      <c r="A2434" t="s">
        <v>6643</v>
      </c>
      <c r="B2434" t="s">
        <v>6644</v>
      </c>
      <c r="C2434" t="s">
        <v>188</v>
      </c>
      <c r="D2434" t="s">
        <v>6645</v>
      </c>
      <c r="E2434" t="s">
        <v>42</v>
      </c>
      <c r="G2434" s="34">
        <f t="shared" ref="G2434:G2497" si="38">IFERROR(VALUE(F2434),VALUE(REPLACE(F2434,1,FIND(CHAR(1),SUBSTITUTE(F2434,",",CHAR(1),LEN(F2434)-LEN(SUBSTITUTE(F2434,",","")))),"")))</f>
        <v>0</v>
      </c>
    </row>
    <row r="2435" spans="1:7" x14ac:dyDescent="0.15">
      <c r="A2435" t="s">
        <v>6646</v>
      </c>
      <c r="B2435" t="s">
        <v>6647</v>
      </c>
      <c r="C2435" t="s">
        <v>188</v>
      </c>
      <c r="D2435" t="s">
        <v>6648</v>
      </c>
      <c r="E2435" t="s">
        <v>42</v>
      </c>
      <c r="G2435" s="34">
        <f t="shared" si="38"/>
        <v>0</v>
      </c>
    </row>
    <row r="2436" spans="1:7" x14ac:dyDescent="0.15">
      <c r="A2436" t="s">
        <v>6649</v>
      </c>
      <c r="B2436" t="s">
        <v>6650</v>
      </c>
      <c r="C2436" t="s">
        <v>188</v>
      </c>
      <c r="D2436" t="s">
        <v>6651</v>
      </c>
      <c r="E2436" t="s">
        <v>42</v>
      </c>
      <c r="G2436" s="34">
        <f t="shared" si="38"/>
        <v>0</v>
      </c>
    </row>
    <row r="2437" spans="1:7" x14ac:dyDescent="0.15">
      <c r="A2437" t="s">
        <v>6652</v>
      </c>
      <c r="B2437" t="s">
        <v>6653</v>
      </c>
      <c r="C2437" t="s">
        <v>188</v>
      </c>
      <c r="D2437" t="s">
        <v>6654</v>
      </c>
      <c r="E2437" t="s">
        <v>42</v>
      </c>
      <c r="G2437" s="34">
        <f t="shared" si="38"/>
        <v>0</v>
      </c>
    </row>
    <row r="2438" spans="1:7" x14ac:dyDescent="0.15">
      <c r="A2438" t="s">
        <v>6655</v>
      </c>
      <c r="B2438" t="s">
        <v>6656</v>
      </c>
      <c r="C2438" t="s">
        <v>188</v>
      </c>
      <c r="D2438" t="s">
        <v>6657</v>
      </c>
      <c r="E2438" t="s">
        <v>42</v>
      </c>
      <c r="G2438" s="34">
        <f t="shared" si="38"/>
        <v>0</v>
      </c>
    </row>
    <row r="2439" spans="1:7" x14ac:dyDescent="0.15">
      <c r="A2439" t="s">
        <v>6658</v>
      </c>
      <c r="B2439" t="s">
        <v>6659</v>
      </c>
      <c r="C2439" t="s">
        <v>188</v>
      </c>
      <c r="D2439" t="s">
        <v>6660</v>
      </c>
      <c r="E2439" t="s">
        <v>42</v>
      </c>
      <c r="G2439" s="34">
        <f t="shared" si="38"/>
        <v>0</v>
      </c>
    </row>
    <row r="2440" spans="1:7" x14ac:dyDescent="0.15">
      <c r="A2440" t="s">
        <v>6661</v>
      </c>
      <c r="B2440" t="s">
        <v>6662</v>
      </c>
      <c r="C2440" t="s">
        <v>188</v>
      </c>
      <c r="D2440" t="s">
        <v>6663</v>
      </c>
      <c r="E2440" t="s">
        <v>42</v>
      </c>
      <c r="G2440" s="34">
        <f t="shared" si="38"/>
        <v>0</v>
      </c>
    </row>
    <row r="2441" spans="1:7" x14ac:dyDescent="0.15">
      <c r="A2441" t="s">
        <v>6664</v>
      </c>
      <c r="B2441" t="s">
        <v>6665</v>
      </c>
      <c r="C2441" t="s">
        <v>188</v>
      </c>
      <c r="D2441" t="s">
        <v>6666</v>
      </c>
      <c r="E2441" t="s">
        <v>42</v>
      </c>
      <c r="G2441" s="34">
        <f t="shared" si="38"/>
        <v>0</v>
      </c>
    </row>
    <row r="2442" spans="1:7" x14ac:dyDescent="0.15">
      <c r="A2442" t="s">
        <v>6667</v>
      </c>
      <c r="B2442" t="s">
        <v>6668</v>
      </c>
      <c r="C2442" t="s">
        <v>188</v>
      </c>
      <c r="D2442" t="s">
        <v>6669</v>
      </c>
      <c r="E2442" t="s">
        <v>42</v>
      </c>
      <c r="G2442" s="34">
        <f t="shared" si="38"/>
        <v>0</v>
      </c>
    </row>
    <row r="2443" spans="1:7" x14ac:dyDescent="0.15">
      <c r="A2443" t="s">
        <v>6670</v>
      </c>
      <c r="B2443" t="s">
        <v>6671</v>
      </c>
      <c r="C2443" t="s">
        <v>188</v>
      </c>
      <c r="D2443" t="s">
        <v>6672</v>
      </c>
      <c r="E2443" t="s">
        <v>42</v>
      </c>
      <c r="G2443" s="34">
        <f t="shared" si="38"/>
        <v>0</v>
      </c>
    </row>
    <row r="2444" spans="1:7" x14ac:dyDescent="0.15">
      <c r="A2444" t="s">
        <v>6673</v>
      </c>
      <c r="B2444" t="s">
        <v>6674</v>
      </c>
      <c r="C2444" t="s">
        <v>188</v>
      </c>
      <c r="D2444" t="s">
        <v>6675</v>
      </c>
      <c r="E2444" t="s">
        <v>42</v>
      </c>
      <c r="G2444" s="34">
        <f t="shared" si="38"/>
        <v>0</v>
      </c>
    </row>
    <row r="2445" spans="1:7" x14ac:dyDescent="0.15">
      <c r="A2445" t="s">
        <v>6676</v>
      </c>
      <c r="B2445" t="s">
        <v>6677</v>
      </c>
      <c r="C2445" t="s">
        <v>188</v>
      </c>
      <c r="D2445" t="s">
        <v>6678</v>
      </c>
      <c r="E2445" t="s">
        <v>42</v>
      </c>
      <c r="G2445" s="34">
        <f t="shared" si="38"/>
        <v>0</v>
      </c>
    </row>
    <row r="2446" spans="1:7" x14ac:dyDescent="0.15">
      <c r="A2446" t="s">
        <v>6679</v>
      </c>
      <c r="B2446" t="s">
        <v>6680</v>
      </c>
      <c r="C2446" t="s">
        <v>188</v>
      </c>
      <c r="D2446" t="s">
        <v>6681</v>
      </c>
      <c r="E2446" t="s">
        <v>42</v>
      </c>
      <c r="G2446" s="34">
        <f t="shared" si="38"/>
        <v>0</v>
      </c>
    </row>
    <row r="2447" spans="1:7" x14ac:dyDescent="0.15">
      <c r="A2447" t="s">
        <v>6682</v>
      </c>
      <c r="B2447" t="s">
        <v>6683</v>
      </c>
      <c r="C2447" t="s">
        <v>188</v>
      </c>
      <c r="D2447" t="s">
        <v>6684</v>
      </c>
      <c r="E2447" t="s">
        <v>42</v>
      </c>
      <c r="G2447" s="34">
        <f t="shared" si="38"/>
        <v>0</v>
      </c>
    </row>
    <row r="2448" spans="1:7" x14ac:dyDescent="0.15">
      <c r="A2448" t="s">
        <v>6685</v>
      </c>
      <c r="B2448" t="s">
        <v>6686</v>
      </c>
      <c r="C2448" t="s">
        <v>188</v>
      </c>
      <c r="D2448" t="s">
        <v>6687</v>
      </c>
      <c r="E2448" t="s">
        <v>42</v>
      </c>
      <c r="G2448" s="34">
        <f t="shared" si="38"/>
        <v>0</v>
      </c>
    </row>
    <row r="2449" spans="1:7" x14ac:dyDescent="0.15">
      <c r="A2449" t="s">
        <v>6688</v>
      </c>
      <c r="B2449" t="s">
        <v>6689</v>
      </c>
      <c r="C2449" t="s">
        <v>188</v>
      </c>
      <c r="D2449" t="s">
        <v>6690</v>
      </c>
      <c r="E2449" t="s">
        <v>42</v>
      </c>
      <c r="F2449" t="s">
        <v>12023</v>
      </c>
      <c r="G2449" s="34">
        <f t="shared" si="38"/>
        <v>39280</v>
      </c>
    </row>
    <row r="2450" spans="1:7" x14ac:dyDescent="0.15">
      <c r="A2450" t="s">
        <v>6691</v>
      </c>
      <c r="B2450" t="s">
        <v>6692</v>
      </c>
      <c r="C2450" t="s">
        <v>188</v>
      </c>
      <c r="D2450" t="s">
        <v>6693</v>
      </c>
      <c r="E2450" t="s">
        <v>42</v>
      </c>
      <c r="F2450" t="s">
        <v>12029</v>
      </c>
      <c r="G2450" s="34">
        <f t="shared" si="38"/>
        <v>38229</v>
      </c>
    </row>
    <row r="2451" spans="1:7" x14ac:dyDescent="0.15">
      <c r="A2451" t="s">
        <v>6694</v>
      </c>
      <c r="B2451" t="s">
        <v>6695</v>
      </c>
      <c r="C2451" t="s">
        <v>188</v>
      </c>
      <c r="D2451" t="s">
        <v>6696</v>
      </c>
      <c r="E2451" t="s">
        <v>42</v>
      </c>
      <c r="F2451" t="s">
        <v>11925</v>
      </c>
      <c r="G2451" s="34">
        <f t="shared" si="38"/>
        <v>38889</v>
      </c>
    </row>
    <row r="2452" spans="1:7" x14ac:dyDescent="0.15">
      <c r="A2452" t="s">
        <v>6697</v>
      </c>
      <c r="B2452" t="s">
        <v>6698</v>
      </c>
      <c r="C2452" t="s">
        <v>188</v>
      </c>
      <c r="D2452" t="s">
        <v>6699</v>
      </c>
      <c r="E2452" t="s">
        <v>42</v>
      </c>
      <c r="F2452" t="s">
        <v>11927</v>
      </c>
      <c r="G2452" s="34">
        <f t="shared" si="38"/>
        <v>40273</v>
      </c>
    </row>
    <row r="2453" spans="1:7" x14ac:dyDescent="0.15">
      <c r="A2453" t="s">
        <v>11765</v>
      </c>
      <c r="B2453" t="s">
        <v>11766</v>
      </c>
      <c r="C2453" t="s">
        <v>188</v>
      </c>
      <c r="D2453" t="s">
        <v>11767</v>
      </c>
      <c r="E2453" t="s">
        <v>42</v>
      </c>
      <c r="F2453" t="s">
        <v>12000</v>
      </c>
      <c r="G2453" s="34">
        <f t="shared" si="38"/>
        <v>41548</v>
      </c>
    </row>
    <row r="2454" spans="1:7" x14ac:dyDescent="0.15">
      <c r="A2454" t="s">
        <v>6700</v>
      </c>
      <c r="B2454" t="s">
        <v>6701</v>
      </c>
      <c r="C2454" t="s">
        <v>188</v>
      </c>
      <c r="D2454" t="s">
        <v>6702</v>
      </c>
      <c r="E2454" t="s">
        <v>42</v>
      </c>
      <c r="G2454" s="34">
        <f t="shared" si="38"/>
        <v>0</v>
      </c>
    </row>
    <row r="2455" spans="1:7" x14ac:dyDescent="0.15">
      <c r="A2455" t="s">
        <v>6703</v>
      </c>
      <c r="B2455" t="s">
        <v>6704</v>
      </c>
      <c r="C2455" t="s">
        <v>188</v>
      </c>
      <c r="D2455" t="s">
        <v>6705</v>
      </c>
      <c r="E2455" t="s">
        <v>42</v>
      </c>
      <c r="G2455" s="34">
        <f t="shared" si="38"/>
        <v>0</v>
      </c>
    </row>
    <row r="2456" spans="1:7" x14ac:dyDescent="0.15">
      <c r="A2456" t="s">
        <v>6706</v>
      </c>
      <c r="B2456" t="s">
        <v>6707</v>
      </c>
      <c r="C2456" t="s">
        <v>188</v>
      </c>
      <c r="D2456" t="s">
        <v>6708</v>
      </c>
      <c r="E2456" t="s">
        <v>42</v>
      </c>
      <c r="G2456" s="34">
        <f t="shared" si="38"/>
        <v>0</v>
      </c>
    </row>
    <row r="2457" spans="1:7" x14ac:dyDescent="0.15">
      <c r="A2457" t="s">
        <v>6709</v>
      </c>
      <c r="B2457" t="s">
        <v>6710</v>
      </c>
      <c r="C2457" t="s">
        <v>188</v>
      </c>
      <c r="D2457" t="s">
        <v>6711</v>
      </c>
      <c r="E2457" t="s">
        <v>42</v>
      </c>
      <c r="G2457" s="34">
        <f t="shared" si="38"/>
        <v>0</v>
      </c>
    </row>
    <row r="2458" spans="1:7" x14ac:dyDescent="0.15">
      <c r="A2458" t="s">
        <v>6712</v>
      </c>
      <c r="B2458" t="s">
        <v>6713</v>
      </c>
      <c r="C2458" t="s">
        <v>188</v>
      </c>
      <c r="D2458" t="s">
        <v>6714</v>
      </c>
      <c r="E2458" t="s">
        <v>42</v>
      </c>
      <c r="G2458" s="34">
        <f t="shared" si="38"/>
        <v>0</v>
      </c>
    </row>
    <row r="2459" spans="1:7" x14ac:dyDescent="0.15">
      <c r="A2459" t="s">
        <v>6715</v>
      </c>
      <c r="B2459" t="s">
        <v>6716</v>
      </c>
      <c r="C2459" t="s">
        <v>188</v>
      </c>
      <c r="D2459" t="s">
        <v>6717</v>
      </c>
      <c r="E2459" t="s">
        <v>42</v>
      </c>
      <c r="G2459" s="34">
        <f t="shared" si="38"/>
        <v>0</v>
      </c>
    </row>
    <row r="2460" spans="1:7" x14ac:dyDescent="0.15">
      <c r="A2460" t="s">
        <v>6718</v>
      </c>
      <c r="B2460" t="s">
        <v>6719</v>
      </c>
      <c r="C2460" t="s">
        <v>188</v>
      </c>
      <c r="D2460" t="s">
        <v>6720</v>
      </c>
      <c r="E2460" t="s">
        <v>42</v>
      </c>
      <c r="G2460" s="34">
        <f t="shared" si="38"/>
        <v>0</v>
      </c>
    </row>
    <row r="2461" spans="1:7" x14ac:dyDescent="0.15">
      <c r="A2461" t="s">
        <v>6721</v>
      </c>
      <c r="B2461" t="s">
        <v>6722</v>
      </c>
      <c r="C2461" t="s">
        <v>188</v>
      </c>
      <c r="D2461" t="s">
        <v>6723</v>
      </c>
      <c r="E2461" t="s">
        <v>42</v>
      </c>
      <c r="G2461" s="34">
        <f t="shared" si="38"/>
        <v>0</v>
      </c>
    </row>
    <row r="2462" spans="1:7" x14ac:dyDescent="0.15">
      <c r="A2462" t="s">
        <v>6724</v>
      </c>
      <c r="B2462" t="s">
        <v>6725</v>
      </c>
      <c r="C2462" t="s">
        <v>188</v>
      </c>
      <c r="D2462" t="s">
        <v>6726</v>
      </c>
      <c r="E2462" t="s">
        <v>42</v>
      </c>
      <c r="G2462" s="34">
        <f t="shared" si="38"/>
        <v>0</v>
      </c>
    </row>
    <row r="2463" spans="1:7" x14ac:dyDescent="0.15">
      <c r="A2463" t="s">
        <v>6727</v>
      </c>
      <c r="B2463" t="s">
        <v>6728</v>
      </c>
      <c r="C2463" t="s">
        <v>188</v>
      </c>
      <c r="D2463" t="s">
        <v>6729</v>
      </c>
      <c r="E2463" t="s">
        <v>42</v>
      </c>
      <c r="G2463" s="34">
        <f t="shared" si="38"/>
        <v>0</v>
      </c>
    </row>
    <row r="2464" spans="1:7" x14ac:dyDescent="0.15">
      <c r="A2464" t="s">
        <v>6730</v>
      </c>
      <c r="B2464" t="s">
        <v>6731</v>
      </c>
      <c r="C2464" t="s">
        <v>188</v>
      </c>
      <c r="D2464" t="s">
        <v>6732</v>
      </c>
      <c r="E2464" t="s">
        <v>42</v>
      </c>
      <c r="G2464" s="34">
        <f t="shared" si="38"/>
        <v>0</v>
      </c>
    </row>
    <row r="2465" spans="1:7" x14ac:dyDescent="0.15">
      <c r="A2465" t="s">
        <v>6733</v>
      </c>
      <c r="B2465" t="s">
        <v>6734</v>
      </c>
      <c r="C2465" t="s">
        <v>188</v>
      </c>
      <c r="D2465" t="s">
        <v>6735</v>
      </c>
      <c r="E2465" t="s">
        <v>42</v>
      </c>
      <c r="G2465" s="34">
        <f t="shared" si="38"/>
        <v>0</v>
      </c>
    </row>
    <row r="2466" spans="1:7" x14ac:dyDescent="0.15">
      <c r="A2466" t="s">
        <v>6736</v>
      </c>
      <c r="B2466" t="s">
        <v>6737</v>
      </c>
      <c r="C2466" t="s">
        <v>188</v>
      </c>
      <c r="D2466" t="s">
        <v>6738</v>
      </c>
      <c r="E2466" t="s">
        <v>42</v>
      </c>
      <c r="G2466" s="34">
        <f t="shared" si="38"/>
        <v>0</v>
      </c>
    </row>
    <row r="2467" spans="1:7" x14ac:dyDescent="0.15">
      <c r="A2467" t="s">
        <v>11621</v>
      </c>
      <c r="B2467" t="s">
        <v>6739</v>
      </c>
      <c r="C2467" t="s">
        <v>188</v>
      </c>
      <c r="D2467" t="s">
        <v>6740</v>
      </c>
      <c r="E2467" t="s">
        <v>42</v>
      </c>
      <c r="F2467" t="s">
        <v>11917</v>
      </c>
      <c r="G2467" s="34">
        <f t="shared" si="38"/>
        <v>38376</v>
      </c>
    </row>
    <row r="2468" spans="1:7" x14ac:dyDescent="0.15">
      <c r="A2468" t="s">
        <v>6741</v>
      </c>
      <c r="B2468" t="s">
        <v>6742</v>
      </c>
      <c r="C2468" t="s">
        <v>188</v>
      </c>
      <c r="D2468" t="s">
        <v>6743</v>
      </c>
      <c r="E2468" t="s">
        <v>42</v>
      </c>
      <c r="G2468" s="34">
        <f t="shared" si="38"/>
        <v>0</v>
      </c>
    </row>
    <row r="2469" spans="1:7" x14ac:dyDescent="0.15">
      <c r="A2469" t="s">
        <v>6744</v>
      </c>
      <c r="B2469" t="s">
        <v>6745</v>
      </c>
      <c r="C2469" t="s">
        <v>188</v>
      </c>
      <c r="D2469" t="s">
        <v>6746</v>
      </c>
      <c r="E2469" t="s">
        <v>42</v>
      </c>
      <c r="G2469" s="34">
        <f t="shared" si="38"/>
        <v>0</v>
      </c>
    </row>
    <row r="2470" spans="1:7" x14ac:dyDescent="0.15">
      <c r="A2470" t="s">
        <v>6747</v>
      </c>
      <c r="B2470" t="s">
        <v>6748</v>
      </c>
      <c r="C2470" t="s">
        <v>188</v>
      </c>
      <c r="D2470" t="s">
        <v>6749</v>
      </c>
      <c r="E2470" t="s">
        <v>42</v>
      </c>
      <c r="G2470" s="34">
        <f t="shared" si="38"/>
        <v>0</v>
      </c>
    </row>
    <row r="2471" spans="1:7" x14ac:dyDescent="0.15">
      <c r="A2471" t="s">
        <v>6750</v>
      </c>
      <c r="B2471" t="s">
        <v>6742</v>
      </c>
      <c r="C2471" t="s">
        <v>180</v>
      </c>
      <c r="D2471" t="s">
        <v>6743</v>
      </c>
      <c r="E2471" t="s">
        <v>182</v>
      </c>
      <c r="G2471" s="34">
        <f t="shared" si="38"/>
        <v>0</v>
      </c>
    </row>
    <row r="2472" spans="1:7" x14ac:dyDescent="0.15">
      <c r="A2472" t="s">
        <v>6751</v>
      </c>
      <c r="B2472" t="s">
        <v>6752</v>
      </c>
      <c r="C2472" t="s">
        <v>180</v>
      </c>
      <c r="D2472" t="s">
        <v>6753</v>
      </c>
      <c r="E2472" t="s">
        <v>182</v>
      </c>
      <c r="G2472" s="34">
        <f t="shared" si="38"/>
        <v>0</v>
      </c>
    </row>
    <row r="2473" spans="1:7" x14ac:dyDescent="0.15">
      <c r="A2473" t="s">
        <v>6754</v>
      </c>
      <c r="B2473" t="s">
        <v>6748</v>
      </c>
      <c r="C2473" t="s">
        <v>180</v>
      </c>
      <c r="D2473" t="s">
        <v>6749</v>
      </c>
      <c r="E2473" t="s">
        <v>182</v>
      </c>
      <c r="G2473" s="34">
        <f t="shared" si="38"/>
        <v>0</v>
      </c>
    </row>
    <row r="2474" spans="1:7" x14ac:dyDescent="0.15">
      <c r="A2474" t="s">
        <v>6755</v>
      </c>
      <c r="B2474" t="s">
        <v>6756</v>
      </c>
      <c r="C2474" t="s">
        <v>188</v>
      </c>
      <c r="D2474" t="s">
        <v>6757</v>
      </c>
      <c r="E2474" t="s">
        <v>42</v>
      </c>
      <c r="G2474" s="34">
        <f t="shared" si="38"/>
        <v>0</v>
      </c>
    </row>
    <row r="2475" spans="1:7" x14ac:dyDescent="0.15">
      <c r="A2475" t="s">
        <v>6758</v>
      </c>
      <c r="B2475" t="s">
        <v>6756</v>
      </c>
      <c r="C2475" t="s">
        <v>180</v>
      </c>
      <c r="D2475" t="s">
        <v>6757</v>
      </c>
      <c r="E2475" t="s">
        <v>182</v>
      </c>
      <c r="G2475" s="34">
        <f t="shared" si="38"/>
        <v>0</v>
      </c>
    </row>
    <row r="2476" spans="1:7" x14ac:dyDescent="0.15">
      <c r="A2476" t="s">
        <v>6759</v>
      </c>
      <c r="B2476" t="s">
        <v>6760</v>
      </c>
      <c r="C2476" t="s">
        <v>188</v>
      </c>
      <c r="D2476" t="s">
        <v>6761</v>
      </c>
      <c r="E2476" t="s">
        <v>42</v>
      </c>
      <c r="G2476" s="34">
        <f t="shared" si="38"/>
        <v>0</v>
      </c>
    </row>
    <row r="2477" spans="1:7" x14ac:dyDescent="0.15">
      <c r="A2477" t="s">
        <v>6762</v>
      </c>
      <c r="B2477" t="s">
        <v>6763</v>
      </c>
      <c r="C2477" t="s">
        <v>188</v>
      </c>
      <c r="D2477" t="s">
        <v>6764</v>
      </c>
      <c r="E2477" t="s">
        <v>42</v>
      </c>
      <c r="F2477" t="s">
        <v>11867</v>
      </c>
      <c r="G2477" s="34">
        <f t="shared" si="38"/>
        <v>40525</v>
      </c>
    </row>
    <row r="2478" spans="1:7" x14ac:dyDescent="0.15">
      <c r="A2478" t="s">
        <v>6765</v>
      </c>
      <c r="B2478" t="s">
        <v>6766</v>
      </c>
      <c r="C2478" t="s">
        <v>188</v>
      </c>
      <c r="D2478" t="s">
        <v>6767</v>
      </c>
      <c r="E2478" t="s">
        <v>42</v>
      </c>
      <c r="F2478" t="s">
        <v>11859</v>
      </c>
      <c r="G2478" s="34">
        <f t="shared" si="38"/>
        <v>38448</v>
      </c>
    </row>
    <row r="2479" spans="1:7" x14ac:dyDescent="0.15">
      <c r="A2479" t="s">
        <v>6768</v>
      </c>
      <c r="B2479" t="s">
        <v>6769</v>
      </c>
      <c r="C2479" t="s">
        <v>93</v>
      </c>
      <c r="D2479" t="s">
        <v>6770</v>
      </c>
      <c r="E2479" t="s">
        <v>95</v>
      </c>
      <c r="G2479" s="34">
        <f t="shared" si="38"/>
        <v>0</v>
      </c>
    </row>
    <row r="2480" spans="1:7" x14ac:dyDescent="0.15">
      <c r="A2480" t="s">
        <v>6771</v>
      </c>
      <c r="B2480" t="s">
        <v>6772</v>
      </c>
      <c r="C2480" t="s">
        <v>93</v>
      </c>
      <c r="D2480" t="s">
        <v>6773</v>
      </c>
      <c r="E2480" t="s">
        <v>95</v>
      </c>
      <c r="G2480" s="34">
        <f t="shared" si="38"/>
        <v>0</v>
      </c>
    </row>
    <row r="2481" spans="1:7" x14ac:dyDescent="0.15">
      <c r="A2481" t="s">
        <v>6774</v>
      </c>
      <c r="B2481" t="s">
        <v>6775</v>
      </c>
      <c r="C2481" t="s">
        <v>93</v>
      </c>
      <c r="D2481" t="s">
        <v>6776</v>
      </c>
      <c r="E2481" t="s">
        <v>95</v>
      </c>
      <c r="G2481" s="34">
        <f t="shared" si="38"/>
        <v>0</v>
      </c>
    </row>
    <row r="2482" spans="1:7" x14ac:dyDescent="0.15">
      <c r="A2482" t="s">
        <v>6777</v>
      </c>
      <c r="B2482" t="s">
        <v>6778</v>
      </c>
      <c r="C2482" t="s">
        <v>93</v>
      </c>
      <c r="D2482" t="s">
        <v>6779</v>
      </c>
      <c r="E2482" t="s">
        <v>95</v>
      </c>
      <c r="G2482" s="34">
        <f t="shared" si="38"/>
        <v>0</v>
      </c>
    </row>
    <row r="2483" spans="1:7" x14ac:dyDescent="0.15">
      <c r="A2483" t="s">
        <v>6780</v>
      </c>
      <c r="B2483" t="s">
        <v>6781</v>
      </c>
      <c r="C2483" t="s">
        <v>334</v>
      </c>
      <c r="D2483" t="s">
        <v>6782</v>
      </c>
      <c r="E2483" t="s">
        <v>705</v>
      </c>
      <c r="G2483" s="34">
        <f t="shared" si="38"/>
        <v>0</v>
      </c>
    </row>
    <row r="2484" spans="1:7" x14ac:dyDescent="0.15">
      <c r="A2484" t="s">
        <v>6783</v>
      </c>
      <c r="B2484" t="s">
        <v>6781</v>
      </c>
      <c r="C2484" t="s">
        <v>726</v>
      </c>
      <c r="D2484" t="s">
        <v>6782</v>
      </c>
      <c r="E2484" t="s">
        <v>727</v>
      </c>
      <c r="G2484" s="34">
        <f t="shared" si="38"/>
        <v>0</v>
      </c>
    </row>
    <row r="2485" spans="1:7" x14ac:dyDescent="0.15">
      <c r="A2485" t="s">
        <v>6784</v>
      </c>
      <c r="B2485" t="s">
        <v>6785</v>
      </c>
      <c r="C2485" t="s">
        <v>188</v>
      </c>
      <c r="D2485" t="s">
        <v>6786</v>
      </c>
      <c r="E2485" t="s">
        <v>42</v>
      </c>
      <c r="G2485" s="34">
        <f t="shared" si="38"/>
        <v>0</v>
      </c>
    </row>
    <row r="2486" spans="1:7" x14ac:dyDescent="0.15">
      <c r="A2486" t="s">
        <v>6787</v>
      </c>
      <c r="B2486" t="s">
        <v>6788</v>
      </c>
      <c r="C2486" t="s">
        <v>188</v>
      </c>
      <c r="D2486" t="s">
        <v>6789</v>
      </c>
      <c r="E2486" t="s">
        <v>42</v>
      </c>
      <c r="G2486" s="34">
        <f t="shared" si="38"/>
        <v>0</v>
      </c>
    </row>
    <row r="2487" spans="1:7" x14ac:dyDescent="0.15">
      <c r="A2487" t="s">
        <v>6790</v>
      </c>
      <c r="B2487" t="s">
        <v>6788</v>
      </c>
      <c r="C2487" t="s">
        <v>53</v>
      </c>
      <c r="D2487" t="s">
        <v>6789</v>
      </c>
      <c r="E2487" t="s">
        <v>53</v>
      </c>
      <c r="G2487" s="34">
        <f t="shared" si="38"/>
        <v>0</v>
      </c>
    </row>
    <row r="2488" spans="1:7" x14ac:dyDescent="0.15">
      <c r="A2488" t="s">
        <v>6791</v>
      </c>
      <c r="B2488" t="s">
        <v>6792</v>
      </c>
      <c r="C2488" t="s">
        <v>53</v>
      </c>
      <c r="D2488" t="s">
        <v>6793</v>
      </c>
      <c r="E2488" t="s">
        <v>53</v>
      </c>
      <c r="G2488" s="34">
        <f t="shared" si="38"/>
        <v>0</v>
      </c>
    </row>
    <row r="2489" spans="1:7" x14ac:dyDescent="0.15">
      <c r="A2489" t="s">
        <v>6794</v>
      </c>
      <c r="B2489" t="s">
        <v>6795</v>
      </c>
      <c r="C2489" t="s">
        <v>188</v>
      </c>
      <c r="D2489" t="s">
        <v>6796</v>
      </c>
      <c r="E2489" t="s">
        <v>42</v>
      </c>
      <c r="G2489" s="34">
        <f t="shared" si="38"/>
        <v>0</v>
      </c>
    </row>
    <row r="2490" spans="1:7" x14ac:dyDescent="0.15">
      <c r="A2490" t="s">
        <v>6797</v>
      </c>
      <c r="B2490" t="s">
        <v>6798</v>
      </c>
      <c r="C2490" t="s">
        <v>188</v>
      </c>
      <c r="D2490" t="s">
        <v>6799</v>
      </c>
      <c r="E2490" t="s">
        <v>42</v>
      </c>
      <c r="G2490" s="34">
        <f t="shared" si="38"/>
        <v>0</v>
      </c>
    </row>
    <row r="2491" spans="1:7" x14ac:dyDescent="0.15">
      <c r="A2491" t="s">
        <v>6800</v>
      </c>
      <c r="B2491" t="s">
        <v>6801</v>
      </c>
      <c r="C2491" t="s">
        <v>188</v>
      </c>
      <c r="D2491" t="s">
        <v>6802</v>
      </c>
      <c r="E2491" t="s">
        <v>42</v>
      </c>
      <c r="G2491" s="34">
        <f t="shared" si="38"/>
        <v>0</v>
      </c>
    </row>
    <row r="2492" spans="1:7" x14ac:dyDescent="0.15">
      <c r="A2492" t="s">
        <v>6803</v>
      </c>
      <c r="B2492" t="s">
        <v>6804</v>
      </c>
      <c r="C2492" t="s">
        <v>188</v>
      </c>
      <c r="D2492" t="s">
        <v>6805</v>
      </c>
      <c r="E2492" t="s">
        <v>42</v>
      </c>
      <c r="G2492" s="34">
        <f t="shared" si="38"/>
        <v>0</v>
      </c>
    </row>
    <row r="2493" spans="1:7" x14ac:dyDescent="0.15">
      <c r="A2493" t="s">
        <v>6806</v>
      </c>
      <c r="B2493" t="s">
        <v>6807</v>
      </c>
      <c r="C2493" t="s">
        <v>188</v>
      </c>
      <c r="D2493" t="s">
        <v>6808</v>
      </c>
      <c r="E2493" t="s">
        <v>42</v>
      </c>
      <c r="G2493" s="34">
        <f t="shared" si="38"/>
        <v>0</v>
      </c>
    </row>
    <row r="2494" spans="1:7" x14ac:dyDescent="0.15">
      <c r="A2494" t="s">
        <v>6809</v>
      </c>
      <c r="B2494" t="s">
        <v>6810</v>
      </c>
      <c r="C2494" t="s">
        <v>188</v>
      </c>
      <c r="D2494" t="s">
        <v>6811</v>
      </c>
      <c r="E2494" t="s">
        <v>42</v>
      </c>
      <c r="G2494" s="34">
        <f t="shared" si="38"/>
        <v>0</v>
      </c>
    </row>
    <row r="2495" spans="1:7" x14ac:dyDescent="0.15">
      <c r="A2495" t="s">
        <v>6812</v>
      </c>
      <c r="B2495" t="s">
        <v>6813</v>
      </c>
      <c r="C2495" t="s">
        <v>188</v>
      </c>
      <c r="D2495" t="s">
        <v>6814</v>
      </c>
      <c r="E2495" t="s">
        <v>42</v>
      </c>
      <c r="G2495" s="34">
        <f t="shared" si="38"/>
        <v>0</v>
      </c>
    </row>
    <row r="2496" spans="1:7" x14ac:dyDescent="0.15">
      <c r="A2496" t="s">
        <v>6815</v>
      </c>
      <c r="B2496" t="s">
        <v>6816</v>
      </c>
      <c r="C2496" t="s">
        <v>188</v>
      </c>
      <c r="D2496" t="s">
        <v>6817</v>
      </c>
      <c r="E2496" t="s">
        <v>42</v>
      </c>
      <c r="G2496" s="34">
        <f t="shared" si="38"/>
        <v>0</v>
      </c>
    </row>
    <row r="2497" spans="1:7" x14ac:dyDescent="0.15">
      <c r="A2497" t="s">
        <v>6818</v>
      </c>
      <c r="B2497" t="s">
        <v>6819</v>
      </c>
      <c r="C2497" t="s">
        <v>188</v>
      </c>
      <c r="D2497" t="s">
        <v>6820</v>
      </c>
      <c r="E2497" t="s">
        <v>42</v>
      </c>
      <c r="G2497" s="34">
        <f t="shared" si="38"/>
        <v>0</v>
      </c>
    </row>
    <row r="2498" spans="1:7" x14ac:dyDescent="0.15">
      <c r="A2498" t="s">
        <v>6821</v>
      </c>
      <c r="B2498" t="s">
        <v>6822</v>
      </c>
      <c r="C2498" t="s">
        <v>188</v>
      </c>
      <c r="D2498" t="s">
        <v>6823</v>
      </c>
      <c r="E2498" t="s">
        <v>42</v>
      </c>
      <c r="G2498" s="34">
        <f t="shared" ref="G2498:G2561" si="39">IFERROR(VALUE(F2498),VALUE(REPLACE(F2498,1,FIND(CHAR(1),SUBSTITUTE(F2498,",",CHAR(1),LEN(F2498)-LEN(SUBSTITUTE(F2498,",","")))),"")))</f>
        <v>0</v>
      </c>
    </row>
    <row r="2499" spans="1:7" x14ac:dyDescent="0.15">
      <c r="A2499" t="s">
        <v>11815</v>
      </c>
      <c r="B2499" t="s">
        <v>11816</v>
      </c>
      <c r="C2499" t="s">
        <v>188</v>
      </c>
      <c r="D2499" t="s">
        <v>11817</v>
      </c>
      <c r="E2499" t="s">
        <v>42</v>
      </c>
      <c r="F2499" t="s">
        <v>12030</v>
      </c>
      <c r="G2499" s="34">
        <f t="shared" si="39"/>
        <v>41716</v>
      </c>
    </row>
    <row r="2500" spans="1:7" x14ac:dyDescent="0.15">
      <c r="A2500" t="s">
        <v>6824</v>
      </c>
      <c r="B2500" t="s">
        <v>6825</v>
      </c>
      <c r="C2500" t="s">
        <v>188</v>
      </c>
      <c r="D2500" t="s">
        <v>6826</v>
      </c>
      <c r="E2500" t="s">
        <v>42</v>
      </c>
      <c r="G2500" s="34">
        <f t="shared" si="39"/>
        <v>0</v>
      </c>
    </row>
    <row r="2501" spans="1:7" x14ac:dyDescent="0.15">
      <c r="A2501" t="s">
        <v>6827</v>
      </c>
      <c r="B2501" t="s">
        <v>6828</v>
      </c>
      <c r="C2501" t="s">
        <v>188</v>
      </c>
      <c r="D2501" t="s">
        <v>6829</v>
      </c>
      <c r="E2501" t="s">
        <v>42</v>
      </c>
      <c r="G2501" s="34">
        <f t="shared" si="39"/>
        <v>0</v>
      </c>
    </row>
    <row r="2502" spans="1:7" x14ac:dyDescent="0.15">
      <c r="A2502" t="s">
        <v>6830</v>
      </c>
      <c r="B2502" t="s">
        <v>6831</v>
      </c>
      <c r="C2502" t="s">
        <v>188</v>
      </c>
      <c r="D2502" t="s">
        <v>6832</v>
      </c>
      <c r="E2502" t="s">
        <v>42</v>
      </c>
      <c r="G2502" s="34">
        <f t="shared" si="39"/>
        <v>0</v>
      </c>
    </row>
    <row r="2503" spans="1:7" x14ac:dyDescent="0.15">
      <c r="A2503" t="s">
        <v>6833</v>
      </c>
      <c r="B2503" t="s">
        <v>6834</v>
      </c>
      <c r="C2503" t="s">
        <v>188</v>
      </c>
      <c r="D2503" t="s">
        <v>6835</v>
      </c>
      <c r="E2503" t="s">
        <v>42</v>
      </c>
      <c r="G2503" s="34">
        <f t="shared" si="39"/>
        <v>0</v>
      </c>
    </row>
    <row r="2504" spans="1:7" x14ac:dyDescent="0.15">
      <c r="A2504" t="s">
        <v>6836</v>
      </c>
      <c r="B2504" t="s">
        <v>6837</v>
      </c>
      <c r="C2504" t="s">
        <v>188</v>
      </c>
      <c r="D2504" t="s">
        <v>6838</v>
      </c>
      <c r="E2504" t="s">
        <v>42</v>
      </c>
      <c r="G2504" s="34">
        <f t="shared" si="39"/>
        <v>0</v>
      </c>
    </row>
    <row r="2505" spans="1:7" x14ac:dyDescent="0.15">
      <c r="A2505" t="s">
        <v>6839</v>
      </c>
      <c r="B2505" t="s">
        <v>6840</v>
      </c>
      <c r="C2505" t="s">
        <v>188</v>
      </c>
      <c r="D2505" t="s">
        <v>6841</v>
      </c>
      <c r="E2505" t="s">
        <v>42</v>
      </c>
      <c r="G2505" s="34">
        <f t="shared" si="39"/>
        <v>0</v>
      </c>
    </row>
    <row r="2506" spans="1:7" x14ac:dyDescent="0.15">
      <c r="A2506" t="s">
        <v>6842</v>
      </c>
      <c r="B2506" t="s">
        <v>6843</v>
      </c>
      <c r="C2506" t="s">
        <v>188</v>
      </c>
      <c r="D2506" t="s">
        <v>6844</v>
      </c>
      <c r="E2506" t="s">
        <v>42</v>
      </c>
      <c r="G2506" s="34">
        <f t="shared" si="39"/>
        <v>0</v>
      </c>
    </row>
    <row r="2507" spans="1:7" x14ac:dyDescent="0.15">
      <c r="A2507" t="s">
        <v>6845</v>
      </c>
      <c r="B2507" t="s">
        <v>6846</v>
      </c>
      <c r="C2507" t="s">
        <v>188</v>
      </c>
      <c r="D2507" t="s">
        <v>6847</v>
      </c>
      <c r="E2507" t="s">
        <v>42</v>
      </c>
      <c r="G2507" s="34">
        <f t="shared" si="39"/>
        <v>0</v>
      </c>
    </row>
    <row r="2508" spans="1:7" x14ac:dyDescent="0.15">
      <c r="A2508" t="s">
        <v>6848</v>
      </c>
      <c r="B2508" t="s">
        <v>6849</v>
      </c>
      <c r="C2508" t="s">
        <v>188</v>
      </c>
      <c r="D2508" t="s">
        <v>6850</v>
      </c>
      <c r="E2508" t="s">
        <v>42</v>
      </c>
      <c r="G2508" s="34">
        <f t="shared" si="39"/>
        <v>0</v>
      </c>
    </row>
    <row r="2509" spans="1:7" x14ac:dyDescent="0.15">
      <c r="A2509" t="s">
        <v>6851</v>
      </c>
      <c r="B2509" t="s">
        <v>6852</v>
      </c>
      <c r="C2509" t="s">
        <v>188</v>
      </c>
      <c r="D2509" t="s">
        <v>6853</v>
      </c>
      <c r="E2509" t="s">
        <v>42</v>
      </c>
      <c r="G2509" s="34">
        <f t="shared" si="39"/>
        <v>0</v>
      </c>
    </row>
    <row r="2510" spans="1:7" x14ac:dyDescent="0.15">
      <c r="A2510" t="s">
        <v>6854</v>
      </c>
      <c r="B2510" t="s">
        <v>6855</v>
      </c>
      <c r="C2510" t="s">
        <v>188</v>
      </c>
      <c r="D2510" t="s">
        <v>6856</v>
      </c>
      <c r="E2510" t="s">
        <v>42</v>
      </c>
      <c r="G2510" s="34">
        <f t="shared" si="39"/>
        <v>0</v>
      </c>
    </row>
    <row r="2511" spans="1:7" x14ac:dyDescent="0.15">
      <c r="A2511" t="s">
        <v>6857</v>
      </c>
      <c r="B2511" t="s">
        <v>6858</v>
      </c>
      <c r="C2511" t="s">
        <v>188</v>
      </c>
      <c r="D2511" t="s">
        <v>6859</v>
      </c>
      <c r="E2511" t="s">
        <v>42</v>
      </c>
      <c r="G2511" s="34">
        <f t="shared" si="39"/>
        <v>0</v>
      </c>
    </row>
    <row r="2512" spans="1:7" x14ac:dyDescent="0.15">
      <c r="A2512" t="s">
        <v>6860</v>
      </c>
      <c r="B2512" t="s">
        <v>6861</v>
      </c>
      <c r="C2512" t="s">
        <v>188</v>
      </c>
      <c r="D2512" t="s">
        <v>6862</v>
      </c>
      <c r="E2512" t="s">
        <v>42</v>
      </c>
      <c r="G2512" s="34">
        <f t="shared" si="39"/>
        <v>0</v>
      </c>
    </row>
    <row r="2513" spans="1:7" x14ac:dyDescent="0.15">
      <c r="A2513" t="s">
        <v>6863</v>
      </c>
      <c r="B2513" t="s">
        <v>6864</v>
      </c>
      <c r="C2513" t="s">
        <v>188</v>
      </c>
      <c r="D2513" t="s">
        <v>6865</v>
      </c>
      <c r="E2513" t="s">
        <v>42</v>
      </c>
      <c r="G2513" s="34">
        <f t="shared" si="39"/>
        <v>0</v>
      </c>
    </row>
    <row r="2514" spans="1:7" x14ac:dyDescent="0.15">
      <c r="A2514" t="s">
        <v>6866</v>
      </c>
      <c r="B2514" t="s">
        <v>6867</v>
      </c>
      <c r="C2514" t="s">
        <v>188</v>
      </c>
      <c r="D2514" t="s">
        <v>6868</v>
      </c>
      <c r="E2514" t="s">
        <v>42</v>
      </c>
      <c r="G2514" s="34">
        <f t="shared" si="39"/>
        <v>0</v>
      </c>
    </row>
    <row r="2515" spans="1:7" x14ac:dyDescent="0.15">
      <c r="A2515" t="s">
        <v>6869</v>
      </c>
      <c r="B2515" t="s">
        <v>6870</v>
      </c>
      <c r="C2515" t="s">
        <v>188</v>
      </c>
      <c r="D2515" t="s">
        <v>6871</v>
      </c>
      <c r="E2515" t="s">
        <v>42</v>
      </c>
      <c r="G2515" s="34">
        <f t="shared" si="39"/>
        <v>0</v>
      </c>
    </row>
    <row r="2516" spans="1:7" x14ac:dyDescent="0.15">
      <c r="A2516" t="s">
        <v>6872</v>
      </c>
      <c r="B2516" t="s">
        <v>6873</v>
      </c>
      <c r="C2516" t="s">
        <v>188</v>
      </c>
      <c r="D2516" t="s">
        <v>6874</v>
      </c>
      <c r="E2516" t="s">
        <v>42</v>
      </c>
      <c r="G2516" s="34">
        <f t="shared" si="39"/>
        <v>0</v>
      </c>
    </row>
    <row r="2517" spans="1:7" x14ac:dyDescent="0.15">
      <c r="A2517" t="s">
        <v>6875</v>
      </c>
      <c r="B2517" t="s">
        <v>6876</v>
      </c>
      <c r="C2517" t="s">
        <v>188</v>
      </c>
      <c r="D2517" t="s">
        <v>6877</v>
      </c>
      <c r="E2517" t="s">
        <v>42</v>
      </c>
      <c r="G2517" s="34">
        <f t="shared" si="39"/>
        <v>0</v>
      </c>
    </row>
    <row r="2518" spans="1:7" x14ac:dyDescent="0.15">
      <c r="A2518" t="s">
        <v>6878</v>
      </c>
      <c r="B2518" t="s">
        <v>6879</v>
      </c>
      <c r="C2518" t="s">
        <v>188</v>
      </c>
      <c r="D2518" t="s">
        <v>6880</v>
      </c>
      <c r="E2518" t="s">
        <v>42</v>
      </c>
      <c r="G2518" s="34">
        <f t="shared" si="39"/>
        <v>0</v>
      </c>
    </row>
    <row r="2519" spans="1:7" x14ac:dyDescent="0.15">
      <c r="A2519" t="s">
        <v>6881</v>
      </c>
      <c r="B2519" t="s">
        <v>6882</v>
      </c>
      <c r="C2519" t="s">
        <v>188</v>
      </c>
      <c r="D2519" t="s">
        <v>6883</v>
      </c>
      <c r="E2519" t="s">
        <v>42</v>
      </c>
      <c r="G2519" s="34">
        <f t="shared" si="39"/>
        <v>0</v>
      </c>
    </row>
    <row r="2520" spans="1:7" x14ac:dyDescent="0.15">
      <c r="A2520" t="s">
        <v>11818</v>
      </c>
      <c r="B2520" t="s">
        <v>11819</v>
      </c>
      <c r="C2520" t="s">
        <v>188</v>
      </c>
      <c r="D2520" t="s">
        <v>11820</v>
      </c>
      <c r="E2520" t="s">
        <v>42</v>
      </c>
      <c r="F2520" t="s">
        <v>12031</v>
      </c>
      <c r="G2520" s="34">
        <f t="shared" si="39"/>
        <v>41661</v>
      </c>
    </row>
    <row r="2521" spans="1:7" x14ac:dyDescent="0.15">
      <c r="A2521" t="s">
        <v>6884</v>
      </c>
      <c r="B2521" t="s">
        <v>6885</v>
      </c>
      <c r="C2521" t="s">
        <v>188</v>
      </c>
      <c r="D2521" t="s">
        <v>6886</v>
      </c>
      <c r="E2521" t="s">
        <v>42</v>
      </c>
      <c r="G2521" s="34">
        <f t="shared" si="39"/>
        <v>0</v>
      </c>
    </row>
    <row r="2522" spans="1:7" x14ac:dyDescent="0.15">
      <c r="A2522" t="s">
        <v>6887</v>
      </c>
      <c r="B2522" t="s">
        <v>6888</v>
      </c>
      <c r="C2522" t="s">
        <v>188</v>
      </c>
      <c r="D2522" t="s">
        <v>6889</v>
      </c>
      <c r="E2522" t="s">
        <v>42</v>
      </c>
      <c r="G2522" s="34">
        <f t="shared" si="39"/>
        <v>0</v>
      </c>
    </row>
    <row r="2523" spans="1:7" x14ac:dyDescent="0.15">
      <c r="A2523" t="s">
        <v>6890</v>
      </c>
      <c r="B2523" t="s">
        <v>6891</v>
      </c>
      <c r="C2523" t="s">
        <v>188</v>
      </c>
      <c r="D2523" t="s">
        <v>6892</v>
      </c>
      <c r="E2523" t="s">
        <v>42</v>
      </c>
      <c r="G2523" s="34">
        <f t="shared" si="39"/>
        <v>0</v>
      </c>
    </row>
    <row r="2524" spans="1:7" x14ac:dyDescent="0.15">
      <c r="A2524" t="s">
        <v>6893</v>
      </c>
      <c r="B2524" t="s">
        <v>6894</v>
      </c>
      <c r="C2524" t="s">
        <v>188</v>
      </c>
      <c r="D2524" t="s">
        <v>6895</v>
      </c>
      <c r="E2524" t="s">
        <v>42</v>
      </c>
      <c r="G2524" s="34">
        <f t="shared" si="39"/>
        <v>0</v>
      </c>
    </row>
    <row r="2525" spans="1:7" x14ac:dyDescent="0.15">
      <c r="A2525" t="s">
        <v>6896</v>
      </c>
      <c r="B2525" t="s">
        <v>6897</v>
      </c>
      <c r="C2525" t="s">
        <v>188</v>
      </c>
      <c r="D2525" t="s">
        <v>6898</v>
      </c>
      <c r="E2525" t="s">
        <v>42</v>
      </c>
      <c r="G2525" s="34">
        <f t="shared" si="39"/>
        <v>0</v>
      </c>
    </row>
    <row r="2526" spans="1:7" x14ac:dyDescent="0.15">
      <c r="A2526" t="s">
        <v>6899</v>
      </c>
      <c r="B2526" t="s">
        <v>6900</v>
      </c>
      <c r="C2526" t="s">
        <v>188</v>
      </c>
      <c r="D2526" t="s">
        <v>6901</v>
      </c>
      <c r="E2526" t="s">
        <v>42</v>
      </c>
      <c r="G2526" s="34">
        <f t="shared" si="39"/>
        <v>0</v>
      </c>
    </row>
    <row r="2527" spans="1:7" x14ac:dyDescent="0.15">
      <c r="A2527" t="s">
        <v>6902</v>
      </c>
      <c r="B2527" t="s">
        <v>6903</v>
      </c>
      <c r="C2527" t="s">
        <v>188</v>
      </c>
      <c r="D2527" t="s">
        <v>6904</v>
      </c>
      <c r="E2527" t="s">
        <v>42</v>
      </c>
      <c r="G2527" s="34">
        <f t="shared" si="39"/>
        <v>0</v>
      </c>
    </row>
    <row r="2528" spans="1:7" x14ac:dyDescent="0.15">
      <c r="A2528" t="s">
        <v>6905</v>
      </c>
      <c r="B2528" t="s">
        <v>6906</v>
      </c>
      <c r="C2528" t="s">
        <v>188</v>
      </c>
      <c r="D2528" t="s">
        <v>6907</v>
      </c>
      <c r="E2528" t="s">
        <v>42</v>
      </c>
      <c r="G2528" s="34">
        <f t="shared" si="39"/>
        <v>0</v>
      </c>
    </row>
    <row r="2529" spans="1:7" x14ac:dyDescent="0.15">
      <c r="A2529" t="s">
        <v>6908</v>
      </c>
      <c r="B2529" t="s">
        <v>6909</v>
      </c>
      <c r="C2529" t="s">
        <v>188</v>
      </c>
      <c r="D2529" t="s">
        <v>6910</v>
      </c>
      <c r="E2529" t="s">
        <v>42</v>
      </c>
      <c r="G2529" s="34">
        <f t="shared" si="39"/>
        <v>0</v>
      </c>
    </row>
    <row r="2530" spans="1:7" x14ac:dyDescent="0.15">
      <c r="A2530" t="s">
        <v>6911</v>
      </c>
      <c r="B2530" t="s">
        <v>6912</v>
      </c>
      <c r="C2530" t="s">
        <v>188</v>
      </c>
      <c r="D2530" t="s">
        <v>6913</v>
      </c>
      <c r="E2530" t="s">
        <v>42</v>
      </c>
      <c r="G2530" s="34">
        <f t="shared" si="39"/>
        <v>0</v>
      </c>
    </row>
    <row r="2531" spans="1:7" x14ac:dyDescent="0.15">
      <c r="A2531" t="s">
        <v>6914</v>
      </c>
      <c r="B2531" t="s">
        <v>6915</v>
      </c>
      <c r="C2531" t="s">
        <v>188</v>
      </c>
      <c r="D2531" t="s">
        <v>6916</v>
      </c>
      <c r="E2531" t="s">
        <v>42</v>
      </c>
      <c r="G2531" s="34">
        <f t="shared" si="39"/>
        <v>0</v>
      </c>
    </row>
    <row r="2532" spans="1:7" x14ac:dyDescent="0.15">
      <c r="A2532" t="s">
        <v>6917</v>
      </c>
      <c r="B2532" t="s">
        <v>6918</v>
      </c>
      <c r="C2532" t="s">
        <v>188</v>
      </c>
      <c r="D2532" t="s">
        <v>6919</v>
      </c>
      <c r="E2532" t="s">
        <v>42</v>
      </c>
      <c r="G2532" s="34">
        <f t="shared" si="39"/>
        <v>0</v>
      </c>
    </row>
    <row r="2533" spans="1:7" x14ac:dyDescent="0.15">
      <c r="A2533" t="s">
        <v>6920</v>
      </c>
      <c r="B2533" t="s">
        <v>6921</v>
      </c>
      <c r="C2533" t="s">
        <v>188</v>
      </c>
      <c r="D2533" t="s">
        <v>6922</v>
      </c>
      <c r="E2533" t="s">
        <v>42</v>
      </c>
      <c r="G2533" s="34">
        <f t="shared" si="39"/>
        <v>0</v>
      </c>
    </row>
    <row r="2534" spans="1:7" x14ac:dyDescent="0.15">
      <c r="A2534" t="s">
        <v>6923</v>
      </c>
      <c r="B2534" t="s">
        <v>6924</v>
      </c>
      <c r="C2534" t="s">
        <v>188</v>
      </c>
      <c r="D2534" t="s">
        <v>6925</v>
      </c>
      <c r="E2534" t="s">
        <v>42</v>
      </c>
      <c r="G2534" s="34">
        <f t="shared" si="39"/>
        <v>0</v>
      </c>
    </row>
    <row r="2535" spans="1:7" x14ac:dyDescent="0.15">
      <c r="A2535" t="s">
        <v>6926</v>
      </c>
      <c r="B2535" t="s">
        <v>6927</v>
      </c>
      <c r="C2535" t="s">
        <v>188</v>
      </c>
      <c r="D2535" t="s">
        <v>6928</v>
      </c>
      <c r="E2535" t="s">
        <v>42</v>
      </c>
      <c r="G2535" s="34">
        <f t="shared" si="39"/>
        <v>0</v>
      </c>
    </row>
    <row r="2536" spans="1:7" x14ac:dyDescent="0.15">
      <c r="A2536" t="s">
        <v>6929</v>
      </c>
      <c r="B2536" t="s">
        <v>6930</v>
      </c>
      <c r="C2536" t="s">
        <v>188</v>
      </c>
      <c r="D2536" t="s">
        <v>6931</v>
      </c>
      <c r="E2536" t="s">
        <v>42</v>
      </c>
      <c r="G2536" s="34">
        <f t="shared" si="39"/>
        <v>0</v>
      </c>
    </row>
    <row r="2537" spans="1:7" x14ac:dyDescent="0.15">
      <c r="A2537" t="s">
        <v>6932</v>
      </c>
      <c r="B2537" t="s">
        <v>6933</v>
      </c>
      <c r="C2537" t="s">
        <v>188</v>
      </c>
      <c r="D2537" t="s">
        <v>6934</v>
      </c>
      <c r="E2537" t="s">
        <v>42</v>
      </c>
      <c r="G2537" s="34">
        <f t="shared" si="39"/>
        <v>0</v>
      </c>
    </row>
    <row r="2538" spans="1:7" x14ac:dyDescent="0.15">
      <c r="A2538" t="s">
        <v>6935</v>
      </c>
      <c r="B2538" t="s">
        <v>6936</v>
      </c>
      <c r="C2538" t="s">
        <v>188</v>
      </c>
      <c r="D2538" t="s">
        <v>6937</v>
      </c>
      <c r="E2538" t="s">
        <v>42</v>
      </c>
      <c r="G2538" s="34">
        <f t="shared" si="39"/>
        <v>0</v>
      </c>
    </row>
    <row r="2539" spans="1:7" x14ac:dyDescent="0.15">
      <c r="A2539" t="s">
        <v>6938</v>
      </c>
      <c r="B2539" t="s">
        <v>6939</v>
      </c>
      <c r="C2539" t="s">
        <v>188</v>
      </c>
      <c r="D2539" t="s">
        <v>6940</v>
      </c>
      <c r="E2539" t="s">
        <v>42</v>
      </c>
      <c r="G2539" s="34">
        <f t="shared" si="39"/>
        <v>0</v>
      </c>
    </row>
    <row r="2540" spans="1:7" x14ac:dyDescent="0.15">
      <c r="A2540" t="s">
        <v>6941</v>
      </c>
      <c r="B2540" t="s">
        <v>6942</v>
      </c>
      <c r="C2540" t="s">
        <v>188</v>
      </c>
      <c r="D2540" t="s">
        <v>6943</v>
      </c>
      <c r="E2540" t="s">
        <v>42</v>
      </c>
      <c r="G2540" s="34">
        <f t="shared" si="39"/>
        <v>0</v>
      </c>
    </row>
    <row r="2541" spans="1:7" x14ac:dyDescent="0.15">
      <c r="A2541" t="s">
        <v>11821</v>
      </c>
      <c r="B2541" t="s">
        <v>11822</v>
      </c>
      <c r="C2541" t="s">
        <v>188</v>
      </c>
      <c r="D2541" t="s">
        <v>11823</v>
      </c>
      <c r="E2541" t="s">
        <v>42</v>
      </c>
      <c r="F2541" t="s">
        <v>12031</v>
      </c>
      <c r="G2541" s="34">
        <f t="shared" si="39"/>
        <v>41661</v>
      </c>
    </row>
    <row r="2542" spans="1:7" x14ac:dyDescent="0.15">
      <c r="A2542" t="s">
        <v>6944</v>
      </c>
      <c r="B2542" t="s">
        <v>6945</v>
      </c>
      <c r="C2542" t="s">
        <v>188</v>
      </c>
      <c r="D2542" t="s">
        <v>6946</v>
      </c>
      <c r="E2542" t="s">
        <v>42</v>
      </c>
      <c r="G2542" s="34">
        <f t="shared" si="39"/>
        <v>0</v>
      </c>
    </row>
    <row r="2543" spans="1:7" x14ac:dyDescent="0.15">
      <c r="A2543" t="s">
        <v>6947</v>
      </c>
      <c r="B2543" t="s">
        <v>6948</v>
      </c>
      <c r="C2543" t="s">
        <v>188</v>
      </c>
      <c r="D2543" t="s">
        <v>6949</v>
      </c>
      <c r="E2543" t="s">
        <v>42</v>
      </c>
      <c r="G2543" s="34">
        <f t="shared" si="39"/>
        <v>0</v>
      </c>
    </row>
    <row r="2544" spans="1:7" x14ac:dyDescent="0.15">
      <c r="A2544" t="s">
        <v>6950</v>
      </c>
      <c r="B2544" t="s">
        <v>6951</v>
      </c>
      <c r="C2544" t="s">
        <v>188</v>
      </c>
      <c r="D2544" t="s">
        <v>6952</v>
      </c>
      <c r="E2544" t="s">
        <v>42</v>
      </c>
      <c r="G2544" s="34">
        <f t="shared" si="39"/>
        <v>0</v>
      </c>
    </row>
    <row r="2545" spans="1:7" x14ac:dyDescent="0.15">
      <c r="A2545" t="s">
        <v>6953</v>
      </c>
      <c r="B2545" t="s">
        <v>6954</v>
      </c>
      <c r="C2545" t="s">
        <v>188</v>
      </c>
      <c r="D2545" t="s">
        <v>6955</v>
      </c>
      <c r="E2545" t="s">
        <v>42</v>
      </c>
      <c r="G2545" s="34">
        <f t="shared" si="39"/>
        <v>0</v>
      </c>
    </row>
    <row r="2546" spans="1:7" x14ac:dyDescent="0.15">
      <c r="A2546" t="s">
        <v>6956</v>
      </c>
      <c r="B2546" t="s">
        <v>6957</v>
      </c>
      <c r="C2546" t="s">
        <v>188</v>
      </c>
      <c r="D2546" t="s">
        <v>6958</v>
      </c>
      <c r="E2546" t="s">
        <v>42</v>
      </c>
      <c r="G2546" s="34">
        <f t="shared" si="39"/>
        <v>0</v>
      </c>
    </row>
    <row r="2547" spans="1:7" x14ac:dyDescent="0.15">
      <c r="A2547" t="s">
        <v>6959</v>
      </c>
      <c r="B2547" t="s">
        <v>6960</v>
      </c>
      <c r="C2547" t="s">
        <v>188</v>
      </c>
      <c r="D2547" t="s">
        <v>6961</v>
      </c>
      <c r="E2547" t="s">
        <v>42</v>
      </c>
      <c r="G2547" s="34">
        <f t="shared" si="39"/>
        <v>0</v>
      </c>
    </row>
    <row r="2548" spans="1:7" x14ac:dyDescent="0.15">
      <c r="A2548" t="s">
        <v>6962</v>
      </c>
      <c r="B2548" t="s">
        <v>6963</v>
      </c>
      <c r="C2548" t="s">
        <v>188</v>
      </c>
      <c r="D2548" t="s">
        <v>6964</v>
      </c>
      <c r="E2548" t="s">
        <v>42</v>
      </c>
      <c r="G2548" s="34">
        <f t="shared" si="39"/>
        <v>0</v>
      </c>
    </row>
    <row r="2549" spans="1:7" x14ac:dyDescent="0.15">
      <c r="A2549" t="s">
        <v>6965</v>
      </c>
      <c r="B2549" t="s">
        <v>6966</v>
      </c>
      <c r="C2549" t="s">
        <v>188</v>
      </c>
      <c r="D2549" t="s">
        <v>6967</v>
      </c>
      <c r="E2549" t="s">
        <v>42</v>
      </c>
      <c r="G2549" s="34">
        <f t="shared" si="39"/>
        <v>0</v>
      </c>
    </row>
    <row r="2550" spans="1:7" x14ac:dyDescent="0.15">
      <c r="A2550" t="s">
        <v>6968</v>
      </c>
      <c r="B2550" t="s">
        <v>6969</v>
      </c>
      <c r="C2550" t="s">
        <v>188</v>
      </c>
      <c r="D2550" t="s">
        <v>6970</v>
      </c>
      <c r="E2550" t="s">
        <v>42</v>
      </c>
      <c r="G2550" s="34">
        <f t="shared" si="39"/>
        <v>0</v>
      </c>
    </row>
    <row r="2551" spans="1:7" x14ac:dyDescent="0.15">
      <c r="A2551" t="s">
        <v>6971</v>
      </c>
      <c r="B2551" t="s">
        <v>6972</v>
      </c>
      <c r="C2551" t="s">
        <v>188</v>
      </c>
      <c r="D2551" t="s">
        <v>6973</v>
      </c>
      <c r="E2551" t="s">
        <v>42</v>
      </c>
      <c r="G2551" s="34">
        <f t="shared" si="39"/>
        <v>0</v>
      </c>
    </row>
    <row r="2552" spans="1:7" x14ac:dyDescent="0.15">
      <c r="A2552" t="s">
        <v>6974</v>
      </c>
      <c r="B2552" t="s">
        <v>6975</v>
      </c>
      <c r="C2552" t="s">
        <v>188</v>
      </c>
      <c r="D2552" t="s">
        <v>6976</v>
      </c>
      <c r="E2552" t="s">
        <v>42</v>
      </c>
      <c r="G2552" s="34">
        <f t="shared" si="39"/>
        <v>0</v>
      </c>
    </row>
    <row r="2553" spans="1:7" x14ac:dyDescent="0.15">
      <c r="A2553" t="s">
        <v>6977</v>
      </c>
      <c r="B2553" t="s">
        <v>6978</v>
      </c>
      <c r="C2553" t="s">
        <v>188</v>
      </c>
      <c r="D2553" t="s">
        <v>6979</v>
      </c>
      <c r="E2553" t="s">
        <v>42</v>
      </c>
      <c r="G2553" s="34">
        <f t="shared" si="39"/>
        <v>0</v>
      </c>
    </row>
    <row r="2554" spans="1:7" x14ac:dyDescent="0.15">
      <c r="A2554" t="s">
        <v>6980</v>
      </c>
      <c r="B2554" t="s">
        <v>6981</v>
      </c>
      <c r="C2554" t="s">
        <v>188</v>
      </c>
      <c r="D2554" t="s">
        <v>6982</v>
      </c>
      <c r="E2554" t="s">
        <v>42</v>
      </c>
      <c r="G2554" s="34">
        <f t="shared" si="39"/>
        <v>0</v>
      </c>
    </row>
    <row r="2555" spans="1:7" x14ac:dyDescent="0.15">
      <c r="A2555" t="s">
        <v>6983</v>
      </c>
      <c r="B2555" t="s">
        <v>6984</v>
      </c>
      <c r="C2555" t="s">
        <v>188</v>
      </c>
      <c r="D2555" t="s">
        <v>6985</v>
      </c>
      <c r="E2555" t="s">
        <v>42</v>
      </c>
      <c r="G2555" s="34">
        <f t="shared" si="39"/>
        <v>0</v>
      </c>
    </row>
    <row r="2556" spans="1:7" x14ac:dyDescent="0.15">
      <c r="A2556" t="s">
        <v>6986</v>
      </c>
      <c r="B2556" t="s">
        <v>6987</v>
      </c>
      <c r="C2556" t="s">
        <v>188</v>
      </c>
      <c r="D2556" t="s">
        <v>6988</v>
      </c>
      <c r="E2556" t="s">
        <v>42</v>
      </c>
      <c r="G2556" s="34">
        <f t="shared" si="39"/>
        <v>0</v>
      </c>
    </row>
    <row r="2557" spans="1:7" x14ac:dyDescent="0.15">
      <c r="A2557" t="s">
        <v>6989</v>
      </c>
      <c r="B2557" t="s">
        <v>6990</v>
      </c>
      <c r="C2557" t="s">
        <v>188</v>
      </c>
      <c r="D2557" t="s">
        <v>6991</v>
      </c>
      <c r="E2557" t="s">
        <v>42</v>
      </c>
      <c r="G2557" s="34">
        <f t="shared" si="39"/>
        <v>0</v>
      </c>
    </row>
    <row r="2558" spans="1:7" x14ac:dyDescent="0.15">
      <c r="A2558" t="s">
        <v>6992</v>
      </c>
      <c r="B2558" t="s">
        <v>6993</v>
      </c>
      <c r="C2558" t="s">
        <v>188</v>
      </c>
      <c r="D2558" t="s">
        <v>6994</v>
      </c>
      <c r="E2558" t="s">
        <v>42</v>
      </c>
      <c r="G2558" s="34">
        <f t="shared" si="39"/>
        <v>0</v>
      </c>
    </row>
    <row r="2559" spans="1:7" x14ac:dyDescent="0.15">
      <c r="A2559" t="s">
        <v>6995</v>
      </c>
      <c r="B2559" t="s">
        <v>6996</v>
      </c>
      <c r="C2559" t="s">
        <v>188</v>
      </c>
      <c r="D2559" t="s">
        <v>6997</v>
      </c>
      <c r="E2559" t="s">
        <v>42</v>
      </c>
      <c r="G2559" s="34">
        <f t="shared" si="39"/>
        <v>0</v>
      </c>
    </row>
    <row r="2560" spans="1:7" x14ac:dyDescent="0.15">
      <c r="A2560" t="s">
        <v>6998</v>
      </c>
      <c r="B2560" t="s">
        <v>6999</v>
      </c>
      <c r="C2560" t="s">
        <v>188</v>
      </c>
      <c r="D2560" t="s">
        <v>7000</v>
      </c>
      <c r="E2560" t="s">
        <v>42</v>
      </c>
      <c r="G2560" s="34">
        <f t="shared" si="39"/>
        <v>0</v>
      </c>
    </row>
    <row r="2561" spans="1:7" x14ac:dyDescent="0.15">
      <c r="A2561" t="s">
        <v>7001</v>
      </c>
      <c r="B2561" t="s">
        <v>7002</v>
      </c>
      <c r="C2561" t="s">
        <v>188</v>
      </c>
      <c r="D2561" t="s">
        <v>7003</v>
      </c>
      <c r="E2561" t="s">
        <v>42</v>
      </c>
      <c r="G2561" s="34">
        <f t="shared" si="39"/>
        <v>0</v>
      </c>
    </row>
    <row r="2562" spans="1:7" x14ac:dyDescent="0.15">
      <c r="A2562" t="s">
        <v>7004</v>
      </c>
      <c r="B2562" t="s">
        <v>7005</v>
      </c>
      <c r="C2562" t="s">
        <v>188</v>
      </c>
      <c r="D2562" t="s">
        <v>7006</v>
      </c>
      <c r="E2562" t="s">
        <v>42</v>
      </c>
      <c r="G2562" s="34">
        <f t="shared" ref="G2562:G2625" si="40">IFERROR(VALUE(F2562),VALUE(REPLACE(F2562,1,FIND(CHAR(1),SUBSTITUTE(F2562,",",CHAR(1),LEN(F2562)-LEN(SUBSTITUTE(F2562,",","")))),"")))</f>
        <v>0</v>
      </c>
    </row>
    <row r="2563" spans="1:7" x14ac:dyDescent="0.15">
      <c r="A2563" t="s">
        <v>7007</v>
      </c>
      <c r="B2563" t="s">
        <v>7008</v>
      </c>
      <c r="C2563" t="s">
        <v>188</v>
      </c>
      <c r="D2563" t="s">
        <v>7009</v>
      </c>
      <c r="E2563" t="s">
        <v>42</v>
      </c>
      <c r="G2563" s="34">
        <f t="shared" si="40"/>
        <v>0</v>
      </c>
    </row>
    <row r="2564" spans="1:7" x14ac:dyDescent="0.15">
      <c r="A2564" t="s">
        <v>7010</v>
      </c>
      <c r="B2564" t="s">
        <v>7011</v>
      </c>
      <c r="C2564" t="s">
        <v>188</v>
      </c>
      <c r="D2564" t="s">
        <v>7012</v>
      </c>
      <c r="E2564" t="s">
        <v>42</v>
      </c>
      <c r="G2564" s="34">
        <f t="shared" si="40"/>
        <v>0</v>
      </c>
    </row>
    <row r="2565" spans="1:7" x14ac:dyDescent="0.15">
      <c r="A2565" t="s">
        <v>7013</v>
      </c>
      <c r="B2565" t="s">
        <v>7014</v>
      </c>
      <c r="C2565" t="s">
        <v>188</v>
      </c>
      <c r="D2565" t="s">
        <v>7015</v>
      </c>
      <c r="E2565" t="s">
        <v>42</v>
      </c>
      <c r="G2565" s="34">
        <f t="shared" si="40"/>
        <v>0</v>
      </c>
    </row>
    <row r="2566" spans="1:7" x14ac:dyDescent="0.15">
      <c r="A2566" t="s">
        <v>7016</v>
      </c>
      <c r="B2566" t="s">
        <v>7017</v>
      </c>
      <c r="C2566" t="s">
        <v>188</v>
      </c>
      <c r="D2566" t="s">
        <v>7018</v>
      </c>
      <c r="E2566" t="s">
        <v>42</v>
      </c>
      <c r="G2566" s="34">
        <f t="shared" si="40"/>
        <v>0</v>
      </c>
    </row>
    <row r="2567" spans="1:7" x14ac:dyDescent="0.15">
      <c r="A2567" t="s">
        <v>7019</v>
      </c>
      <c r="B2567" t="s">
        <v>7020</v>
      </c>
      <c r="C2567" t="s">
        <v>188</v>
      </c>
      <c r="D2567" t="s">
        <v>7021</v>
      </c>
      <c r="E2567" t="s">
        <v>42</v>
      </c>
      <c r="G2567" s="34">
        <f t="shared" si="40"/>
        <v>0</v>
      </c>
    </row>
    <row r="2568" spans="1:7" x14ac:dyDescent="0.15">
      <c r="A2568" t="s">
        <v>7022</v>
      </c>
      <c r="B2568" t="s">
        <v>7023</v>
      </c>
      <c r="C2568" t="s">
        <v>188</v>
      </c>
      <c r="D2568" t="s">
        <v>7024</v>
      </c>
      <c r="E2568" t="s">
        <v>42</v>
      </c>
      <c r="G2568" s="34">
        <f t="shared" si="40"/>
        <v>0</v>
      </c>
    </row>
    <row r="2569" spans="1:7" x14ac:dyDescent="0.15">
      <c r="A2569" t="s">
        <v>7025</v>
      </c>
      <c r="B2569" t="s">
        <v>7026</v>
      </c>
      <c r="C2569" t="s">
        <v>188</v>
      </c>
      <c r="D2569" t="s">
        <v>7027</v>
      </c>
      <c r="E2569" t="s">
        <v>42</v>
      </c>
      <c r="G2569" s="34">
        <f t="shared" si="40"/>
        <v>0</v>
      </c>
    </row>
    <row r="2570" spans="1:7" x14ac:dyDescent="0.15">
      <c r="A2570" t="s">
        <v>7028</v>
      </c>
      <c r="B2570" t="s">
        <v>7029</v>
      </c>
      <c r="C2570" t="s">
        <v>188</v>
      </c>
      <c r="D2570" t="s">
        <v>7030</v>
      </c>
      <c r="E2570" t="s">
        <v>42</v>
      </c>
      <c r="G2570" s="34">
        <f t="shared" si="40"/>
        <v>0</v>
      </c>
    </row>
    <row r="2571" spans="1:7" x14ac:dyDescent="0.15">
      <c r="A2571" t="s">
        <v>7031</v>
      </c>
      <c r="B2571" t="s">
        <v>7032</v>
      </c>
      <c r="C2571" t="s">
        <v>188</v>
      </c>
      <c r="D2571" t="s">
        <v>7033</v>
      </c>
      <c r="E2571" t="s">
        <v>42</v>
      </c>
      <c r="G2571" s="34">
        <f t="shared" si="40"/>
        <v>0</v>
      </c>
    </row>
    <row r="2572" spans="1:7" x14ac:dyDescent="0.15">
      <c r="A2572" t="s">
        <v>7034</v>
      </c>
      <c r="B2572" t="s">
        <v>7035</v>
      </c>
      <c r="C2572" t="s">
        <v>188</v>
      </c>
      <c r="D2572" t="s">
        <v>7036</v>
      </c>
      <c r="E2572" t="s">
        <v>42</v>
      </c>
      <c r="G2572" s="34">
        <f t="shared" si="40"/>
        <v>0</v>
      </c>
    </row>
    <row r="2573" spans="1:7" x14ac:dyDescent="0.15">
      <c r="A2573" t="s">
        <v>7037</v>
      </c>
      <c r="B2573" t="s">
        <v>7038</v>
      </c>
      <c r="C2573" t="s">
        <v>188</v>
      </c>
      <c r="D2573" t="s">
        <v>7039</v>
      </c>
      <c r="E2573" t="s">
        <v>42</v>
      </c>
      <c r="G2573" s="34">
        <f t="shared" si="40"/>
        <v>0</v>
      </c>
    </row>
    <row r="2574" spans="1:7" x14ac:dyDescent="0.15">
      <c r="A2574" t="s">
        <v>7040</v>
      </c>
      <c r="B2574" t="s">
        <v>7041</v>
      </c>
      <c r="C2574" t="s">
        <v>188</v>
      </c>
      <c r="D2574" t="s">
        <v>7042</v>
      </c>
      <c r="E2574" t="s">
        <v>42</v>
      </c>
      <c r="G2574" s="34">
        <f t="shared" si="40"/>
        <v>0</v>
      </c>
    </row>
    <row r="2575" spans="1:7" x14ac:dyDescent="0.15">
      <c r="A2575" t="s">
        <v>7043</v>
      </c>
      <c r="B2575" t="s">
        <v>7044</v>
      </c>
      <c r="C2575" t="s">
        <v>188</v>
      </c>
      <c r="D2575" t="s">
        <v>7045</v>
      </c>
      <c r="E2575" t="s">
        <v>42</v>
      </c>
      <c r="G2575" s="34">
        <f t="shared" si="40"/>
        <v>0</v>
      </c>
    </row>
    <row r="2576" spans="1:7" x14ac:dyDescent="0.15">
      <c r="A2576" t="s">
        <v>7046</v>
      </c>
      <c r="B2576" t="s">
        <v>7047</v>
      </c>
      <c r="C2576" t="s">
        <v>188</v>
      </c>
      <c r="D2576" t="s">
        <v>7048</v>
      </c>
      <c r="E2576" t="s">
        <v>42</v>
      </c>
      <c r="G2576" s="34">
        <f t="shared" si="40"/>
        <v>0</v>
      </c>
    </row>
    <row r="2577" spans="1:7" x14ac:dyDescent="0.15">
      <c r="A2577" t="s">
        <v>7049</v>
      </c>
      <c r="B2577" t="s">
        <v>7050</v>
      </c>
      <c r="C2577" t="s">
        <v>188</v>
      </c>
      <c r="D2577" t="s">
        <v>7051</v>
      </c>
      <c r="E2577" t="s">
        <v>42</v>
      </c>
      <c r="G2577" s="34">
        <f t="shared" si="40"/>
        <v>0</v>
      </c>
    </row>
    <row r="2578" spans="1:7" x14ac:dyDescent="0.15">
      <c r="A2578" t="s">
        <v>7052</v>
      </c>
      <c r="B2578" t="s">
        <v>7053</v>
      </c>
      <c r="C2578" t="s">
        <v>188</v>
      </c>
      <c r="D2578" t="s">
        <v>7054</v>
      </c>
      <c r="E2578" t="s">
        <v>42</v>
      </c>
      <c r="G2578" s="34">
        <f t="shared" si="40"/>
        <v>0</v>
      </c>
    </row>
    <row r="2579" spans="1:7" x14ac:dyDescent="0.15">
      <c r="A2579" t="s">
        <v>7055</v>
      </c>
      <c r="B2579" t="s">
        <v>7056</v>
      </c>
      <c r="C2579" t="s">
        <v>188</v>
      </c>
      <c r="D2579" t="s">
        <v>7057</v>
      </c>
      <c r="E2579" t="s">
        <v>42</v>
      </c>
      <c r="G2579" s="34">
        <f t="shared" si="40"/>
        <v>0</v>
      </c>
    </row>
    <row r="2580" spans="1:7" x14ac:dyDescent="0.15">
      <c r="A2580" t="s">
        <v>7058</v>
      </c>
      <c r="B2580" t="s">
        <v>7059</v>
      </c>
      <c r="C2580" t="s">
        <v>188</v>
      </c>
      <c r="D2580" t="s">
        <v>7060</v>
      </c>
      <c r="E2580" t="s">
        <v>42</v>
      </c>
      <c r="G2580" s="34">
        <f t="shared" si="40"/>
        <v>0</v>
      </c>
    </row>
    <row r="2581" spans="1:7" x14ac:dyDescent="0.15">
      <c r="A2581" t="s">
        <v>7061</v>
      </c>
      <c r="B2581" t="s">
        <v>7062</v>
      </c>
      <c r="C2581" t="s">
        <v>188</v>
      </c>
      <c r="D2581" t="s">
        <v>7063</v>
      </c>
      <c r="E2581" t="s">
        <v>42</v>
      </c>
      <c r="G2581" s="34">
        <f t="shared" si="40"/>
        <v>0</v>
      </c>
    </row>
    <row r="2582" spans="1:7" x14ac:dyDescent="0.15">
      <c r="A2582" t="s">
        <v>7064</v>
      </c>
      <c r="B2582" t="s">
        <v>7065</v>
      </c>
      <c r="C2582" t="s">
        <v>188</v>
      </c>
      <c r="D2582" t="s">
        <v>7066</v>
      </c>
      <c r="E2582" t="s">
        <v>42</v>
      </c>
      <c r="G2582" s="34">
        <f t="shared" si="40"/>
        <v>0</v>
      </c>
    </row>
    <row r="2583" spans="1:7" x14ac:dyDescent="0.15">
      <c r="A2583" t="s">
        <v>7067</v>
      </c>
      <c r="B2583" t="s">
        <v>7068</v>
      </c>
      <c r="C2583" t="s">
        <v>188</v>
      </c>
      <c r="D2583" t="s">
        <v>7069</v>
      </c>
      <c r="E2583" t="s">
        <v>42</v>
      </c>
      <c r="G2583" s="34">
        <f t="shared" si="40"/>
        <v>0</v>
      </c>
    </row>
    <row r="2584" spans="1:7" x14ac:dyDescent="0.15">
      <c r="A2584" t="s">
        <v>7070</v>
      </c>
      <c r="B2584" t="s">
        <v>7071</v>
      </c>
      <c r="C2584" t="s">
        <v>188</v>
      </c>
      <c r="D2584" t="s">
        <v>7072</v>
      </c>
      <c r="E2584" t="s">
        <v>42</v>
      </c>
      <c r="G2584" s="34">
        <f t="shared" si="40"/>
        <v>0</v>
      </c>
    </row>
    <row r="2585" spans="1:7" x14ac:dyDescent="0.15">
      <c r="A2585" t="s">
        <v>7073</v>
      </c>
      <c r="B2585" t="s">
        <v>7074</v>
      </c>
      <c r="C2585" t="s">
        <v>188</v>
      </c>
      <c r="D2585" t="s">
        <v>7075</v>
      </c>
      <c r="E2585" t="s">
        <v>42</v>
      </c>
      <c r="G2585" s="34">
        <f t="shared" si="40"/>
        <v>0</v>
      </c>
    </row>
    <row r="2586" spans="1:7" x14ac:dyDescent="0.15">
      <c r="A2586" t="s">
        <v>7076</v>
      </c>
      <c r="B2586" t="s">
        <v>7077</v>
      </c>
      <c r="C2586" t="s">
        <v>188</v>
      </c>
      <c r="D2586" t="s">
        <v>7078</v>
      </c>
      <c r="E2586" t="s">
        <v>42</v>
      </c>
      <c r="G2586" s="34">
        <f t="shared" si="40"/>
        <v>0</v>
      </c>
    </row>
    <row r="2587" spans="1:7" x14ac:dyDescent="0.15">
      <c r="A2587" t="s">
        <v>7079</v>
      </c>
      <c r="B2587" t="s">
        <v>7080</v>
      </c>
      <c r="C2587" t="s">
        <v>188</v>
      </c>
      <c r="D2587" t="s">
        <v>7081</v>
      </c>
      <c r="E2587" t="s">
        <v>42</v>
      </c>
      <c r="G2587" s="34">
        <f t="shared" si="40"/>
        <v>0</v>
      </c>
    </row>
    <row r="2588" spans="1:7" x14ac:dyDescent="0.15">
      <c r="A2588" t="s">
        <v>7082</v>
      </c>
      <c r="B2588" t="s">
        <v>7083</v>
      </c>
      <c r="C2588" t="s">
        <v>188</v>
      </c>
      <c r="D2588" t="s">
        <v>7084</v>
      </c>
      <c r="E2588" t="s">
        <v>42</v>
      </c>
      <c r="G2588" s="34">
        <f t="shared" si="40"/>
        <v>0</v>
      </c>
    </row>
    <row r="2589" spans="1:7" x14ac:dyDescent="0.15">
      <c r="A2589" t="s">
        <v>7085</v>
      </c>
      <c r="B2589" t="s">
        <v>7086</v>
      </c>
      <c r="C2589" t="s">
        <v>188</v>
      </c>
      <c r="D2589" t="s">
        <v>7087</v>
      </c>
      <c r="E2589" t="s">
        <v>42</v>
      </c>
      <c r="G2589" s="34">
        <f t="shared" si="40"/>
        <v>0</v>
      </c>
    </row>
    <row r="2590" spans="1:7" x14ac:dyDescent="0.15">
      <c r="A2590" t="s">
        <v>7088</v>
      </c>
      <c r="B2590" t="s">
        <v>7089</v>
      </c>
      <c r="C2590" t="s">
        <v>188</v>
      </c>
      <c r="D2590" t="s">
        <v>7090</v>
      </c>
      <c r="E2590" t="s">
        <v>42</v>
      </c>
      <c r="G2590" s="34">
        <f t="shared" si="40"/>
        <v>0</v>
      </c>
    </row>
    <row r="2591" spans="1:7" x14ac:dyDescent="0.15">
      <c r="A2591" t="s">
        <v>7091</v>
      </c>
      <c r="B2591" t="s">
        <v>7092</v>
      </c>
      <c r="C2591" t="s">
        <v>188</v>
      </c>
      <c r="D2591" t="s">
        <v>7093</v>
      </c>
      <c r="E2591" t="s">
        <v>42</v>
      </c>
      <c r="G2591" s="34">
        <f t="shared" si="40"/>
        <v>0</v>
      </c>
    </row>
    <row r="2592" spans="1:7" x14ac:dyDescent="0.15">
      <c r="A2592" t="s">
        <v>7094</v>
      </c>
      <c r="B2592" t="s">
        <v>7095</v>
      </c>
      <c r="C2592" t="s">
        <v>188</v>
      </c>
      <c r="D2592" t="s">
        <v>7096</v>
      </c>
      <c r="E2592" t="s">
        <v>42</v>
      </c>
      <c r="G2592" s="34">
        <f t="shared" si="40"/>
        <v>0</v>
      </c>
    </row>
    <row r="2593" spans="1:7" x14ac:dyDescent="0.15">
      <c r="A2593" t="s">
        <v>7097</v>
      </c>
      <c r="B2593" t="s">
        <v>7098</v>
      </c>
      <c r="C2593" t="s">
        <v>188</v>
      </c>
      <c r="D2593" t="s">
        <v>7099</v>
      </c>
      <c r="E2593" t="s">
        <v>42</v>
      </c>
      <c r="G2593" s="34">
        <f t="shared" si="40"/>
        <v>0</v>
      </c>
    </row>
    <row r="2594" spans="1:7" x14ac:dyDescent="0.15">
      <c r="A2594" t="s">
        <v>7100</v>
      </c>
      <c r="B2594" t="s">
        <v>7101</v>
      </c>
      <c r="C2594" t="s">
        <v>188</v>
      </c>
      <c r="D2594" t="s">
        <v>7102</v>
      </c>
      <c r="E2594" t="s">
        <v>42</v>
      </c>
      <c r="G2594" s="34">
        <f t="shared" si="40"/>
        <v>0</v>
      </c>
    </row>
    <row r="2595" spans="1:7" x14ac:dyDescent="0.15">
      <c r="A2595" t="s">
        <v>7103</v>
      </c>
      <c r="B2595" t="s">
        <v>7104</v>
      </c>
      <c r="C2595" t="s">
        <v>188</v>
      </c>
      <c r="D2595" t="s">
        <v>7105</v>
      </c>
      <c r="E2595" t="s">
        <v>42</v>
      </c>
      <c r="G2595" s="34">
        <f t="shared" si="40"/>
        <v>0</v>
      </c>
    </row>
    <row r="2596" spans="1:7" x14ac:dyDescent="0.15">
      <c r="A2596" t="s">
        <v>7106</v>
      </c>
      <c r="B2596" t="s">
        <v>7107</v>
      </c>
      <c r="C2596" t="s">
        <v>188</v>
      </c>
      <c r="D2596" t="s">
        <v>7108</v>
      </c>
      <c r="E2596" t="s">
        <v>42</v>
      </c>
      <c r="G2596" s="34">
        <f t="shared" si="40"/>
        <v>0</v>
      </c>
    </row>
    <row r="2597" spans="1:7" x14ac:dyDescent="0.15">
      <c r="A2597" t="s">
        <v>7109</v>
      </c>
      <c r="B2597" t="s">
        <v>7110</v>
      </c>
      <c r="C2597" t="s">
        <v>188</v>
      </c>
      <c r="D2597" t="s">
        <v>7111</v>
      </c>
      <c r="E2597" t="s">
        <v>42</v>
      </c>
      <c r="G2597" s="34">
        <f t="shared" si="40"/>
        <v>0</v>
      </c>
    </row>
    <row r="2598" spans="1:7" x14ac:dyDescent="0.15">
      <c r="A2598" t="s">
        <v>7112</v>
      </c>
      <c r="B2598" t="s">
        <v>7113</v>
      </c>
      <c r="C2598" t="s">
        <v>188</v>
      </c>
      <c r="D2598" t="s">
        <v>7114</v>
      </c>
      <c r="E2598" t="s">
        <v>42</v>
      </c>
      <c r="G2598" s="34">
        <f t="shared" si="40"/>
        <v>0</v>
      </c>
    </row>
    <row r="2599" spans="1:7" x14ac:dyDescent="0.15">
      <c r="A2599" t="s">
        <v>7115</v>
      </c>
      <c r="B2599" t="s">
        <v>7116</v>
      </c>
      <c r="C2599" t="s">
        <v>188</v>
      </c>
      <c r="D2599" t="s">
        <v>7117</v>
      </c>
      <c r="E2599" t="s">
        <v>42</v>
      </c>
      <c r="G2599" s="34">
        <f t="shared" si="40"/>
        <v>0</v>
      </c>
    </row>
    <row r="2600" spans="1:7" x14ac:dyDescent="0.15">
      <c r="A2600" t="s">
        <v>7118</v>
      </c>
      <c r="B2600" t="s">
        <v>7119</v>
      </c>
      <c r="C2600" t="s">
        <v>188</v>
      </c>
      <c r="D2600" t="s">
        <v>7120</v>
      </c>
      <c r="E2600" t="s">
        <v>42</v>
      </c>
      <c r="G2600" s="34">
        <f t="shared" si="40"/>
        <v>0</v>
      </c>
    </row>
    <row r="2601" spans="1:7" x14ac:dyDescent="0.15">
      <c r="A2601" t="s">
        <v>7121</v>
      </c>
      <c r="B2601" t="s">
        <v>7122</v>
      </c>
      <c r="C2601" t="s">
        <v>188</v>
      </c>
      <c r="D2601" t="s">
        <v>7123</v>
      </c>
      <c r="E2601" t="s">
        <v>42</v>
      </c>
      <c r="G2601" s="34">
        <f t="shared" si="40"/>
        <v>0</v>
      </c>
    </row>
    <row r="2602" spans="1:7" x14ac:dyDescent="0.15">
      <c r="A2602" t="s">
        <v>7124</v>
      </c>
      <c r="B2602" t="s">
        <v>7125</v>
      </c>
      <c r="C2602" t="s">
        <v>188</v>
      </c>
      <c r="D2602" t="s">
        <v>7126</v>
      </c>
      <c r="E2602" t="s">
        <v>42</v>
      </c>
      <c r="G2602" s="34">
        <f t="shared" si="40"/>
        <v>0</v>
      </c>
    </row>
    <row r="2603" spans="1:7" x14ac:dyDescent="0.15">
      <c r="A2603" t="s">
        <v>7127</v>
      </c>
      <c r="B2603" t="s">
        <v>7128</v>
      </c>
      <c r="C2603" t="s">
        <v>188</v>
      </c>
      <c r="D2603" t="s">
        <v>7129</v>
      </c>
      <c r="E2603" t="s">
        <v>42</v>
      </c>
      <c r="G2603" s="34">
        <f t="shared" si="40"/>
        <v>0</v>
      </c>
    </row>
    <row r="2604" spans="1:7" x14ac:dyDescent="0.15">
      <c r="A2604" t="s">
        <v>7130</v>
      </c>
      <c r="B2604" t="s">
        <v>7131</v>
      </c>
      <c r="C2604" t="s">
        <v>188</v>
      </c>
      <c r="D2604" t="s">
        <v>7132</v>
      </c>
      <c r="E2604" t="s">
        <v>42</v>
      </c>
      <c r="G2604" s="34">
        <f t="shared" si="40"/>
        <v>0</v>
      </c>
    </row>
    <row r="2605" spans="1:7" x14ac:dyDescent="0.15">
      <c r="A2605" t="s">
        <v>7133</v>
      </c>
      <c r="B2605" t="s">
        <v>7134</v>
      </c>
      <c r="C2605" t="s">
        <v>188</v>
      </c>
      <c r="D2605" t="s">
        <v>7135</v>
      </c>
      <c r="E2605" t="s">
        <v>42</v>
      </c>
      <c r="G2605" s="34">
        <f t="shared" si="40"/>
        <v>0</v>
      </c>
    </row>
    <row r="2606" spans="1:7" x14ac:dyDescent="0.15">
      <c r="A2606" t="s">
        <v>7136</v>
      </c>
      <c r="B2606" t="s">
        <v>7137</v>
      </c>
      <c r="C2606" t="s">
        <v>188</v>
      </c>
      <c r="D2606" t="s">
        <v>7138</v>
      </c>
      <c r="E2606" t="s">
        <v>42</v>
      </c>
      <c r="G2606" s="34">
        <f t="shared" si="40"/>
        <v>0</v>
      </c>
    </row>
    <row r="2607" spans="1:7" x14ac:dyDescent="0.15">
      <c r="A2607" t="s">
        <v>7139</v>
      </c>
      <c r="B2607" t="s">
        <v>7140</v>
      </c>
      <c r="C2607" t="s">
        <v>188</v>
      </c>
      <c r="D2607" t="s">
        <v>7141</v>
      </c>
      <c r="E2607" t="s">
        <v>42</v>
      </c>
      <c r="G2607" s="34">
        <f t="shared" si="40"/>
        <v>0</v>
      </c>
    </row>
    <row r="2608" spans="1:7" x14ac:dyDescent="0.15">
      <c r="A2608" t="s">
        <v>7142</v>
      </c>
      <c r="B2608" t="s">
        <v>7143</v>
      </c>
      <c r="C2608" t="s">
        <v>188</v>
      </c>
      <c r="D2608" t="s">
        <v>7144</v>
      </c>
      <c r="E2608" t="s">
        <v>42</v>
      </c>
      <c r="G2608" s="34">
        <f t="shared" si="40"/>
        <v>0</v>
      </c>
    </row>
    <row r="2609" spans="1:7" x14ac:dyDescent="0.15">
      <c r="A2609" t="s">
        <v>7145</v>
      </c>
      <c r="B2609" t="s">
        <v>7146</v>
      </c>
      <c r="C2609" t="s">
        <v>188</v>
      </c>
      <c r="D2609" t="s">
        <v>7147</v>
      </c>
      <c r="E2609" t="s">
        <v>42</v>
      </c>
      <c r="G2609" s="34">
        <f t="shared" si="40"/>
        <v>0</v>
      </c>
    </row>
    <row r="2610" spans="1:7" x14ac:dyDescent="0.15">
      <c r="A2610" t="s">
        <v>7148</v>
      </c>
      <c r="B2610" t="s">
        <v>7149</v>
      </c>
      <c r="C2610" t="s">
        <v>188</v>
      </c>
      <c r="D2610" t="s">
        <v>7150</v>
      </c>
      <c r="E2610" t="s">
        <v>42</v>
      </c>
      <c r="G2610" s="34">
        <f t="shared" si="40"/>
        <v>0</v>
      </c>
    </row>
    <row r="2611" spans="1:7" x14ac:dyDescent="0.15">
      <c r="A2611" t="s">
        <v>7151</v>
      </c>
      <c r="B2611" t="s">
        <v>7152</v>
      </c>
      <c r="C2611" t="s">
        <v>188</v>
      </c>
      <c r="D2611" t="s">
        <v>7153</v>
      </c>
      <c r="E2611" t="s">
        <v>42</v>
      </c>
      <c r="G2611" s="34">
        <f t="shared" si="40"/>
        <v>0</v>
      </c>
    </row>
    <row r="2612" spans="1:7" x14ac:dyDescent="0.15">
      <c r="A2612" t="s">
        <v>7154</v>
      </c>
      <c r="B2612" t="s">
        <v>7155</v>
      </c>
      <c r="C2612" t="s">
        <v>188</v>
      </c>
      <c r="D2612" t="s">
        <v>7156</v>
      </c>
      <c r="E2612" t="s">
        <v>42</v>
      </c>
      <c r="G2612" s="34">
        <f t="shared" si="40"/>
        <v>0</v>
      </c>
    </row>
    <row r="2613" spans="1:7" x14ac:dyDescent="0.15">
      <c r="A2613" t="s">
        <v>7157</v>
      </c>
      <c r="B2613" t="s">
        <v>7158</v>
      </c>
      <c r="C2613" t="s">
        <v>188</v>
      </c>
      <c r="D2613" t="s">
        <v>7159</v>
      </c>
      <c r="E2613" t="s">
        <v>42</v>
      </c>
      <c r="G2613" s="34">
        <f t="shared" si="40"/>
        <v>0</v>
      </c>
    </row>
    <row r="2614" spans="1:7" x14ac:dyDescent="0.15">
      <c r="A2614" t="s">
        <v>7160</v>
      </c>
      <c r="B2614" t="s">
        <v>7161</v>
      </c>
      <c r="C2614" t="s">
        <v>188</v>
      </c>
      <c r="D2614" t="s">
        <v>7162</v>
      </c>
      <c r="E2614" t="s">
        <v>42</v>
      </c>
      <c r="G2614" s="34">
        <f t="shared" si="40"/>
        <v>0</v>
      </c>
    </row>
    <row r="2615" spans="1:7" x14ac:dyDescent="0.15">
      <c r="A2615" t="s">
        <v>7163</v>
      </c>
      <c r="B2615" t="s">
        <v>7164</v>
      </c>
      <c r="C2615" t="s">
        <v>188</v>
      </c>
      <c r="D2615" t="s">
        <v>7165</v>
      </c>
      <c r="E2615" t="s">
        <v>42</v>
      </c>
      <c r="G2615" s="34">
        <f t="shared" si="40"/>
        <v>0</v>
      </c>
    </row>
    <row r="2616" spans="1:7" x14ac:dyDescent="0.15">
      <c r="A2616" t="s">
        <v>7166</v>
      </c>
      <c r="B2616" t="s">
        <v>7167</v>
      </c>
      <c r="C2616" t="s">
        <v>188</v>
      </c>
      <c r="D2616" t="s">
        <v>7168</v>
      </c>
      <c r="E2616" t="s">
        <v>42</v>
      </c>
      <c r="F2616" t="s">
        <v>12032</v>
      </c>
      <c r="G2616" s="34">
        <f t="shared" si="40"/>
        <v>39966</v>
      </c>
    </row>
    <row r="2617" spans="1:7" x14ac:dyDescent="0.15">
      <c r="A2617" t="s">
        <v>7169</v>
      </c>
      <c r="B2617" t="s">
        <v>7170</v>
      </c>
      <c r="C2617" t="s">
        <v>188</v>
      </c>
      <c r="D2617" t="s">
        <v>7171</v>
      </c>
      <c r="E2617" t="s">
        <v>42</v>
      </c>
      <c r="F2617" t="s">
        <v>11960</v>
      </c>
      <c r="G2617" s="34">
        <f t="shared" si="40"/>
        <v>39967</v>
      </c>
    </row>
    <row r="2618" spans="1:7" x14ac:dyDescent="0.15">
      <c r="A2618" t="s">
        <v>7172</v>
      </c>
      <c r="B2618" t="s">
        <v>7173</v>
      </c>
      <c r="C2618" t="s">
        <v>188</v>
      </c>
      <c r="D2618" t="s">
        <v>7174</v>
      </c>
      <c r="E2618" t="s">
        <v>42</v>
      </c>
      <c r="F2618" t="s">
        <v>12033</v>
      </c>
      <c r="G2618" s="34">
        <f t="shared" si="40"/>
        <v>40724</v>
      </c>
    </row>
    <row r="2619" spans="1:7" x14ac:dyDescent="0.15">
      <c r="A2619" t="s">
        <v>7175</v>
      </c>
      <c r="B2619" t="s">
        <v>7176</v>
      </c>
      <c r="C2619" t="s">
        <v>188</v>
      </c>
      <c r="D2619" t="s">
        <v>7177</v>
      </c>
      <c r="E2619" t="s">
        <v>42</v>
      </c>
      <c r="G2619" s="34">
        <f t="shared" si="40"/>
        <v>0</v>
      </c>
    </row>
    <row r="2620" spans="1:7" x14ac:dyDescent="0.15">
      <c r="A2620" t="s">
        <v>7178</v>
      </c>
      <c r="B2620" t="s">
        <v>7179</v>
      </c>
      <c r="C2620" t="s">
        <v>188</v>
      </c>
      <c r="D2620" t="s">
        <v>7180</v>
      </c>
      <c r="E2620" t="s">
        <v>42</v>
      </c>
      <c r="G2620" s="34">
        <f t="shared" si="40"/>
        <v>0</v>
      </c>
    </row>
    <row r="2621" spans="1:7" x14ac:dyDescent="0.15">
      <c r="A2621" t="s">
        <v>7181</v>
      </c>
      <c r="B2621" t="s">
        <v>7182</v>
      </c>
      <c r="C2621" t="s">
        <v>188</v>
      </c>
      <c r="D2621" t="s">
        <v>7183</v>
      </c>
      <c r="E2621" t="s">
        <v>42</v>
      </c>
      <c r="F2621" t="s">
        <v>12034</v>
      </c>
      <c r="G2621" s="34">
        <f t="shared" si="40"/>
        <v>40275</v>
      </c>
    </row>
    <row r="2622" spans="1:7" x14ac:dyDescent="0.15">
      <c r="A2622" t="s">
        <v>7184</v>
      </c>
      <c r="B2622" t="s">
        <v>7185</v>
      </c>
      <c r="C2622" t="s">
        <v>93</v>
      </c>
      <c r="D2622" t="s">
        <v>7186</v>
      </c>
      <c r="E2622" t="s">
        <v>95</v>
      </c>
      <c r="G2622" s="34">
        <f t="shared" si="40"/>
        <v>0</v>
      </c>
    </row>
    <row r="2623" spans="1:7" x14ac:dyDescent="0.15">
      <c r="A2623" t="s">
        <v>7187</v>
      </c>
      <c r="B2623" t="s">
        <v>7188</v>
      </c>
      <c r="C2623" t="s">
        <v>93</v>
      </c>
      <c r="D2623" t="s">
        <v>7189</v>
      </c>
      <c r="E2623" t="s">
        <v>95</v>
      </c>
      <c r="G2623" s="34">
        <f t="shared" si="40"/>
        <v>0</v>
      </c>
    </row>
    <row r="2624" spans="1:7" x14ac:dyDescent="0.15">
      <c r="A2624" t="s">
        <v>7190</v>
      </c>
      <c r="B2624" t="s">
        <v>7191</v>
      </c>
      <c r="C2624" t="s">
        <v>93</v>
      </c>
      <c r="D2624" t="s">
        <v>7192</v>
      </c>
      <c r="E2624" t="s">
        <v>95</v>
      </c>
      <c r="G2624" s="34">
        <f t="shared" si="40"/>
        <v>0</v>
      </c>
    </row>
    <row r="2625" spans="1:7" x14ac:dyDescent="0.15">
      <c r="A2625" t="s">
        <v>7193</v>
      </c>
      <c r="B2625" t="s">
        <v>7194</v>
      </c>
      <c r="C2625" t="s">
        <v>93</v>
      </c>
      <c r="D2625" t="s">
        <v>7195</v>
      </c>
      <c r="E2625" t="s">
        <v>95</v>
      </c>
      <c r="G2625" s="34">
        <f t="shared" si="40"/>
        <v>0</v>
      </c>
    </row>
    <row r="2626" spans="1:7" x14ac:dyDescent="0.15">
      <c r="A2626" t="s">
        <v>7196</v>
      </c>
      <c r="B2626" t="s">
        <v>7197</v>
      </c>
      <c r="C2626" t="s">
        <v>93</v>
      </c>
      <c r="D2626" t="s">
        <v>7198</v>
      </c>
      <c r="E2626" t="s">
        <v>95</v>
      </c>
      <c r="G2626" s="34">
        <f t="shared" ref="G2626:G2689" si="41">IFERROR(VALUE(F2626),VALUE(REPLACE(F2626,1,FIND(CHAR(1),SUBSTITUTE(F2626,",",CHAR(1),LEN(F2626)-LEN(SUBSTITUTE(F2626,",","")))),"")))</f>
        <v>0</v>
      </c>
    </row>
    <row r="2627" spans="1:7" x14ac:dyDescent="0.15">
      <c r="A2627" t="s">
        <v>7199</v>
      </c>
      <c r="B2627" t="s">
        <v>7200</v>
      </c>
      <c r="C2627" t="s">
        <v>93</v>
      </c>
      <c r="D2627" t="s">
        <v>7201</v>
      </c>
      <c r="E2627" t="s">
        <v>95</v>
      </c>
      <c r="G2627" s="34">
        <f t="shared" si="41"/>
        <v>0</v>
      </c>
    </row>
    <row r="2628" spans="1:7" x14ac:dyDescent="0.15">
      <c r="A2628" t="s">
        <v>7202</v>
      </c>
      <c r="B2628" t="s">
        <v>7203</v>
      </c>
      <c r="C2628" t="s">
        <v>93</v>
      </c>
      <c r="D2628" t="s">
        <v>7204</v>
      </c>
      <c r="E2628" t="s">
        <v>95</v>
      </c>
      <c r="G2628" s="34">
        <f t="shared" si="41"/>
        <v>0</v>
      </c>
    </row>
    <row r="2629" spans="1:7" x14ac:dyDescent="0.15">
      <c r="A2629" t="s">
        <v>7205</v>
      </c>
      <c r="B2629" t="s">
        <v>7206</v>
      </c>
      <c r="C2629" t="s">
        <v>93</v>
      </c>
      <c r="D2629" t="s">
        <v>7207</v>
      </c>
      <c r="E2629" t="s">
        <v>95</v>
      </c>
      <c r="G2629" s="34">
        <f t="shared" si="41"/>
        <v>0</v>
      </c>
    </row>
    <row r="2630" spans="1:7" x14ac:dyDescent="0.15">
      <c r="A2630" t="s">
        <v>7208</v>
      </c>
      <c r="B2630" t="s">
        <v>7209</v>
      </c>
      <c r="C2630" t="s">
        <v>93</v>
      </c>
      <c r="D2630" t="s">
        <v>7210</v>
      </c>
      <c r="E2630" t="s">
        <v>95</v>
      </c>
      <c r="G2630" s="34">
        <f t="shared" si="41"/>
        <v>0</v>
      </c>
    </row>
    <row r="2631" spans="1:7" x14ac:dyDescent="0.15">
      <c r="A2631" t="s">
        <v>7211</v>
      </c>
      <c r="B2631" t="s">
        <v>7212</v>
      </c>
      <c r="C2631" t="s">
        <v>93</v>
      </c>
      <c r="D2631" t="s">
        <v>7213</v>
      </c>
      <c r="E2631" t="s">
        <v>95</v>
      </c>
      <c r="F2631" t="s">
        <v>11961</v>
      </c>
      <c r="G2631" s="34">
        <f t="shared" si="41"/>
        <v>40238</v>
      </c>
    </row>
    <row r="2632" spans="1:7" x14ac:dyDescent="0.15">
      <c r="A2632" t="s">
        <v>7214</v>
      </c>
      <c r="B2632" t="s">
        <v>7215</v>
      </c>
      <c r="C2632" t="s">
        <v>93</v>
      </c>
      <c r="D2632" t="s">
        <v>7216</v>
      </c>
      <c r="E2632" t="s">
        <v>95</v>
      </c>
      <c r="G2632" s="34">
        <f t="shared" si="41"/>
        <v>0</v>
      </c>
    </row>
    <row r="2633" spans="1:7" x14ac:dyDescent="0.15">
      <c r="A2633" t="s">
        <v>7217</v>
      </c>
      <c r="B2633" t="s">
        <v>7218</v>
      </c>
      <c r="C2633" t="s">
        <v>93</v>
      </c>
      <c r="D2633" t="s">
        <v>7219</v>
      </c>
      <c r="E2633" t="s">
        <v>95</v>
      </c>
      <c r="G2633" s="34">
        <f t="shared" si="41"/>
        <v>0</v>
      </c>
    </row>
    <row r="2634" spans="1:7" x14ac:dyDescent="0.15">
      <c r="A2634" t="s">
        <v>7220</v>
      </c>
      <c r="B2634" t="s">
        <v>7221</v>
      </c>
      <c r="C2634" t="s">
        <v>93</v>
      </c>
      <c r="D2634" t="s">
        <v>7222</v>
      </c>
      <c r="E2634" t="s">
        <v>95</v>
      </c>
      <c r="G2634" s="34">
        <f t="shared" si="41"/>
        <v>0</v>
      </c>
    </row>
    <row r="2635" spans="1:7" x14ac:dyDescent="0.15">
      <c r="A2635" t="s">
        <v>11707</v>
      </c>
      <c r="B2635" t="s">
        <v>11708</v>
      </c>
      <c r="C2635" t="s">
        <v>93</v>
      </c>
      <c r="D2635" t="s">
        <v>11709</v>
      </c>
      <c r="E2635" t="s">
        <v>95</v>
      </c>
      <c r="F2635" t="s">
        <v>12035</v>
      </c>
      <c r="G2635" s="34">
        <f t="shared" si="41"/>
        <v>41464</v>
      </c>
    </row>
    <row r="2636" spans="1:7" x14ac:dyDescent="0.15">
      <c r="A2636" t="s">
        <v>7223</v>
      </c>
      <c r="B2636" t="s">
        <v>7224</v>
      </c>
      <c r="C2636" t="s">
        <v>93</v>
      </c>
      <c r="D2636" t="s">
        <v>7225</v>
      </c>
      <c r="E2636" t="s">
        <v>95</v>
      </c>
      <c r="G2636" s="34">
        <f t="shared" si="41"/>
        <v>0</v>
      </c>
    </row>
    <row r="2637" spans="1:7" x14ac:dyDescent="0.15">
      <c r="A2637" t="s">
        <v>7226</v>
      </c>
      <c r="B2637" t="s">
        <v>7227</v>
      </c>
      <c r="C2637" t="s">
        <v>93</v>
      </c>
      <c r="D2637" t="s">
        <v>7228</v>
      </c>
      <c r="E2637" t="s">
        <v>95</v>
      </c>
      <c r="G2637" s="34">
        <f t="shared" si="41"/>
        <v>0</v>
      </c>
    </row>
    <row r="2638" spans="1:7" x14ac:dyDescent="0.15">
      <c r="A2638" t="s">
        <v>7229</v>
      </c>
      <c r="B2638" t="s">
        <v>7230</v>
      </c>
      <c r="C2638" t="s">
        <v>93</v>
      </c>
      <c r="D2638" t="s">
        <v>7231</v>
      </c>
      <c r="E2638" t="s">
        <v>95</v>
      </c>
      <c r="F2638" t="s">
        <v>11857</v>
      </c>
      <c r="G2638" s="34">
        <f t="shared" si="41"/>
        <v>38294</v>
      </c>
    </row>
    <row r="2639" spans="1:7" x14ac:dyDescent="0.15">
      <c r="A2639" t="s">
        <v>7232</v>
      </c>
      <c r="B2639" t="s">
        <v>7233</v>
      </c>
      <c r="C2639" t="s">
        <v>93</v>
      </c>
      <c r="D2639" t="s">
        <v>7234</v>
      </c>
      <c r="E2639" t="s">
        <v>95</v>
      </c>
      <c r="G2639" s="34">
        <f t="shared" si="41"/>
        <v>0</v>
      </c>
    </row>
    <row r="2640" spans="1:7" x14ac:dyDescent="0.15">
      <c r="A2640" t="s">
        <v>7235</v>
      </c>
      <c r="B2640" t="s">
        <v>7236</v>
      </c>
      <c r="C2640" t="s">
        <v>93</v>
      </c>
      <c r="D2640" t="s">
        <v>7237</v>
      </c>
      <c r="E2640" t="s">
        <v>95</v>
      </c>
      <c r="G2640" s="34">
        <f t="shared" si="41"/>
        <v>0</v>
      </c>
    </row>
    <row r="2641" spans="1:7" x14ac:dyDescent="0.15">
      <c r="A2641" t="s">
        <v>7238</v>
      </c>
      <c r="B2641" t="s">
        <v>7239</v>
      </c>
      <c r="C2641" t="s">
        <v>93</v>
      </c>
      <c r="D2641" t="s">
        <v>7240</v>
      </c>
      <c r="E2641" t="s">
        <v>95</v>
      </c>
      <c r="G2641" s="34">
        <f t="shared" si="41"/>
        <v>0</v>
      </c>
    </row>
    <row r="2642" spans="1:7" x14ac:dyDescent="0.15">
      <c r="A2642" t="s">
        <v>7241</v>
      </c>
      <c r="B2642" t="s">
        <v>7242</v>
      </c>
      <c r="C2642" t="s">
        <v>93</v>
      </c>
      <c r="D2642" t="s">
        <v>7243</v>
      </c>
      <c r="E2642" t="s">
        <v>95</v>
      </c>
      <c r="G2642" s="34">
        <f t="shared" si="41"/>
        <v>0</v>
      </c>
    </row>
    <row r="2643" spans="1:7" x14ac:dyDescent="0.15">
      <c r="A2643" t="s">
        <v>7244</v>
      </c>
      <c r="B2643" t="s">
        <v>7245</v>
      </c>
      <c r="C2643" t="s">
        <v>93</v>
      </c>
      <c r="D2643" t="s">
        <v>7246</v>
      </c>
      <c r="E2643" t="s">
        <v>95</v>
      </c>
      <c r="F2643" t="s">
        <v>11961</v>
      </c>
      <c r="G2643" s="34">
        <f t="shared" si="41"/>
        <v>40238</v>
      </c>
    </row>
    <row r="2644" spans="1:7" x14ac:dyDescent="0.15">
      <c r="A2644" t="s">
        <v>7247</v>
      </c>
      <c r="B2644" t="s">
        <v>7248</v>
      </c>
      <c r="C2644" t="s">
        <v>93</v>
      </c>
      <c r="D2644" t="s">
        <v>7249</v>
      </c>
      <c r="E2644" t="s">
        <v>95</v>
      </c>
      <c r="G2644" s="34">
        <f t="shared" si="41"/>
        <v>0</v>
      </c>
    </row>
    <row r="2645" spans="1:7" x14ac:dyDescent="0.15">
      <c r="A2645" t="s">
        <v>7250</v>
      </c>
      <c r="B2645" t="s">
        <v>7251</v>
      </c>
      <c r="C2645" t="s">
        <v>93</v>
      </c>
      <c r="D2645" t="s">
        <v>7252</v>
      </c>
      <c r="E2645" t="s">
        <v>95</v>
      </c>
      <c r="G2645" s="34">
        <f t="shared" si="41"/>
        <v>0</v>
      </c>
    </row>
    <row r="2646" spans="1:7" x14ac:dyDescent="0.15">
      <c r="A2646" t="s">
        <v>7253</v>
      </c>
      <c r="B2646" t="s">
        <v>7254</v>
      </c>
      <c r="C2646" t="s">
        <v>93</v>
      </c>
      <c r="D2646" t="s">
        <v>7255</v>
      </c>
      <c r="E2646" t="s">
        <v>95</v>
      </c>
      <c r="G2646" s="34">
        <f t="shared" si="41"/>
        <v>0</v>
      </c>
    </row>
    <row r="2647" spans="1:7" x14ac:dyDescent="0.15">
      <c r="A2647" t="s">
        <v>7256</v>
      </c>
      <c r="B2647" t="s">
        <v>7257</v>
      </c>
      <c r="C2647" t="s">
        <v>93</v>
      </c>
      <c r="D2647" t="s">
        <v>7258</v>
      </c>
      <c r="E2647" t="s">
        <v>95</v>
      </c>
      <c r="G2647" s="34">
        <f t="shared" si="41"/>
        <v>0</v>
      </c>
    </row>
    <row r="2648" spans="1:7" x14ac:dyDescent="0.15">
      <c r="A2648" t="s">
        <v>7259</v>
      </c>
      <c r="B2648" t="s">
        <v>7260</v>
      </c>
      <c r="C2648" t="s">
        <v>93</v>
      </c>
      <c r="D2648" t="s">
        <v>7261</v>
      </c>
      <c r="E2648" t="s">
        <v>95</v>
      </c>
      <c r="G2648" s="34">
        <f t="shared" si="41"/>
        <v>0</v>
      </c>
    </row>
    <row r="2649" spans="1:7" x14ac:dyDescent="0.15">
      <c r="A2649" t="s">
        <v>7262</v>
      </c>
      <c r="B2649" t="s">
        <v>7263</v>
      </c>
      <c r="C2649" t="s">
        <v>53</v>
      </c>
      <c r="D2649" t="s">
        <v>7264</v>
      </c>
      <c r="E2649" t="s">
        <v>53</v>
      </c>
      <c r="G2649" s="34">
        <f t="shared" si="41"/>
        <v>0</v>
      </c>
    </row>
    <row r="2650" spans="1:7" x14ac:dyDescent="0.15">
      <c r="A2650" t="s">
        <v>7265</v>
      </c>
      <c r="B2650" t="s">
        <v>7266</v>
      </c>
      <c r="C2650" t="s">
        <v>53</v>
      </c>
      <c r="D2650" t="s">
        <v>7267</v>
      </c>
      <c r="E2650" t="s">
        <v>53</v>
      </c>
      <c r="G2650" s="34">
        <f t="shared" si="41"/>
        <v>0</v>
      </c>
    </row>
    <row r="2651" spans="1:7" x14ac:dyDescent="0.15">
      <c r="A2651" t="s">
        <v>7268</v>
      </c>
      <c r="B2651" t="s">
        <v>7269</v>
      </c>
      <c r="C2651" t="s">
        <v>93</v>
      </c>
      <c r="D2651" t="s">
        <v>7270</v>
      </c>
      <c r="E2651" t="s">
        <v>95</v>
      </c>
      <c r="F2651" t="s">
        <v>11945</v>
      </c>
      <c r="G2651" s="34">
        <f t="shared" si="41"/>
        <v>39126</v>
      </c>
    </row>
    <row r="2652" spans="1:7" x14ac:dyDescent="0.15">
      <c r="A2652" t="s">
        <v>7271</v>
      </c>
      <c r="B2652" t="s">
        <v>7272</v>
      </c>
      <c r="C2652" t="s">
        <v>93</v>
      </c>
      <c r="D2652" t="s">
        <v>7273</v>
      </c>
      <c r="E2652" t="s">
        <v>95</v>
      </c>
      <c r="F2652" t="s">
        <v>11956</v>
      </c>
      <c r="G2652" s="34">
        <f t="shared" si="41"/>
        <v>39182</v>
      </c>
    </row>
    <row r="2653" spans="1:7" x14ac:dyDescent="0.15">
      <c r="A2653" t="s">
        <v>7274</v>
      </c>
      <c r="B2653" t="s">
        <v>7275</v>
      </c>
      <c r="C2653" t="s">
        <v>7276</v>
      </c>
      <c r="D2653" t="s">
        <v>7277</v>
      </c>
      <c r="E2653" t="s">
        <v>7276</v>
      </c>
      <c r="F2653" t="s">
        <v>12017</v>
      </c>
      <c r="G2653" s="34">
        <f t="shared" si="41"/>
        <v>39225</v>
      </c>
    </row>
    <row r="2654" spans="1:7" x14ac:dyDescent="0.15">
      <c r="A2654" t="s">
        <v>7278</v>
      </c>
      <c r="B2654" t="s">
        <v>7279</v>
      </c>
      <c r="C2654" t="s">
        <v>93</v>
      </c>
      <c r="D2654" t="s">
        <v>7280</v>
      </c>
      <c r="E2654" t="s">
        <v>95</v>
      </c>
      <c r="F2654" t="s">
        <v>11961</v>
      </c>
      <c r="G2654" s="34">
        <f t="shared" si="41"/>
        <v>40238</v>
      </c>
    </row>
    <row r="2655" spans="1:7" x14ac:dyDescent="0.15">
      <c r="A2655" t="s">
        <v>7281</v>
      </c>
      <c r="B2655" t="s">
        <v>7282</v>
      </c>
      <c r="C2655" t="s">
        <v>93</v>
      </c>
      <c r="D2655" t="s">
        <v>7283</v>
      </c>
      <c r="E2655" t="s">
        <v>95</v>
      </c>
      <c r="F2655" t="s">
        <v>11961</v>
      </c>
      <c r="G2655" s="34">
        <f t="shared" si="41"/>
        <v>40238</v>
      </c>
    </row>
    <row r="2656" spans="1:7" x14ac:dyDescent="0.15">
      <c r="A2656" t="s">
        <v>7284</v>
      </c>
      <c r="B2656" t="s">
        <v>7285</v>
      </c>
      <c r="C2656" t="s">
        <v>93</v>
      </c>
      <c r="D2656" t="s">
        <v>7286</v>
      </c>
      <c r="E2656" t="s">
        <v>95</v>
      </c>
      <c r="F2656" t="s">
        <v>11961</v>
      </c>
      <c r="G2656" s="34">
        <f t="shared" si="41"/>
        <v>40238</v>
      </c>
    </row>
    <row r="2657" spans="1:7" x14ac:dyDescent="0.15">
      <c r="A2657" t="s">
        <v>7287</v>
      </c>
      <c r="B2657" t="s">
        <v>7288</v>
      </c>
      <c r="C2657" t="s">
        <v>93</v>
      </c>
      <c r="D2657" t="s">
        <v>7289</v>
      </c>
      <c r="E2657" t="s">
        <v>95</v>
      </c>
      <c r="F2657" t="s">
        <v>11961</v>
      </c>
      <c r="G2657" s="34">
        <f t="shared" si="41"/>
        <v>40238</v>
      </c>
    </row>
    <row r="2658" spans="1:7" x14ac:dyDescent="0.15">
      <c r="A2658" t="s">
        <v>7290</v>
      </c>
      <c r="B2658" t="s">
        <v>7291</v>
      </c>
      <c r="C2658" t="s">
        <v>93</v>
      </c>
      <c r="D2658" t="s">
        <v>7292</v>
      </c>
      <c r="E2658" t="s">
        <v>95</v>
      </c>
      <c r="F2658" t="s">
        <v>11961</v>
      </c>
      <c r="G2658" s="34">
        <f t="shared" si="41"/>
        <v>40238</v>
      </c>
    </row>
    <row r="2659" spans="1:7" x14ac:dyDescent="0.15">
      <c r="A2659" t="s">
        <v>7293</v>
      </c>
      <c r="B2659" t="s">
        <v>7294</v>
      </c>
      <c r="C2659" t="s">
        <v>93</v>
      </c>
      <c r="D2659" t="s">
        <v>7295</v>
      </c>
      <c r="E2659" t="s">
        <v>95</v>
      </c>
      <c r="F2659" t="s">
        <v>12036</v>
      </c>
      <c r="G2659" s="34">
        <f t="shared" si="41"/>
        <v>40546</v>
      </c>
    </row>
    <row r="2660" spans="1:7" x14ac:dyDescent="0.15">
      <c r="A2660" t="s">
        <v>7296</v>
      </c>
      <c r="B2660" t="s">
        <v>7297</v>
      </c>
      <c r="C2660" t="s">
        <v>53</v>
      </c>
      <c r="D2660" t="s">
        <v>7298</v>
      </c>
      <c r="E2660" t="s">
        <v>53</v>
      </c>
      <c r="G2660" s="34">
        <f t="shared" si="41"/>
        <v>0</v>
      </c>
    </row>
    <row r="2661" spans="1:7" x14ac:dyDescent="0.15">
      <c r="A2661" t="s">
        <v>7299</v>
      </c>
      <c r="B2661" t="s">
        <v>7300</v>
      </c>
      <c r="C2661" t="s">
        <v>188</v>
      </c>
      <c r="D2661" t="s">
        <v>7301</v>
      </c>
      <c r="E2661" t="s">
        <v>42</v>
      </c>
      <c r="G2661" s="34">
        <f t="shared" si="41"/>
        <v>0</v>
      </c>
    </row>
    <row r="2662" spans="1:7" x14ac:dyDescent="0.15">
      <c r="A2662" t="s">
        <v>7302</v>
      </c>
      <c r="B2662" t="s">
        <v>7303</v>
      </c>
      <c r="C2662" t="s">
        <v>188</v>
      </c>
      <c r="D2662" t="s">
        <v>7304</v>
      </c>
      <c r="E2662" t="s">
        <v>42</v>
      </c>
      <c r="G2662" s="34">
        <f t="shared" si="41"/>
        <v>0</v>
      </c>
    </row>
    <row r="2663" spans="1:7" x14ac:dyDescent="0.15">
      <c r="A2663" t="s">
        <v>7305</v>
      </c>
      <c r="B2663" t="s">
        <v>7306</v>
      </c>
      <c r="C2663" t="s">
        <v>188</v>
      </c>
      <c r="D2663" t="s">
        <v>7307</v>
      </c>
      <c r="E2663" t="s">
        <v>42</v>
      </c>
      <c r="G2663" s="34">
        <f t="shared" si="41"/>
        <v>0</v>
      </c>
    </row>
    <row r="2664" spans="1:7" x14ac:dyDescent="0.15">
      <c r="A2664" t="s">
        <v>7308</v>
      </c>
      <c r="B2664" t="s">
        <v>7309</v>
      </c>
      <c r="C2664" t="s">
        <v>188</v>
      </c>
      <c r="D2664" t="s">
        <v>7310</v>
      </c>
      <c r="E2664" t="s">
        <v>42</v>
      </c>
      <c r="G2664" s="34">
        <f t="shared" si="41"/>
        <v>0</v>
      </c>
    </row>
    <row r="2665" spans="1:7" x14ac:dyDescent="0.15">
      <c r="A2665" t="s">
        <v>7311</v>
      </c>
      <c r="B2665" t="s">
        <v>7312</v>
      </c>
      <c r="C2665" t="s">
        <v>188</v>
      </c>
      <c r="D2665" t="s">
        <v>7313</v>
      </c>
      <c r="E2665" t="s">
        <v>42</v>
      </c>
      <c r="G2665" s="34">
        <f t="shared" si="41"/>
        <v>0</v>
      </c>
    </row>
    <row r="2666" spans="1:7" x14ac:dyDescent="0.15">
      <c r="A2666" t="s">
        <v>7314</v>
      </c>
      <c r="B2666" t="s">
        <v>7315</v>
      </c>
      <c r="C2666" t="s">
        <v>188</v>
      </c>
      <c r="D2666" t="s">
        <v>7316</v>
      </c>
      <c r="E2666" t="s">
        <v>42</v>
      </c>
      <c r="G2666" s="34">
        <f t="shared" si="41"/>
        <v>0</v>
      </c>
    </row>
    <row r="2667" spans="1:7" x14ac:dyDescent="0.15">
      <c r="A2667" t="s">
        <v>7317</v>
      </c>
      <c r="B2667" t="s">
        <v>7318</v>
      </c>
      <c r="C2667" t="s">
        <v>188</v>
      </c>
      <c r="D2667" t="s">
        <v>7319</v>
      </c>
      <c r="E2667" t="s">
        <v>42</v>
      </c>
      <c r="G2667" s="34">
        <f t="shared" si="41"/>
        <v>0</v>
      </c>
    </row>
    <row r="2668" spans="1:7" x14ac:dyDescent="0.15">
      <c r="A2668" t="s">
        <v>7320</v>
      </c>
      <c r="B2668" t="s">
        <v>7321</v>
      </c>
      <c r="C2668" t="s">
        <v>188</v>
      </c>
      <c r="D2668" t="s">
        <v>7322</v>
      </c>
      <c r="E2668" t="s">
        <v>42</v>
      </c>
      <c r="G2668" s="34">
        <f t="shared" si="41"/>
        <v>0</v>
      </c>
    </row>
    <row r="2669" spans="1:7" x14ac:dyDescent="0.15">
      <c r="A2669" t="s">
        <v>7323</v>
      </c>
      <c r="B2669" t="s">
        <v>7324</v>
      </c>
      <c r="C2669" t="s">
        <v>188</v>
      </c>
      <c r="D2669" t="s">
        <v>7325</v>
      </c>
      <c r="E2669" t="s">
        <v>42</v>
      </c>
      <c r="G2669" s="34">
        <f t="shared" si="41"/>
        <v>0</v>
      </c>
    </row>
    <row r="2670" spans="1:7" x14ac:dyDescent="0.15">
      <c r="A2670" t="s">
        <v>7326</v>
      </c>
      <c r="B2670" t="s">
        <v>7327</v>
      </c>
      <c r="C2670" t="s">
        <v>188</v>
      </c>
      <c r="D2670" t="s">
        <v>7328</v>
      </c>
      <c r="E2670" t="s">
        <v>42</v>
      </c>
      <c r="F2670" t="s">
        <v>11960</v>
      </c>
      <c r="G2670" s="34">
        <f t="shared" si="41"/>
        <v>39967</v>
      </c>
    </row>
    <row r="2671" spans="1:7" x14ac:dyDescent="0.15">
      <c r="A2671" t="s">
        <v>7329</v>
      </c>
      <c r="B2671" t="s">
        <v>7330</v>
      </c>
      <c r="C2671" t="s">
        <v>93</v>
      </c>
      <c r="D2671" t="s">
        <v>7331</v>
      </c>
      <c r="E2671" t="s">
        <v>42</v>
      </c>
      <c r="G2671" s="34">
        <f t="shared" si="41"/>
        <v>0</v>
      </c>
    </row>
    <row r="2672" spans="1:7" x14ac:dyDescent="0.15">
      <c r="A2672" t="s">
        <v>7332</v>
      </c>
      <c r="B2672" t="s">
        <v>7333</v>
      </c>
      <c r="C2672" t="s">
        <v>93</v>
      </c>
      <c r="D2672" t="s">
        <v>7334</v>
      </c>
      <c r="E2672" t="s">
        <v>95</v>
      </c>
      <c r="F2672" t="s">
        <v>11945</v>
      </c>
      <c r="G2672" s="34">
        <f t="shared" si="41"/>
        <v>39126</v>
      </c>
    </row>
    <row r="2673" spans="1:7" x14ac:dyDescent="0.15">
      <c r="A2673" t="s">
        <v>7338</v>
      </c>
      <c r="B2673" t="s">
        <v>7339</v>
      </c>
      <c r="C2673" t="s">
        <v>188</v>
      </c>
      <c r="D2673" t="s">
        <v>7340</v>
      </c>
      <c r="E2673" t="s">
        <v>42</v>
      </c>
      <c r="F2673" t="s">
        <v>11894</v>
      </c>
      <c r="G2673" s="34">
        <f t="shared" si="41"/>
        <v>40189</v>
      </c>
    </row>
    <row r="2674" spans="1:7" x14ac:dyDescent="0.15">
      <c r="A2674" t="s">
        <v>11710</v>
      </c>
      <c r="B2674" t="s">
        <v>11711</v>
      </c>
      <c r="C2674" t="s">
        <v>93</v>
      </c>
      <c r="D2674" t="s">
        <v>11712</v>
      </c>
      <c r="E2674" t="s">
        <v>95</v>
      </c>
      <c r="F2674" t="s">
        <v>11971</v>
      </c>
      <c r="G2674" s="34">
        <f t="shared" si="41"/>
        <v>41451</v>
      </c>
    </row>
    <row r="2675" spans="1:7" x14ac:dyDescent="0.15">
      <c r="A2675" t="s">
        <v>11731</v>
      </c>
      <c r="B2675" t="s">
        <v>6217</v>
      </c>
      <c r="C2675" t="s">
        <v>93</v>
      </c>
      <c r="D2675" t="s">
        <v>6218</v>
      </c>
      <c r="E2675" t="s">
        <v>95</v>
      </c>
      <c r="F2675" t="s">
        <v>11906</v>
      </c>
      <c r="G2675" s="34">
        <f t="shared" si="41"/>
        <v>41491</v>
      </c>
    </row>
    <row r="2676" spans="1:7" x14ac:dyDescent="0.15">
      <c r="A2676" t="s">
        <v>7335</v>
      </c>
      <c r="B2676" t="s">
        <v>7336</v>
      </c>
      <c r="C2676" t="s">
        <v>7276</v>
      </c>
      <c r="D2676" t="s">
        <v>7337</v>
      </c>
      <c r="E2676" t="s">
        <v>7276</v>
      </c>
      <c r="F2676" t="s">
        <v>12037</v>
      </c>
      <c r="G2676" s="34">
        <f t="shared" si="41"/>
        <v>40118</v>
      </c>
    </row>
    <row r="2677" spans="1:7" x14ac:dyDescent="0.15">
      <c r="A2677" t="s">
        <v>7341</v>
      </c>
      <c r="B2677" t="s">
        <v>7342</v>
      </c>
      <c r="C2677" t="s">
        <v>180</v>
      </c>
      <c r="D2677" t="s">
        <v>7343</v>
      </c>
      <c r="E2677" t="s">
        <v>182</v>
      </c>
      <c r="G2677" s="34">
        <f t="shared" si="41"/>
        <v>0</v>
      </c>
    </row>
    <row r="2678" spans="1:7" x14ac:dyDescent="0.15">
      <c r="A2678" t="s">
        <v>7344</v>
      </c>
      <c r="B2678" t="s">
        <v>7345</v>
      </c>
      <c r="C2678" t="s">
        <v>93</v>
      </c>
      <c r="D2678" t="s">
        <v>7346</v>
      </c>
      <c r="E2678" t="s">
        <v>95</v>
      </c>
      <c r="G2678" s="34">
        <f t="shared" si="41"/>
        <v>0</v>
      </c>
    </row>
    <row r="2679" spans="1:7" x14ac:dyDescent="0.15">
      <c r="A2679" t="s">
        <v>7347</v>
      </c>
      <c r="B2679" t="s">
        <v>7348</v>
      </c>
      <c r="C2679" t="s">
        <v>180</v>
      </c>
      <c r="D2679" t="s">
        <v>7349</v>
      </c>
      <c r="E2679" t="s">
        <v>182</v>
      </c>
      <c r="F2679" t="s">
        <v>12038</v>
      </c>
      <c r="G2679" s="34">
        <f t="shared" si="41"/>
        <v>38504</v>
      </c>
    </row>
    <row r="2680" spans="1:7" x14ac:dyDescent="0.15">
      <c r="A2680" t="s">
        <v>7350</v>
      </c>
      <c r="B2680" t="s">
        <v>7351</v>
      </c>
      <c r="C2680" t="s">
        <v>334</v>
      </c>
      <c r="D2680" t="s">
        <v>7352</v>
      </c>
      <c r="E2680" t="s">
        <v>705</v>
      </c>
      <c r="G2680" s="34">
        <f t="shared" si="41"/>
        <v>0</v>
      </c>
    </row>
    <row r="2681" spans="1:7" x14ac:dyDescent="0.15">
      <c r="A2681" t="s">
        <v>7353</v>
      </c>
      <c r="B2681" t="s">
        <v>7354</v>
      </c>
      <c r="C2681" t="s">
        <v>180</v>
      </c>
      <c r="D2681" t="s">
        <v>7355</v>
      </c>
      <c r="E2681" t="s">
        <v>182</v>
      </c>
      <c r="G2681" s="34">
        <f t="shared" si="41"/>
        <v>0</v>
      </c>
    </row>
    <row r="2682" spans="1:7" x14ac:dyDescent="0.15">
      <c r="A2682" t="s">
        <v>7356</v>
      </c>
      <c r="B2682" t="s">
        <v>7357</v>
      </c>
      <c r="C2682" t="s">
        <v>180</v>
      </c>
      <c r="D2682" t="s">
        <v>7358</v>
      </c>
      <c r="E2682" t="s">
        <v>182</v>
      </c>
      <c r="G2682" s="34">
        <f t="shared" si="41"/>
        <v>0</v>
      </c>
    </row>
    <row r="2683" spans="1:7" x14ac:dyDescent="0.15">
      <c r="A2683" t="s">
        <v>7359</v>
      </c>
      <c r="B2683" t="s">
        <v>7360</v>
      </c>
      <c r="C2683" t="s">
        <v>180</v>
      </c>
      <c r="D2683" t="s">
        <v>7361</v>
      </c>
      <c r="E2683" t="s">
        <v>182</v>
      </c>
      <c r="G2683" s="34">
        <f t="shared" si="41"/>
        <v>0</v>
      </c>
    </row>
    <row r="2684" spans="1:7" x14ac:dyDescent="0.15">
      <c r="A2684" t="s">
        <v>7362</v>
      </c>
      <c r="B2684" t="s">
        <v>7363</v>
      </c>
      <c r="C2684" t="s">
        <v>180</v>
      </c>
      <c r="D2684" t="s">
        <v>7364</v>
      </c>
      <c r="E2684" t="s">
        <v>182</v>
      </c>
      <c r="G2684" s="34">
        <f t="shared" si="41"/>
        <v>0</v>
      </c>
    </row>
    <row r="2685" spans="1:7" x14ac:dyDescent="0.15">
      <c r="A2685" t="s">
        <v>7365</v>
      </c>
      <c r="B2685" t="s">
        <v>7366</v>
      </c>
      <c r="C2685" t="s">
        <v>180</v>
      </c>
      <c r="D2685" t="s">
        <v>7367</v>
      </c>
      <c r="E2685" t="s">
        <v>182</v>
      </c>
      <c r="G2685" s="34">
        <f t="shared" si="41"/>
        <v>0</v>
      </c>
    </row>
    <row r="2686" spans="1:7" x14ac:dyDescent="0.15">
      <c r="A2686" t="s">
        <v>7368</v>
      </c>
      <c r="B2686" t="s">
        <v>7369</v>
      </c>
      <c r="C2686" t="s">
        <v>180</v>
      </c>
      <c r="D2686" t="s">
        <v>7370</v>
      </c>
      <c r="E2686" t="s">
        <v>182</v>
      </c>
      <c r="G2686" s="34">
        <f t="shared" si="41"/>
        <v>0</v>
      </c>
    </row>
    <row r="2687" spans="1:7" x14ac:dyDescent="0.15">
      <c r="A2687" t="s">
        <v>7371</v>
      </c>
      <c r="B2687" t="s">
        <v>7372</v>
      </c>
      <c r="C2687" t="s">
        <v>180</v>
      </c>
      <c r="D2687" t="s">
        <v>7373</v>
      </c>
      <c r="E2687" t="s">
        <v>182</v>
      </c>
      <c r="G2687" s="34">
        <f t="shared" si="41"/>
        <v>0</v>
      </c>
    </row>
    <row r="2688" spans="1:7" x14ac:dyDescent="0.15">
      <c r="A2688" t="s">
        <v>7374</v>
      </c>
      <c r="B2688" t="s">
        <v>7375</v>
      </c>
      <c r="C2688" t="s">
        <v>180</v>
      </c>
      <c r="D2688" t="s">
        <v>7376</v>
      </c>
      <c r="E2688" t="s">
        <v>182</v>
      </c>
      <c r="G2688" s="34">
        <f t="shared" si="41"/>
        <v>0</v>
      </c>
    </row>
    <row r="2689" spans="1:7" x14ac:dyDescent="0.15">
      <c r="A2689" t="s">
        <v>7377</v>
      </c>
      <c r="B2689" t="s">
        <v>7378</v>
      </c>
      <c r="C2689" t="s">
        <v>180</v>
      </c>
      <c r="D2689" t="s">
        <v>7379</v>
      </c>
      <c r="E2689" t="s">
        <v>182</v>
      </c>
      <c r="G2689" s="34">
        <f t="shared" si="41"/>
        <v>0</v>
      </c>
    </row>
    <row r="2690" spans="1:7" x14ac:dyDescent="0.15">
      <c r="A2690" t="s">
        <v>7380</v>
      </c>
      <c r="B2690" t="s">
        <v>7381</v>
      </c>
      <c r="C2690" t="s">
        <v>180</v>
      </c>
      <c r="D2690" t="s">
        <v>7382</v>
      </c>
      <c r="E2690" t="s">
        <v>182</v>
      </c>
      <c r="G2690" s="34">
        <f t="shared" ref="G2690:G2753" si="42">IFERROR(VALUE(F2690),VALUE(REPLACE(F2690,1,FIND(CHAR(1),SUBSTITUTE(F2690,",",CHAR(1),LEN(F2690)-LEN(SUBSTITUTE(F2690,",","")))),"")))</f>
        <v>0</v>
      </c>
    </row>
    <row r="2691" spans="1:7" x14ac:dyDescent="0.15">
      <c r="A2691" t="s">
        <v>7383</v>
      </c>
      <c r="B2691" t="s">
        <v>7384</v>
      </c>
      <c r="C2691" t="s">
        <v>180</v>
      </c>
      <c r="D2691" t="s">
        <v>7385</v>
      </c>
      <c r="E2691" t="s">
        <v>182</v>
      </c>
      <c r="G2691" s="34">
        <f t="shared" si="42"/>
        <v>0</v>
      </c>
    </row>
    <row r="2692" spans="1:7" x14ac:dyDescent="0.15">
      <c r="A2692" t="s">
        <v>7386</v>
      </c>
      <c r="B2692" t="s">
        <v>7387</v>
      </c>
      <c r="C2692" t="s">
        <v>180</v>
      </c>
      <c r="D2692" t="s">
        <v>7388</v>
      </c>
      <c r="E2692" t="s">
        <v>182</v>
      </c>
      <c r="G2692" s="34">
        <f t="shared" si="42"/>
        <v>0</v>
      </c>
    </row>
    <row r="2693" spans="1:7" x14ac:dyDescent="0.15">
      <c r="A2693" t="s">
        <v>7389</v>
      </c>
      <c r="B2693" t="s">
        <v>7390</v>
      </c>
      <c r="C2693" t="s">
        <v>180</v>
      </c>
      <c r="D2693" t="s">
        <v>7391</v>
      </c>
      <c r="E2693" t="s">
        <v>182</v>
      </c>
      <c r="G2693" s="34">
        <f t="shared" si="42"/>
        <v>0</v>
      </c>
    </row>
    <row r="2694" spans="1:7" x14ac:dyDescent="0.15">
      <c r="A2694" t="s">
        <v>7392</v>
      </c>
      <c r="B2694" t="s">
        <v>7393</v>
      </c>
      <c r="C2694" t="s">
        <v>180</v>
      </c>
      <c r="D2694" t="s">
        <v>7394</v>
      </c>
      <c r="E2694" t="s">
        <v>182</v>
      </c>
      <c r="G2694" s="34">
        <f t="shared" si="42"/>
        <v>0</v>
      </c>
    </row>
    <row r="2695" spans="1:7" x14ac:dyDescent="0.15">
      <c r="A2695" t="s">
        <v>7395</v>
      </c>
      <c r="B2695" t="s">
        <v>7396</v>
      </c>
      <c r="C2695" t="s">
        <v>180</v>
      </c>
      <c r="D2695" t="s">
        <v>7397</v>
      </c>
      <c r="E2695" t="s">
        <v>182</v>
      </c>
      <c r="G2695" s="34">
        <f t="shared" si="42"/>
        <v>0</v>
      </c>
    </row>
    <row r="2696" spans="1:7" x14ac:dyDescent="0.15">
      <c r="A2696" t="s">
        <v>11768</v>
      </c>
      <c r="B2696" t="s">
        <v>11769</v>
      </c>
      <c r="C2696" t="s">
        <v>180</v>
      </c>
      <c r="D2696" t="s">
        <v>11770</v>
      </c>
      <c r="E2696" t="s">
        <v>182</v>
      </c>
      <c r="F2696" t="s">
        <v>12039</v>
      </c>
      <c r="G2696" s="34">
        <f t="shared" si="42"/>
        <v>41576</v>
      </c>
    </row>
    <row r="2697" spans="1:7" x14ac:dyDescent="0.15">
      <c r="A2697" t="s">
        <v>7398</v>
      </c>
      <c r="B2697" t="s">
        <v>7399</v>
      </c>
      <c r="C2697" t="s">
        <v>180</v>
      </c>
      <c r="D2697" t="s">
        <v>7400</v>
      </c>
      <c r="E2697" t="s">
        <v>182</v>
      </c>
      <c r="G2697" s="34">
        <f t="shared" si="42"/>
        <v>0</v>
      </c>
    </row>
    <row r="2698" spans="1:7" x14ac:dyDescent="0.15">
      <c r="A2698" t="s">
        <v>7401</v>
      </c>
      <c r="B2698" t="s">
        <v>7402</v>
      </c>
      <c r="C2698" t="s">
        <v>180</v>
      </c>
      <c r="D2698" t="s">
        <v>7403</v>
      </c>
      <c r="E2698" t="s">
        <v>182</v>
      </c>
      <c r="G2698" s="34">
        <f t="shared" si="42"/>
        <v>0</v>
      </c>
    </row>
    <row r="2699" spans="1:7" x14ac:dyDescent="0.15">
      <c r="A2699" t="s">
        <v>7404</v>
      </c>
      <c r="B2699" t="s">
        <v>7405</v>
      </c>
      <c r="C2699" t="s">
        <v>180</v>
      </c>
      <c r="D2699" t="s">
        <v>7406</v>
      </c>
      <c r="E2699" t="s">
        <v>182</v>
      </c>
      <c r="G2699" s="34">
        <f t="shared" si="42"/>
        <v>0</v>
      </c>
    </row>
    <row r="2700" spans="1:7" x14ac:dyDescent="0.15">
      <c r="A2700" t="s">
        <v>7407</v>
      </c>
      <c r="B2700" t="s">
        <v>11771</v>
      </c>
      <c r="C2700" t="s">
        <v>180</v>
      </c>
      <c r="D2700" t="s">
        <v>11772</v>
      </c>
      <c r="E2700" t="s">
        <v>182</v>
      </c>
      <c r="G2700" s="34">
        <f t="shared" si="42"/>
        <v>0</v>
      </c>
    </row>
    <row r="2701" spans="1:7" x14ac:dyDescent="0.15">
      <c r="A2701" t="s">
        <v>7408</v>
      </c>
      <c r="B2701" t="s">
        <v>7409</v>
      </c>
      <c r="C2701" t="s">
        <v>180</v>
      </c>
      <c r="D2701" t="s">
        <v>7410</v>
      </c>
      <c r="E2701" t="s">
        <v>182</v>
      </c>
      <c r="G2701" s="34">
        <f t="shared" si="42"/>
        <v>0</v>
      </c>
    </row>
    <row r="2702" spans="1:7" x14ac:dyDescent="0.15">
      <c r="A2702" t="s">
        <v>7411</v>
      </c>
      <c r="B2702" t="s">
        <v>7412</v>
      </c>
      <c r="C2702" t="s">
        <v>180</v>
      </c>
      <c r="D2702" t="s">
        <v>7413</v>
      </c>
      <c r="E2702" t="s">
        <v>182</v>
      </c>
      <c r="G2702" s="34">
        <f t="shared" si="42"/>
        <v>0</v>
      </c>
    </row>
    <row r="2703" spans="1:7" x14ac:dyDescent="0.15">
      <c r="A2703" t="s">
        <v>7414</v>
      </c>
      <c r="B2703" t="s">
        <v>7415</v>
      </c>
      <c r="C2703" t="s">
        <v>180</v>
      </c>
      <c r="D2703" t="s">
        <v>7416</v>
      </c>
      <c r="E2703" t="s">
        <v>182</v>
      </c>
      <c r="F2703" t="s">
        <v>12028</v>
      </c>
      <c r="G2703" s="34">
        <f t="shared" si="42"/>
        <v>38174</v>
      </c>
    </row>
    <row r="2704" spans="1:7" x14ac:dyDescent="0.15">
      <c r="A2704" t="s">
        <v>7417</v>
      </c>
      <c r="B2704" t="s">
        <v>7418</v>
      </c>
      <c r="C2704" t="s">
        <v>180</v>
      </c>
      <c r="D2704" t="s">
        <v>7419</v>
      </c>
      <c r="E2704" t="s">
        <v>182</v>
      </c>
      <c r="F2704" t="s">
        <v>12028</v>
      </c>
      <c r="G2704" s="34">
        <f t="shared" si="42"/>
        <v>38174</v>
      </c>
    </row>
    <row r="2705" spans="1:7" x14ac:dyDescent="0.15">
      <c r="A2705" t="s">
        <v>7420</v>
      </c>
      <c r="B2705" t="s">
        <v>7421</v>
      </c>
      <c r="C2705" t="s">
        <v>180</v>
      </c>
      <c r="D2705" t="s">
        <v>7422</v>
      </c>
      <c r="E2705" t="s">
        <v>182</v>
      </c>
      <c r="F2705" t="s">
        <v>12028</v>
      </c>
      <c r="G2705" s="34">
        <f t="shared" si="42"/>
        <v>38174</v>
      </c>
    </row>
    <row r="2706" spans="1:7" x14ac:dyDescent="0.15">
      <c r="A2706" t="s">
        <v>7423</v>
      </c>
      <c r="B2706" t="s">
        <v>7424</v>
      </c>
      <c r="C2706" t="s">
        <v>180</v>
      </c>
      <c r="D2706" t="s">
        <v>7425</v>
      </c>
      <c r="E2706" t="s">
        <v>182</v>
      </c>
      <c r="F2706" t="s">
        <v>12028</v>
      </c>
      <c r="G2706" s="34">
        <f t="shared" si="42"/>
        <v>38174</v>
      </c>
    </row>
    <row r="2707" spans="1:7" x14ac:dyDescent="0.15">
      <c r="A2707" t="s">
        <v>7426</v>
      </c>
      <c r="B2707" t="s">
        <v>7427</v>
      </c>
      <c r="C2707" t="s">
        <v>180</v>
      </c>
      <c r="D2707" t="s">
        <v>7428</v>
      </c>
      <c r="E2707" t="s">
        <v>182</v>
      </c>
      <c r="F2707" t="s">
        <v>12028</v>
      </c>
      <c r="G2707" s="34">
        <f t="shared" si="42"/>
        <v>38174</v>
      </c>
    </row>
    <row r="2708" spans="1:7" x14ac:dyDescent="0.15">
      <c r="A2708" t="s">
        <v>7429</v>
      </c>
      <c r="B2708" t="s">
        <v>7415</v>
      </c>
      <c r="C2708" t="s">
        <v>93</v>
      </c>
      <c r="D2708" t="s">
        <v>7416</v>
      </c>
      <c r="E2708" t="s">
        <v>95</v>
      </c>
      <c r="F2708" t="s">
        <v>12028</v>
      </c>
      <c r="G2708" s="34">
        <f t="shared" si="42"/>
        <v>38174</v>
      </c>
    </row>
    <row r="2709" spans="1:7" x14ac:dyDescent="0.15">
      <c r="A2709" t="s">
        <v>7430</v>
      </c>
      <c r="B2709" t="s">
        <v>7431</v>
      </c>
      <c r="C2709" t="s">
        <v>93</v>
      </c>
      <c r="D2709" t="s">
        <v>7432</v>
      </c>
      <c r="E2709" t="s">
        <v>95</v>
      </c>
      <c r="F2709" t="s">
        <v>11975</v>
      </c>
      <c r="G2709" s="34">
        <f t="shared" si="42"/>
        <v>38545</v>
      </c>
    </row>
    <row r="2710" spans="1:7" x14ac:dyDescent="0.15">
      <c r="A2710" t="s">
        <v>7433</v>
      </c>
      <c r="B2710" t="s">
        <v>7434</v>
      </c>
      <c r="C2710" t="s">
        <v>180</v>
      </c>
      <c r="D2710" t="s">
        <v>7435</v>
      </c>
      <c r="E2710" t="s">
        <v>182</v>
      </c>
      <c r="G2710" s="34">
        <f t="shared" si="42"/>
        <v>0</v>
      </c>
    </row>
    <row r="2711" spans="1:7" x14ac:dyDescent="0.15">
      <c r="A2711" t="s">
        <v>7436</v>
      </c>
      <c r="B2711" t="s">
        <v>7437</v>
      </c>
      <c r="C2711" t="s">
        <v>180</v>
      </c>
      <c r="D2711" t="s">
        <v>7438</v>
      </c>
      <c r="E2711" t="s">
        <v>182</v>
      </c>
      <c r="G2711" s="34">
        <f t="shared" si="42"/>
        <v>0</v>
      </c>
    </row>
    <row r="2712" spans="1:7" x14ac:dyDescent="0.15">
      <c r="A2712" t="s">
        <v>7439</v>
      </c>
      <c r="B2712" t="s">
        <v>7440</v>
      </c>
      <c r="C2712" t="s">
        <v>188</v>
      </c>
      <c r="D2712" t="s">
        <v>7441</v>
      </c>
      <c r="E2712" t="s">
        <v>42</v>
      </c>
      <c r="G2712" s="34">
        <f t="shared" si="42"/>
        <v>0</v>
      </c>
    </row>
    <row r="2713" spans="1:7" x14ac:dyDescent="0.15">
      <c r="A2713" t="s">
        <v>7442</v>
      </c>
      <c r="B2713" t="s">
        <v>7443</v>
      </c>
      <c r="C2713" t="s">
        <v>188</v>
      </c>
      <c r="D2713" t="s">
        <v>7444</v>
      </c>
      <c r="E2713" t="s">
        <v>42</v>
      </c>
      <c r="F2713" t="s">
        <v>11898</v>
      </c>
      <c r="G2713" s="34">
        <f t="shared" si="42"/>
        <v>38243</v>
      </c>
    </row>
    <row r="2714" spans="1:7" x14ac:dyDescent="0.15">
      <c r="A2714" t="s">
        <v>7445</v>
      </c>
      <c r="B2714" t="s">
        <v>7446</v>
      </c>
      <c r="C2714" t="s">
        <v>180</v>
      </c>
      <c r="D2714" t="s">
        <v>7447</v>
      </c>
      <c r="E2714" t="s">
        <v>182</v>
      </c>
      <c r="F2714" t="s">
        <v>11888</v>
      </c>
      <c r="G2714" s="34">
        <f t="shared" si="42"/>
        <v>38817</v>
      </c>
    </row>
    <row r="2715" spans="1:7" x14ac:dyDescent="0.15">
      <c r="A2715" t="s">
        <v>11824</v>
      </c>
      <c r="B2715" t="s">
        <v>11825</v>
      </c>
      <c r="C2715" t="s">
        <v>180</v>
      </c>
      <c r="D2715" t="s">
        <v>11826</v>
      </c>
      <c r="E2715" t="s">
        <v>182</v>
      </c>
      <c r="F2715" t="s">
        <v>12040</v>
      </c>
      <c r="G2715" s="34">
        <f t="shared" si="42"/>
        <v>41659</v>
      </c>
    </row>
    <row r="2716" spans="1:7" x14ac:dyDescent="0.15">
      <c r="A2716" t="s">
        <v>7448</v>
      </c>
      <c r="B2716" t="s">
        <v>7449</v>
      </c>
      <c r="C2716" t="s">
        <v>180</v>
      </c>
      <c r="D2716" t="s">
        <v>7450</v>
      </c>
      <c r="E2716" t="s">
        <v>182</v>
      </c>
      <c r="F2716" t="s">
        <v>12015</v>
      </c>
      <c r="G2716" s="34">
        <f t="shared" si="42"/>
        <v>39013</v>
      </c>
    </row>
    <row r="2717" spans="1:7" x14ac:dyDescent="0.15">
      <c r="A2717" t="s">
        <v>7451</v>
      </c>
      <c r="B2717" t="s">
        <v>7452</v>
      </c>
      <c r="C2717" t="s">
        <v>180</v>
      </c>
      <c r="D2717" t="s">
        <v>7453</v>
      </c>
      <c r="E2717" t="s">
        <v>182</v>
      </c>
      <c r="G2717" s="34">
        <f t="shared" si="42"/>
        <v>0</v>
      </c>
    </row>
    <row r="2718" spans="1:7" x14ac:dyDescent="0.15">
      <c r="A2718" t="s">
        <v>7454</v>
      </c>
      <c r="B2718" t="s">
        <v>7455</v>
      </c>
      <c r="C2718" t="s">
        <v>180</v>
      </c>
      <c r="D2718" t="s">
        <v>7456</v>
      </c>
      <c r="E2718" t="s">
        <v>182</v>
      </c>
      <c r="G2718" s="34">
        <f t="shared" si="42"/>
        <v>0</v>
      </c>
    </row>
    <row r="2719" spans="1:7" x14ac:dyDescent="0.15">
      <c r="A2719" t="s">
        <v>7457</v>
      </c>
      <c r="B2719" t="s">
        <v>7458</v>
      </c>
      <c r="C2719" t="s">
        <v>180</v>
      </c>
      <c r="D2719" t="s">
        <v>7459</v>
      </c>
      <c r="E2719" t="s">
        <v>182</v>
      </c>
      <c r="G2719" s="34">
        <f t="shared" si="42"/>
        <v>0</v>
      </c>
    </row>
    <row r="2720" spans="1:7" x14ac:dyDescent="0.15">
      <c r="A2720" t="s">
        <v>7460</v>
      </c>
      <c r="B2720" t="s">
        <v>7461</v>
      </c>
      <c r="C2720" t="s">
        <v>180</v>
      </c>
      <c r="D2720" t="s">
        <v>7462</v>
      </c>
      <c r="E2720" t="s">
        <v>182</v>
      </c>
      <c r="G2720" s="34">
        <f t="shared" si="42"/>
        <v>0</v>
      </c>
    </row>
    <row r="2721" spans="1:7" x14ac:dyDescent="0.15">
      <c r="A2721" t="s">
        <v>7463</v>
      </c>
      <c r="B2721" t="s">
        <v>7464</v>
      </c>
      <c r="C2721" t="s">
        <v>180</v>
      </c>
      <c r="D2721" t="s">
        <v>7465</v>
      </c>
      <c r="E2721" t="s">
        <v>182</v>
      </c>
      <c r="G2721" s="34">
        <f t="shared" si="42"/>
        <v>0</v>
      </c>
    </row>
    <row r="2722" spans="1:7" x14ac:dyDescent="0.15">
      <c r="A2722" t="s">
        <v>7466</v>
      </c>
      <c r="B2722" t="s">
        <v>7467</v>
      </c>
      <c r="C2722" t="s">
        <v>180</v>
      </c>
      <c r="D2722" t="s">
        <v>7468</v>
      </c>
      <c r="E2722" t="s">
        <v>182</v>
      </c>
      <c r="G2722" s="34">
        <f t="shared" si="42"/>
        <v>0</v>
      </c>
    </row>
    <row r="2723" spans="1:7" x14ac:dyDescent="0.15">
      <c r="A2723" t="s">
        <v>7469</v>
      </c>
      <c r="B2723" t="s">
        <v>7470</v>
      </c>
      <c r="C2723" t="s">
        <v>188</v>
      </c>
      <c r="D2723" t="s">
        <v>7471</v>
      </c>
      <c r="E2723" t="s">
        <v>42</v>
      </c>
      <c r="G2723" s="34">
        <f t="shared" si="42"/>
        <v>0</v>
      </c>
    </row>
    <row r="2724" spans="1:7" x14ac:dyDescent="0.15">
      <c r="A2724" t="s">
        <v>7472</v>
      </c>
      <c r="B2724" t="s">
        <v>7473</v>
      </c>
      <c r="C2724" t="s">
        <v>188</v>
      </c>
      <c r="D2724" t="s">
        <v>7474</v>
      </c>
      <c r="E2724" t="s">
        <v>42</v>
      </c>
      <c r="G2724" s="34">
        <f t="shared" si="42"/>
        <v>0</v>
      </c>
    </row>
    <row r="2725" spans="1:7" x14ac:dyDescent="0.15">
      <c r="A2725" t="s">
        <v>7475</v>
      </c>
      <c r="B2725" t="s">
        <v>7476</v>
      </c>
      <c r="C2725" t="s">
        <v>188</v>
      </c>
      <c r="D2725" t="s">
        <v>7477</v>
      </c>
      <c r="E2725" t="s">
        <v>42</v>
      </c>
      <c r="G2725" s="34">
        <f t="shared" si="42"/>
        <v>0</v>
      </c>
    </row>
    <row r="2726" spans="1:7" x14ac:dyDescent="0.15">
      <c r="A2726" t="s">
        <v>7478</v>
      </c>
      <c r="B2726" t="s">
        <v>7479</v>
      </c>
      <c r="C2726" t="s">
        <v>188</v>
      </c>
      <c r="D2726" t="s">
        <v>7480</v>
      </c>
      <c r="E2726" t="s">
        <v>42</v>
      </c>
      <c r="G2726" s="34">
        <f t="shared" si="42"/>
        <v>0</v>
      </c>
    </row>
    <row r="2727" spans="1:7" x14ac:dyDescent="0.15">
      <c r="A2727" t="s">
        <v>7481</v>
      </c>
      <c r="B2727" t="s">
        <v>7482</v>
      </c>
      <c r="C2727" t="s">
        <v>188</v>
      </c>
      <c r="D2727" t="s">
        <v>7483</v>
      </c>
      <c r="E2727" t="s">
        <v>42</v>
      </c>
      <c r="G2727" s="34">
        <f t="shared" si="42"/>
        <v>0</v>
      </c>
    </row>
    <row r="2728" spans="1:7" x14ac:dyDescent="0.15">
      <c r="A2728" t="s">
        <v>7484</v>
      </c>
      <c r="B2728" t="s">
        <v>7485</v>
      </c>
      <c r="C2728" t="s">
        <v>188</v>
      </c>
      <c r="D2728" t="s">
        <v>7486</v>
      </c>
      <c r="E2728" t="s">
        <v>42</v>
      </c>
      <c r="G2728" s="34">
        <f t="shared" si="42"/>
        <v>0</v>
      </c>
    </row>
    <row r="2729" spans="1:7" x14ac:dyDescent="0.15">
      <c r="A2729" t="s">
        <v>7487</v>
      </c>
      <c r="B2729" t="s">
        <v>7488</v>
      </c>
      <c r="C2729" t="s">
        <v>188</v>
      </c>
      <c r="D2729" t="s">
        <v>7489</v>
      </c>
      <c r="E2729" t="s">
        <v>42</v>
      </c>
      <c r="G2729" s="34">
        <f t="shared" si="42"/>
        <v>0</v>
      </c>
    </row>
    <row r="2730" spans="1:7" x14ac:dyDescent="0.15">
      <c r="A2730" t="s">
        <v>7490</v>
      </c>
      <c r="B2730" t="s">
        <v>7491</v>
      </c>
      <c r="C2730" t="s">
        <v>188</v>
      </c>
      <c r="D2730" t="s">
        <v>7492</v>
      </c>
      <c r="E2730" t="s">
        <v>42</v>
      </c>
      <c r="G2730" s="34">
        <f t="shared" si="42"/>
        <v>0</v>
      </c>
    </row>
    <row r="2731" spans="1:7" x14ac:dyDescent="0.15">
      <c r="A2731" t="s">
        <v>7493</v>
      </c>
      <c r="B2731" t="s">
        <v>7494</v>
      </c>
      <c r="C2731" t="s">
        <v>188</v>
      </c>
      <c r="D2731" t="s">
        <v>7495</v>
      </c>
      <c r="E2731" t="s">
        <v>42</v>
      </c>
      <c r="G2731" s="34">
        <f t="shared" si="42"/>
        <v>0</v>
      </c>
    </row>
    <row r="2732" spans="1:7" x14ac:dyDescent="0.15">
      <c r="A2732" t="s">
        <v>7496</v>
      </c>
      <c r="B2732" t="s">
        <v>7497</v>
      </c>
      <c r="C2732" t="s">
        <v>188</v>
      </c>
      <c r="D2732" t="s">
        <v>7498</v>
      </c>
      <c r="E2732" t="s">
        <v>42</v>
      </c>
      <c r="G2732" s="34">
        <f t="shared" si="42"/>
        <v>0</v>
      </c>
    </row>
    <row r="2733" spans="1:7" x14ac:dyDescent="0.15">
      <c r="A2733" t="s">
        <v>7499</v>
      </c>
      <c r="B2733" t="s">
        <v>7500</v>
      </c>
      <c r="C2733" t="s">
        <v>188</v>
      </c>
      <c r="D2733" t="s">
        <v>7501</v>
      </c>
      <c r="E2733" t="s">
        <v>42</v>
      </c>
      <c r="G2733" s="34">
        <f t="shared" si="42"/>
        <v>0</v>
      </c>
    </row>
    <row r="2734" spans="1:7" x14ac:dyDescent="0.15">
      <c r="A2734" t="s">
        <v>7502</v>
      </c>
      <c r="B2734" t="s">
        <v>7503</v>
      </c>
      <c r="C2734" t="s">
        <v>188</v>
      </c>
      <c r="D2734" t="s">
        <v>7504</v>
      </c>
      <c r="E2734" t="s">
        <v>42</v>
      </c>
      <c r="G2734" s="34">
        <f t="shared" si="42"/>
        <v>0</v>
      </c>
    </row>
    <row r="2735" spans="1:7" x14ac:dyDescent="0.15">
      <c r="A2735" t="s">
        <v>7505</v>
      </c>
      <c r="B2735" t="s">
        <v>7506</v>
      </c>
      <c r="C2735" t="s">
        <v>188</v>
      </c>
      <c r="D2735" t="s">
        <v>7507</v>
      </c>
      <c r="E2735" t="s">
        <v>42</v>
      </c>
      <c r="G2735" s="34">
        <f t="shared" si="42"/>
        <v>0</v>
      </c>
    </row>
    <row r="2736" spans="1:7" x14ac:dyDescent="0.15">
      <c r="A2736" t="s">
        <v>7508</v>
      </c>
      <c r="B2736" t="s">
        <v>7509</v>
      </c>
      <c r="C2736" t="s">
        <v>188</v>
      </c>
      <c r="D2736" t="s">
        <v>7510</v>
      </c>
      <c r="E2736" t="s">
        <v>42</v>
      </c>
      <c r="G2736" s="34">
        <f t="shared" si="42"/>
        <v>0</v>
      </c>
    </row>
    <row r="2737" spans="1:7" x14ac:dyDescent="0.15">
      <c r="A2737" t="s">
        <v>7511</v>
      </c>
      <c r="B2737" t="s">
        <v>7512</v>
      </c>
      <c r="C2737" t="s">
        <v>188</v>
      </c>
      <c r="D2737" t="s">
        <v>7513</v>
      </c>
      <c r="E2737" t="s">
        <v>42</v>
      </c>
      <c r="G2737" s="34">
        <f t="shared" si="42"/>
        <v>0</v>
      </c>
    </row>
    <row r="2738" spans="1:7" x14ac:dyDescent="0.15">
      <c r="A2738" t="s">
        <v>7514</v>
      </c>
      <c r="B2738" t="s">
        <v>7515</v>
      </c>
      <c r="C2738" t="s">
        <v>188</v>
      </c>
      <c r="D2738" t="s">
        <v>7516</v>
      </c>
      <c r="E2738" t="s">
        <v>42</v>
      </c>
      <c r="G2738" s="34">
        <f t="shared" si="42"/>
        <v>0</v>
      </c>
    </row>
    <row r="2739" spans="1:7" x14ac:dyDescent="0.15">
      <c r="A2739" t="s">
        <v>7517</v>
      </c>
      <c r="B2739" t="s">
        <v>7518</v>
      </c>
      <c r="C2739" t="s">
        <v>188</v>
      </c>
      <c r="D2739" t="s">
        <v>7519</v>
      </c>
      <c r="E2739" t="s">
        <v>42</v>
      </c>
      <c r="G2739" s="34">
        <f t="shared" si="42"/>
        <v>0</v>
      </c>
    </row>
    <row r="2740" spans="1:7" x14ac:dyDescent="0.15">
      <c r="A2740" t="s">
        <v>7520</v>
      </c>
      <c r="B2740" t="s">
        <v>7521</v>
      </c>
      <c r="C2740" t="s">
        <v>188</v>
      </c>
      <c r="D2740" t="s">
        <v>7522</v>
      </c>
      <c r="E2740" t="s">
        <v>42</v>
      </c>
      <c r="G2740" s="34">
        <f t="shared" si="42"/>
        <v>0</v>
      </c>
    </row>
    <row r="2741" spans="1:7" x14ac:dyDescent="0.15">
      <c r="A2741" t="s">
        <v>7523</v>
      </c>
      <c r="B2741" t="s">
        <v>7524</v>
      </c>
      <c r="C2741" t="s">
        <v>188</v>
      </c>
      <c r="D2741" t="s">
        <v>7525</v>
      </c>
      <c r="E2741" t="s">
        <v>42</v>
      </c>
      <c r="G2741" s="34">
        <f t="shared" si="42"/>
        <v>0</v>
      </c>
    </row>
    <row r="2742" spans="1:7" x14ac:dyDescent="0.15">
      <c r="A2742" t="s">
        <v>7526</v>
      </c>
      <c r="B2742" t="s">
        <v>7527</v>
      </c>
      <c r="C2742" t="s">
        <v>188</v>
      </c>
      <c r="D2742" t="s">
        <v>7528</v>
      </c>
      <c r="E2742" t="s">
        <v>42</v>
      </c>
      <c r="G2742" s="34">
        <f t="shared" si="42"/>
        <v>0</v>
      </c>
    </row>
    <row r="2743" spans="1:7" x14ac:dyDescent="0.15">
      <c r="A2743" t="s">
        <v>7529</v>
      </c>
      <c r="B2743" t="s">
        <v>7530</v>
      </c>
      <c r="C2743" t="s">
        <v>188</v>
      </c>
      <c r="D2743" t="s">
        <v>7531</v>
      </c>
      <c r="E2743" t="s">
        <v>42</v>
      </c>
      <c r="G2743" s="34">
        <f t="shared" si="42"/>
        <v>0</v>
      </c>
    </row>
    <row r="2744" spans="1:7" x14ac:dyDescent="0.15">
      <c r="A2744" t="s">
        <v>7532</v>
      </c>
      <c r="B2744" t="s">
        <v>7533</v>
      </c>
      <c r="C2744" t="s">
        <v>188</v>
      </c>
      <c r="D2744" t="s">
        <v>7534</v>
      </c>
      <c r="E2744" t="s">
        <v>42</v>
      </c>
      <c r="G2744" s="34">
        <f t="shared" si="42"/>
        <v>0</v>
      </c>
    </row>
    <row r="2745" spans="1:7" x14ac:dyDescent="0.15">
      <c r="A2745" t="s">
        <v>7535</v>
      </c>
      <c r="B2745" t="s">
        <v>7536</v>
      </c>
      <c r="C2745" t="s">
        <v>188</v>
      </c>
      <c r="D2745" t="s">
        <v>7537</v>
      </c>
      <c r="E2745" t="s">
        <v>42</v>
      </c>
      <c r="G2745" s="34">
        <f t="shared" si="42"/>
        <v>0</v>
      </c>
    </row>
    <row r="2746" spans="1:7" x14ac:dyDescent="0.15">
      <c r="A2746" t="s">
        <v>7538</v>
      </c>
      <c r="B2746" t="s">
        <v>7539</v>
      </c>
      <c r="C2746" t="s">
        <v>188</v>
      </c>
      <c r="D2746" t="s">
        <v>7540</v>
      </c>
      <c r="E2746" t="s">
        <v>42</v>
      </c>
      <c r="G2746" s="34">
        <f t="shared" si="42"/>
        <v>0</v>
      </c>
    </row>
    <row r="2747" spans="1:7" x14ac:dyDescent="0.15">
      <c r="A2747" t="s">
        <v>7541</v>
      </c>
      <c r="B2747" t="s">
        <v>7542</v>
      </c>
      <c r="C2747" t="s">
        <v>188</v>
      </c>
      <c r="D2747" t="s">
        <v>7543</v>
      </c>
      <c r="E2747" t="s">
        <v>42</v>
      </c>
      <c r="G2747" s="34">
        <f t="shared" si="42"/>
        <v>0</v>
      </c>
    </row>
    <row r="2748" spans="1:7" x14ac:dyDescent="0.15">
      <c r="A2748" t="s">
        <v>7544</v>
      </c>
      <c r="B2748" t="s">
        <v>7545</v>
      </c>
      <c r="C2748" t="s">
        <v>188</v>
      </c>
      <c r="D2748" t="s">
        <v>7546</v>
      </c>
      <c r="E2748" t="s">
        <v>42</v>
      </c>
      <c r="G2748" s="34">
        <f t="shared" si="42"/>
        <v>0</v>
      </c>
    </row>
    <row r="2749" spans="1:7" x14ac:dyDescent="0.15">
      <c r="A2749" t="s">
        <v>7547</v>
      </c>
      <c r="B2749" t="s">
        <v>7548</v>
      </c>
      <c r="C2749" t="s">
        <v>188</v>
      </c>
      <c r="D2749" t="s">
        <v>7549</v>
      </c>
      <c r="E2749" t="s">
        <v>42</v>
      </c>
      <c r="G2749" s="34">
        <f t="shared" si="42"/>
        <v>0</v>
      </c>
    </row>
    <row r="2750" spans="1:7" x14ac:dyDescent="0.15">
      <c r="A2750" t="s">
        <v>7550</v>
      </c>
      <c r="B2750" t="s">
        <v>7551</v>
      </c>
      <c r="C2750" t="s">
        <v>188</v>
      </c>
      <c r="D2750" t="s">
        <v>7552</v>
      </c>
      <c r="E2750" t="s">
        <v>42</v>
      </c>
      <c r="G2750" s="34">
        <f t="shared" si="42"/>
        <v>0</v>
      </c>
    </row>
    <row r="2751" spans="1:7" x14ac:dyDescent="0.15">
      <c r="A2751" t="s">
        <v>7553</v>
      </c>
      <c r="B2751" t="s">
        <v>7554</v>
      </c>
      <c r="C2751" t="s">
        <v>188</v>
      </c>
      <c r="D2751" t="s">
        <v>7555</v>
      </c>
      <c r="E2751" t="s">
        <v>42</v>
      </c>
      <c r="G2751" s="34">
        <f t="shared" si="42"/>
        <v>0</v>
      </c>
    </row>
    <row r="2752" spans="1:7" x14ac:dyDescent="0.15">
      <c r="A2752" t="s">
        <v>7556</v>
      </c>
      <c r="B2752" t="s">
        <v>7557</v>
      </c>
      <c r="C2752" t="s">
        <v>188</v>
      </c>
      <c r="D2752" t="s">
        <v>7558</v>
      </c>
      <c r="E2752" t="s">
        <v>42</v>
      </c>
      <c r="G2752" s="34">
        <f t="shared" si="42"/>
        <v>0</v>
      </c>
    </row>
    <row r="2753" spans="1:7" x14ac:dyDescent="0.15">
      <c r="A2753" t="s">
        <v>7559</v>
      </c>
      <c r="B2753" t="s">
        <v>7560</v>
      </c>
      <c r="C2753" t="s">
        <v>188</v>
      </c>
      <c r="D2753" t="s">
        <v>7561</v>
      </c>
      <c r="E2753" t="s">
        <v>42</v>
      </c>
      <c r="G2753" s="34">
        <f t="shared" si="42"/>
        <v>0</v>
      </c>
    </row>
    <row r="2754" spans="1:7" x14ac:dyDescent="0.15">
      <c r="A2754" t="s">
        <v>7562</v>
      </c>
      <c r="B2754" t="s">
        <v>7563</v>
      </c>
      <c r="C2754" t="s">
        <v>188</v>
      </c>
      <c r="D2754" t="s">
        <v>7564</v>
      </c>
      <c r="E2754" t="s">
        <v>42</v>
      </c>
      <c r="G2754" s="34">
        <f t="shared" ref="G2754:G2817" si="43">IFERROR(VALUE(F2754),VALUE(REPLACE(F2754,1,FIND(CHAR(1),SUBSTITUTE(F2754,",",CHAR(1),LEN(F2754)-LEN(SUBSTITUTE(F2754,",","")))),"")))</f>
        <v>0</v>
      </c>
    </row>
    <row r="2755" spans="1:7" x14ac:dyDescent="0.15">
      <c r="A2755" t="s">
        <v>7565</v>
      </c>
      <c r="B2755" t="s">
        <v>7566</v>
      </c>
      <c r="C2755" t="s">
        <v>188</v>
      </c>
      <c r="D2755" t="s">
        <v>7567</v>
      </c>
      <c r="E2755" t="s">
        <v>42</v>
      </c>
      <c r="G2755" s="34">
        <f t="shared" si="43"/>
        <v>0</v>
      </c>
    </row>
    <row r="2756" spans="1:7" x14ac:dyDescent="0.15">
      <c r="A2756" t="s">
        <v>7568</v>
      </c>
      <c r="B2756" t="s">
        <v>7569</v>
      </c>
      <c r="C2756" t="s">
        <v>188</v>
      </c>
      <c r="D2756" t="s">
        <v>7570</v>
      </c>
      <c r="E2756" t="s">
        <v>42</v>
      </c>
      <c r="G2756" s="34">
        <f t="shared" si="43"/>
        <v>0</v>
      </c>
    </row>
    <row r="2757" spans="1:7" x14ac:dyDescent="0.15">
      <c r="A2757" t="s">
        <v>7571</v>
      </c>
      <c r="B2757" t="s">
        <v>7572</v>
      </c>
      <c r="C2757" t="s">
        <v>188</v>
      </c>
      <c r="D2757" t="s">
        <v>7573</v>
      </c>
      <c r="E2757" t="s">
        <v>42</v>
      </c>
      <c r="G2757" s="34">
        <f t="shared" si="43"/>
        <v>0</v>
      </c>
    </row>
    <row r="2758" spans="1:7" x14ac:dyDescent="0.15">
      <c r="A2758" t="s">
        <v>7574</v>
      </c>
      <c r="B2758" t="s">
        <v>7575</v>
      </c>
      <c r="C2758" t="s">
        <v>188</v>
      </c>
      <c r="D2758" t="s">
        <v>7576</v>
      </c>
      <c r="E2758" t="s">
        <v>42</v>
      </c>
      <c r="G2758" s="34">
        <f t="shared" si="43"/>
        <v>0</v>
      </c>
    </row>
    <row r="2759" spans="1:7" x14ac:dyDescent="0.15">
      <c r="A2759" t="s">
        <v>7577</v>
      </c>
      <c r="B2759" t="s">
        <v>7578</v>
      </c>
      <c r="C2759" t="s">
        <v>188</v>
      </c>
      <c r="D2759" t="s">
        <v>7579</v>
      </c>
      <c r="E2759" t="s">
        <v>42</v>
      </c>
      <c r="G2759" s="34">
        <f t="shared" si="43"/>
        <v>0</v>
      </c>
    </row>
    <row r="2760" spans="1:7" x14ac:dyDescent="0.15">
      <c r="A2760" t="s">
        <v>7580</v>
      </c>
      <c r="B2760" t="s">
        <v>7581</v>
      </c>
      <c r="C2760" t="s">
        <v>188</v>
      </c>
      <c r="D2760" t="s">
        <v>7582</v>
      </c>
      <c r="E2760" t="s">
        <v>42</v>
      </c>
      <c r="G2760" s="34">
        <f t="shared" si="43"/>
        <v>0</v>
      </c>
    </row>
    <row r="2761" spans="1:7" x14ac:dyDescent="0.15">
      <c r="A2761" t="s">
        <v>7583</v>
      </c>
      <c r="B2761" t="s">
        <v>7584</v>
      </c>
      <c r="C2761" t="s">
        <v>188</v>
      </c>
      <c r="D2761" t="s">
        <v>7585</v>
      </c>
      <c r="E2761" t="s">
        <v>42</v>
      </c>
      <c r="G2761" s="34">
        <f t="shared" si="43"/>
        <v>0</v>
      </c>
    </row>
    <row r="2762" spans="1:7" x14ac:dyDescent="0.15">
      <c r="A2762" t="s">
        <v>7586</v>
      </c>
      <c r="B2762" t="s">
        <v>7587</v>
      </c>
      <c r="C2762" t="s">
        <v>188</v>
      </c>
      <c r="D2762" t="s">
        <v>7588</v>
      </c>
      <c r="E2762" t="s">
        <v>42</v>
      </c>
      <c r="G2762" s="34">
        <f t="shared" si="43"/>
        <v>0</v>
      </c>
    </row>
    <row r="2763" spans="1:7" x14ac:dyDescent="0.15">
      <c r="A2763" t="s">
        <v>7589</v>
      </c>
      <c r="B2763" t="s">
        <v>7590</v>
      </c>
      <c r="C2763" t="s">
        <v>188</v>
      </c>
      <c r="D2763" t="s">
        <v>7591</v>
      </c>
      <c r="E2763" t="s">
        <v>42</v>
      </c>
      <c r="G2763" s="34">
        <f t="shared" si="43"/>
        <v>0</v>
      </c>
    </row>
    <row r="2764" spans="1:7" x14ac:dyDescent="0.15">
      <c r="A2764" t="s">
        <v>7592</v>
      </c>
      <c r="B2764" t="s">
        <v>7593</v>
      </c>
      <c r="C2764" t="s">
        <v>188</v>
      </c>
      <c r="D2764" t="s">
        <v>7594</v>
      </c>
      <c r="E2764" t="s">
        <v>42</v>
      </c>
      <c r="G2764" s="34">
        <f t="shared" si="43"/>
        <v>0</v>
      </c>
    </row>
    <row r="2765" spans="1:7" x14ac:dyDescent="0.15">
      <c r="A2765" t="s">
        <v>7595</v>
      </c>
      <c r="B2765" t="s">
        <v>7596</v>
      </c>
      <c r="C2765" t="s">
        <v>188</v>
      </c>
      <c r="D2765" t="s">
        <v>7597</v>
      </c>
      <c r="E2765" t="s">
        <v>42</v>
      </c>
      <c r="G2765" s="34">
        <f t="shared" si="43"/>
        <v>0</v>
      </c>
    </row>
    <row r="2766" spans="1:7" x14ac:dyDescent="0.15">
      <c r="A2766" t="s">
        <v>7598</v>
      </c>
      <c r="B2766" t="s">
        <v>7599</v>
      </c>
      <c r="C2766" t="s">
        <v>188</v>
      </c>
      <c r="D2766" t="s">
        <v>7600</v>
      </c>
      <c r="E2766" t="s">
        <v>42</v>
      </c>
      <c r="G2766" s="34">
        <f t="shared" si="43"/>
        <v>0</v>
      </c>
    </row>
    <row r="2767" spans="1:7" x14ac:dyDescent="0.15">
      <c r="A2767" t="s">
        <v>7601</v>
      </c>
      <c r="B2767" t="s">
        <v>7602</v>
      </c>
      <c r="C2767" t="s">
        <v>188</v>
      </c>
      <c r="D2767" t="s">
        <v>7603</v>
      </c>
      <c r="E2767" t="s">
        <v>42</v>
      </c>
      <c r="G2767" s="34">
        <f t="shared" si="43"/>
        <v>0</v>
      </c>
    </row>
    <row r="2768" spans="1:7" x14ac:dyDescent="0.15">
      <c r="A2768" t="s">
        <v>7604</v>
      </c>
      <c r="B2768" t="s">
        <v>7605</v>
      </c>
      <c r="C2768" t="s">
        <v>188</v>
      </c>
      <c r="D2768" t="s">
        <v>7606</v>
      </c>
      <c r="E2768" t="s">
        <v>42</v>
      </c>
      <c r="G2768" s="34">
        <f t="shared" si="43"/>
        <v>0</v>
      </c>
    </row>
    <row r="2769" spans="1:7" x14ac:dyDescent="0.15">
      <c r="A2769" t="s">
        <v>7607</v>
      </c>
      <c r="B2769" t="s">
        <v>7608</v>
      </c>
      <c r="C2769" t="s">
        <v>188</v>
      </c>
      <c r="D2769" t="s">
        <v>7609</v>
      </c>
      <c r="E2769" t="s">
        <v>42</v>
      </c>
      <c r="G2769" s="34">
        <f t="shared" si="43"/>
        <v>0</v>
      </c>
    </row>
    <row r="2770" spans="1:7" x14ac:dyDescent="0.15">
      <c r="A2770" t="s">
        <v>7610</v>
      </c>
      <c r="B2770" t="s">
        <v>7611</v>
      </c>
      <c r="C2770" t="s">
        <v>188</v>
      </c>
      <c r="D2770" t="s">
        <v>7612</v>
      </c>
      <c r="E2770" t="s">
        <v>42</v>
      </c>
      <c r="G2770" s="34">
        <f t="shared" si="43"/>
        <v>0</v>
      </c>
    </row>
    <row r="2771" spans="1:7" x14ac:dyDescent="0.15">
      <c r="A2771" t="s">
        <v>7613</v>
      </c>
      <c r="B2771" t="s">
        <v>7614</v>
      </c>
      <c r="C2771" t="s">
        <v>188</v>
      </c>
      <c r="D2771" t="s">
        <v>7615</v>
      </c>
      <c r="E2771" t="s">
        <v>42</v>
      </c>
      <c r="G2771" s="34">
        <f t="shared" si="43"/>
        <v>0</v>
      </c>
    </row>
    <row r="2772" spans="1:7" x14ac:dyDescent="0.15">
      <c r="A2772" t="s">
        <v>7616</v>
      </c>
      <c r="B2772" t="s">
        <v>7617</v>
      </c>
      <c r="C2772" t="s">
        <v>188</v>
      </c>
      <c r="D2772" t="s">
        <v>7618</v>
      </c>
      <c r="E2772" t="s">
        <v>42</v>
      </c>
      <c r="G2772" s="34">
        <f t="shared" si="43"/>
        <v>0</v>
      </c>
    </row>
    <row r="2773" spans="1:7" x14ac:dyDescent="0.15">
      <c r="A2773" t="s">
        <v>7619</v>
      </c>
      <c r="B2773" t="s">
        <v>7620</v>
      </c>
      <c r="C2773" t="s">
        <v>188</v>
      </c>
      <c r="D2773" t="s">
        <v>7621</v>
      </c>
      <c r="E2773" t="s">
        <v>42</v>
      </c>
      <c r="G2773" s="34">
        <f t="shared" si="43"/>
        <v>0</v>
      </c>
    </row>
    <row r="2774" spans="1:7" x14ac:dyDescent="0.15">
      <c r="A2774" t="s">
        <v>7622</v>
      </c>
      <c r="B2774" t="s">
        <v>7623</v>
      </c>
      <c r="C2774" t="s">
        <v>188</v>
      </c>
      <c r="D2774" t="s">
        <v>7624</v>
      </c>
      <c r="E2774" t="s">
        <v>42</v>
      </c>
      <c r="G2774" s="34">
        <f t="shared" si="43"/>
        <v>0</v>
      </c>
    </row>
    <row r="2775" spans="1:7" x14ac:dyDescent="0.15">
      <c r="A2775" t="s">
        <v>7625</v>
      </c>
      <c r="B2775" t="s">
        <v>7626</v>
      </c>
      <c r="C2775" t="s">
        <v>188</v>
      </c>
      <c r="D2775" t="s">
        <v>7627</v>
      </c>
      <c r="E2775" t="s">
        <v>42</v>
      </c>
      <c r="G2775" s="34">
        <f t="shared" si="43"/>
        <v>0</v>
      </c>
    </row>
    <row r="2776" spans="1:7" x14ac:dyDescent="0.15">
      <c r="A2776" t="s">
        <v>7628</v>
      </c>
      <c r="B2776" t="s">
        <v>7629</v>
      </c>
      <c r="C2776" t="s">
        <v>188</v>
      </c>
      <c r="D2776" t="s">
        <v>7630</v>
      </c>
      <c r="E2776" t="s">
        <v>42</v>
      </c>
      <c r="G2776" s="34">
        <f t="shared" si="43"/>
        <v>0</v>
      </c>
    </row>
    <row r="2777" spans="1:7" x14ac:dyDescent="0.15">
      <c r="A2777" t="s">
        <v>7631</v>
      </c>
      <c r="B2777" t="s">
        <v>7632</v>
      </c>
      <c r="C2777" t="s">
        <v>188</v>
      </c>
      <c r="D2777" t="s">
        <v>7633</v>
      </c>
      <c r="E2777" t="s">
        <v>42</v>
      </c>
      <c r="G2777" s="34">
        <f t="shared" si="43"/>
        <v>0</v>
      </c>
    </row>
    <row r="2778" spans="1:7" x14ac:dyDescent="0.15">
      <c r="A2778" t="s">
        <v>7634</v>
      </c>
      <c r="B2778" t="s">
        <v>7635</v>
      </c>
      <c r="C2778" t="s">
        <v>188</v>
      </c>
      <c r="D2778" t="s">
        <v>7636</v>
      </c>
      <c r="E2778" t="s">
        <v>42</v>
      </c>
      <c r="G2778" s="34">
        <f t="shared" si="43"/>
        <v>0</v>
      </c>
    </row>
    <row r="2779" spans="1:7" x14ac:dyDescent="0.15">
      <c r="A2779" t="s">
        <v>7637</v>
      </c>
      <c r="B2779" t="s">
        <v>7638</v>
      </c>
      <c r="C2779" t="s">
        <v>188</v>
      </c>
      <c r="D2779" t="s">
        <v>7639</v>
      </c>
      <c r="E2779" t="s">
        <v>42</v>
      </c>
      <c r="G2779" s="34">
        <f t="shared" si="43"/>
        <v>0</v>
      </c>
    </row>
    <row r="2780" spans="1:7" x14ac:dyDescent="0.15">
      <c r="A2780" t="s">
        <v>7640</v>
      </c>
      <c r="B2780" t="s">
        <v>7641</v>
      </c>
      <c r="C2780" t="s">
        <v>188</v>
      </c>
      <c r="D2780" t="s">
        <v>7642</v>
      </c>
      <c r="E2780" t="s">
        <v>42</v>
      </c>
      <c r="G2780" s="34">
        <f t="shared" si="43"/>
        <v>0</v>
      </c>
    </row>
    <row r="2781" spans="1:7" x14ac:dyDescent="0.15">
      <c r="A2781" t="s">
        <v>7643</v>
      </c>
      <c r="B2781" t="s">
        <v>7644</v>
      </c>
      <c r="C2781" t="s">
        <v>188</v>
      </c>
      <c r="D2781" t="s">
        <v>7645</v>
      </c>
      <c r="E2781" t="s">
        <v>42</v>
      </c>
      <c r="G2781" s="34">
        <f t="shared" si="43"/>
        <v>0</v>
      </c>
    </row>
    <row r="2782" spans="1:7" x14ac:dyDescent="0.15">
      <c r="A2782" t="s">
        <v>7646</v>
      </c>
      <c r="B2782" t="s">
        <v>7647</v>
      </c>
      <c r="C2782" t="s">
        <v>188</v>
      </c>
      <c r="D2782" t="s">
        <v>7648</v>
      </c>
      <c r="E2782" t="s">
        <v>42</v>
      </c>
      <c r="G2782" s="34">
        <f t="shared" si="43"/>
        <v>0</v>
      </c>
    </row>
    <row r="2783" spans="1:7" x14ac:dyDescent="0.15">
      <c r="A2783" t="s">
        <v>7649</v>
      </c>
      <c r="B2783" t="s">
        <v>7650</v>
      </c>
      <c r="C2783" t="s">
        <v>188</v>
      </c>
      <c r="D2783" t="s">
        <v>7651</v>
      </c>
      <c r="E2783" t="s">
        <v>42</v>
      </c>
      <c r="G2783" s="34">
        <f t="shared" si="43"/>
        <v>0</v>
      </c>
    </row>
    <row r="2784" spans="1:7" x14ac:dyDescent="0.15">
      <c r="A2784" t="s">
        <v>7652</v>
      </c>
      <c r="B2784" t="s">
        <v>7653</v>
      </c>
      <c r="C2784" t="s">
        <v>188</v>
      </c>
      <c r="D2784" t="s">
        <v>7654</v>
      </c>
      <c r="E2784" t="s">
        <v>42</v>
      </c>
      <c r="G2784" s="34">
        <f t="shared" si="43"/>
        <v>0</v>
      </c>
    </row>
    <row r="2785" spans="1:7" x14ac:dyDescent="0.15">
      <c r="A2785" t="s">
        <v>7655</v>
      </c>
      <c r="B2785" t="s">
        <v>7656</v>
      </c>
      <c r="C2785" t="s">
        <v>188</v>
      </c>
      <c r="D2785" t="s">
        <v>7657</v>
      </c>
      <c r="E2785" t="s">
        <v>42</v>
      </c>
      <c r="G2785" s="34">
        <f t="shared" si="43"/>
        <v>0</v>
      </c>
    </row>
    <row r="2786" spans="1:7" x14ac:dyDescent="0.15">
      <c r="A2786" t="s">
        <v>7658</v>
      </c>
      <c r="B2786" t="s">
        <v>7659</v>
      </c>
      <c r="C2786" t="s">
        <v>188</v>
      </c>
      <c r="D2786" t="s">
        <v>7660</v>
      </c>
      <c r="E2786" t="s">
        <v>42</v>
      </c>
      <c r="G2786" s="34">
        <f t="shared" si="43"/>
        <v>0</v>
      </c>
    </row>
    <row r="2787" spans="1:7" x14ac:dyDescent="0.15">
      <c r="A2787" t="s">
        <v>7661</v>
      </c>
      <c r="B2787" t="s">
        <v>7662</v>
      </c>
      <c r="C2787" t="s">
        <v>188</v>
      </c>
      <c r="D2787" t="s">
        <v>7663</v>
      </c>
      <c r="E2787" t="s">
        <v>42</v>
      </c>
      <c r="G2787" s="34">
        <f t="shared" si="43"/>
        <v>0</v>
      </c>
    </row>
    <row r="2788" spans="1:7" x14ac:dyDescent="0.15">
      <c r="A2788" t="s">
        <v>7664</v>
      </c>
      <c r="B2788" t="s">
        <v>7665</v>
      </c>
      <c r="C2788" t="s">
        <v>188</v>
      </c>
      <c r="D2788" t="s">
        <v>7666</v>
      </c>
      <c r="E2788" t="s">
        <v>42</v>
      </c>
      <c r="G2788" s="34">
        <f t="shared" si="43"/>
        <v>0</v>
      </c>
    </row>
    <row r="2789" spans="1:7" x14ac:dyDescent="0.15">
      <c r="A2789" t="s">
        <v>7667</v>
      </c>
      <c r="B2789" t="s">
        <v>7668</v>
      </c>
      <c r="C2789" t="s">
        <v>188</v>
      </c>
      <c r="D2789" t="s">
        <v>7669</v>
      </c>
      <c r="E2789" t="s">
        <v>42</v>
      </c>
      <c r="G2789" s="34">
        <f t="shared" si="43"/>
        <v>0</v>
      </c>
    </row>
    <row r="2790" spans="1:7" x14ac:dyDescent="0.15">
      <c r="A2790" t="s">
        <v>7670</v>
      </c>
      <c r="B2790" t="s">
        <v>7671</v>
      </c>
      <c r="C2790" t="s">
        <v>188</v>
      </c>
      <c r="D2790" t="s">
        <v>7672</v>
      </c>
      <c r="E2790" t="s">
        <v>42</v>
      </c>
      <c r="G2790" s="34">
        <f t="shared" si="43"/>
        <v>0</v>
      </c>
    </row>
    <row r="2791" spans="1:7" x14ac:dyDescent="0.15">
      <c r="A2791" t="s">
        <v>7673</v>
      </c>
      <c r="B2791" t="s">
        <v>7674</v>
      </c>
      <c r="C2791" t="s">
        <v>188</v>
      </c>
      <c r="D2791" t="s">
        <v>7675</v>
      </c>
      <c r="E2791" t="s">
        <v>42</v>
      </c>
      <c r="G2791" s="34">
        <f t="shared" si="43"/>
        <v>0</v>
      </c>
    </row>
    <row r="2792" spans="1:7" x14ac:dyDescent="0.15">
      <c r="A2792" t="s">
        <v>7676</v>
      </c>
      <c r="B2792" t="s">
        <v>7677</v>
      </c>
      <c r="C2792" t="s">
        <v>188</v>
      </c>
      <c r="D2792" t="s">
        <v>7678</v>
      </c>
      <c r="E2792" t="s">
        <v>42</v>
      </c>
      <c r="G2792" s="34">
        <f t="shared" si="43"/>
        <v>0</v>
      </c>
    </row>
    <row r="2793" spans="1:7" x14ac:dyDescent="0.15">
      <c r="A2793" t="s">
        <v>7679</v>
      </c>
      <c r="B2793" t="s">
        <v>7680</v>
      </c>
      <c r="C2793" t="s">
        <v>188</v>
      </c>
      <c r="D2793" t="s">
        <v>7681</v>
      </c>
      <c r="E2793" t="s">
        <v>42</v>
      </c>
      <c r="G2793" s="34">
        <f t="shared" si="43"/>
        <v>0</v>
      </c>
    </row>
    <row r="2794" spans="1:7" x14ac:dyDescent="0.15">
      <c r="A2794" t="s">
        <v>7682</v>
      </c>
      <c r="B2794" t="s">
        <v>7683</v>
      </c>
      <c r="C2794" t="s">
        <v>188</v>
      </c>
      <c r="D2794" t="s">
        <v>7684</v>
      </c>
      <c r="E2794" t="s">
        <v>42</v>
      </c>
      <c r="G2794" s="34">
        <f t="shared" si="43"/>
        <v>0</v>
      </c>
    </row>
    <row r="2795" spans="1:7" x14ac:dyDescent="0.15">
      <c r="A2795" t="s">
        <v>7685</v>
      </c>
      <c r="B2795" t="s">
        <v>7686</v>
      </c>
      <c r="C2795" t="s">
        <v>188</v>
      </c>
      <c r="D2795" t="s">
        <v>7687</v>
      </c>
      <c r="E2795" t="s">
        <v>42</v>
      </c>
      <c r="G2795" s="34">
        <f t="shared" si="43"/>
        <v>0</v>
      </c>
    </row>
    <row r="2796" spans="1:7" x14ac:dyDescent="0.15">
      <c r="A2796" t="s">
        <v>7688</v>
      </c>
      <c r="B2796" t="s">
        <v>7689</v>
      </c>
      <c r="C2796" t="s">
        <v>188</v>
      </c>
      <c r="D2796" t="s">
        <v>7690</v>
      </c>
      <c r="E2796" t="s">
        <v>42</v>
      </c>
      <c r="G2796" s="34">
        <f t="shared" si="43"/>
        <v>0</v>
      </c>
    </row>
    <row r="2797" spans="1:7" x14ac:dyDescent="0.15">
      <c r="A2797" t="s">
        <v>7691</v>
      </c>
      <c r="B2797" t="s">
        <v>7692</v>
      </c>
      <c r="C2797" t="s">
        <v>188</v>
      </c>
      <c r="D2797" t="s">
        <v>7693</v>
      </c>
      <c r="E2797" t="s">
        <v>42</v>
      </c>
      <c r="G2797" s="34">
        <f t="shared" si="43"/>
        <v>0</v>
      </c>
    </row>
    <row r="2798" spans="1:7" x14ac:dyDescent="0.15">
      <c r="A2798" t="s">
        <v>7694</v>
      </c>
      <c r="B2798" t="s">
        <v>7695</v>
      </c>
      <c r="C2798" t="s">
        <v>188</v>
      </c>
      <c r="D2798" t="s">
        <v>7696</v>
      </c>
      <c r="E2798" t="s">
        <v>42</v>
      </c>
      <c r="G2798" s="34">
        <f t="shared" si="43"/>
        <v>0</v>
      </c>
    </row>
    <row r="2799" spans="1:7" x14ac:dyDescent="0.15">
      <c r="A2799" t="s">
        <v>7697</v>
      </c>
      <c r="B2799" t="s">
        <v>7698</v>
      </c>
      <c r="C2799" t="s">
        <v>188</v>
      </c>
      <c r="D2799" t="s">
        <v>7699</v>
      </c>
      <c r="E2799" t="s">
        <v>42</v>
      </c>
      <c r="G2799" s="34">
        <f t="shared" si="43"/>
        <v>0</v>
      </c>
    </row>
    <row r="2800" spans="1:7" x14ac:dyDescent="0.15">
      <c r="A2800" t="s">
        <v>7700</v>
      </c>
      <c r="B2800" t="s">
        <v>7701</v>
      </c>
      <c r="C2800" t="s">
        <v>188</v>
      </c>
      <c r="D2800" t="s">
        <v>7702</v>
      </c>
      <c r="E2800" t="s">
        <v>42</v>
      </c>
      <c r="G2800" s="34">
        <f t="shared" si="43"/>
        <v>0</v>
      </c>
    </row>
    <row r="2801" spans="1:7" x14ac:dyDescent="0.15">
      <c r="A2801" t="s">
        <v>7703</v>
      </c>
      <c r="B2801" t="s">
        <v>11827</v>
      </c>
      <c r="C2801" t="s">
        <v>188</v>
      </c>
      <c r="D2801" t="s">
        <v>11828</v>
      </c>
      <c r="E2801" t="s">
        <v>42</v>
      </c>
      <c r="F2801" t="s">
        <v>12030</v>
      </c>
      <c r="G2801" s="34">
        <f t="shared" si="43"/>
        <v>41716</v>
      </c>
    </row>
    <row r="2802" spans="1:7" x14ac:dyDescent="0.15">
      <c r="A2802" t="s">
        <v>7704</v>
      </c>
      <c r="B2802" t="s">
        <v>7705</v>
      </c>
      <c r="C2802" t="s">
        <v>188</v>
      </c>
      <c r="D2802" t="s">
        <v>7706</v>
      </c>
      <c r="E2802" t="s">
        <v>42</v>
      </c>
      <c r="G2802" s="34">
        <f t="shared" si="43"/>
        <v>0</v>
      </c>
    </row>
    <row r="2803" spans="1:7" x14ac:dyDescent="0.15">
      <c r="A2803" t="s">
        <v>11732</v>
      </c>
      <c r="B2803" t="s">
        <v>11829</v>
      </c>
      <c r="C2803" t="s">
        <v>188</v>
      </c>
      <c r="D2803" t="s">
        <v>11830</v>
      </c>
      <c r="E2803" t="s">
        <v>42</v>
      </c>
      <c r="F2803" t="s">
        <v>11831</v>
      </c>
      <c r="G2803" s="34">
        <f t="shared" si="43"/>
        <v>41716</v>
      </c>
    </row>
    <row r="2804" spans="1:7" x14ac:dyDescent="0.15">
      <c r="A2804" t="s">
        <v>7707</v>
      </c>
      <c r="B2804" t="s">
        <v>7708</v>
      </c>
      <c r="C2804" t="s">
        <v>188</v>
      </c>
      <c r="D2804" t="s">
        <v>7709</v>
      </c>
      <c r="E2804" t="s">
        <v>42</v>
      </c>
      <c r="F2804" t="s">
        <v>12041</v>
      </c>
      <c r="G2804" s="34">
        <f t="shared" si="43"/>
        <v>38897</v>
      </c>
    </row>
    <row r="2805" spans="1:7" x14ac:dyDescent="0.15">
      <c r="A2805" t="s">
        <v>7710</v>
      </c>
      <c r="B2805" t="s">
        <v>7711</v>
      </c>
      <c r="C2805" t="s">
        <v>188</v>
      </c>
      <c r="D2805" t="s">
        <v>7712</v>
      </c>
      <c r="E2805" t="s">
        <v>42</v>
      </c>
      <c r="G2805" s="34">
        <f t="shared" si="43"/>
        <v>0</v>
      </c>
    </row>
    <row r="2806" spans="1:7" x14ac:dyDescent="0.15">
      <c r="A2806" t="s">
        <v>7713</v>
      </c>
      <c r="B2806" t="s">
        <v>7714</v>
      </c>
      <c r="C2806" t="s">
        <v>188</v>
      </c>
      <c r="D2806" t="s">
        <v>7715</v>
      </c>
      <c r="E2806" t="s">
        <v>42</v>
      </c>
      <c r="F2806" t="s">
        <v>11904</v>
      </c>
      <c r="G2806" s="34">
        <f t="shared" si="43"/>
        <v>38803</v>
      </c>
    </row>
    <row r="2807" spans="1:7" x14ac:dyDescent="0.15">
      <c r="A2807" t="s">
        <v>7716</v>
      </c>
      <c r="B2807" t="s">
        <v>7717</v>
      </c>
      <c r="C2807" t="s">
        <v>188</v>
      </c>
      <c r="D2807" t="s">
        <v>7718</v>
      </c>
      <c r="E2807" t="s">
        <v>42</v>
      </c>
      <c r="F2807" t="s">
        <v>11904</v>
      </c>
      <c r="G2807" s="34">
        <f t="shared" si="43"/>
        <v>38803</v>
      </c>
    </row>
    <row r="2808" spans="1:7" x14ac:dyDescent="0.15">
      <c r="A2808" t="s">
        <v>7719</v>
      </c>
      <c r="B2808" t="s">
        <v>7720</v>
      </c>
      <c r="C2808" t="s">
        <v>188</v>
      </c>
      <c r="D2808" t="s">
        <v>7721</v>
      </c>
      <c r="E2808" t="s">
        <v>42</v>
      </c>
      <c r="F2808" t="s">
        <v>11904</v>
      </c>
      <c r="G2808" s="34">
        <f t="shared" si="43"/>
        <v>38803</v>
      </c>
    </row>
    <row r="2809" spans="1:7" x14ac:dyDescent="0.15">
      <c r="A2809" t="s">
        <v>7722</v>
      </c>
      <c r="B2809" t="s">
        <v>7723</v>
      </c>
      <c r="C2809" t="s">
        <v>188</v>
      </c>
      <c r="D2809" t="s">
        <v>7724</v>
      </c>
      <c r="E2809" t="s">
        <v>42</v>
      </c>
      <c r="F2809" t="s">
        <v>11904</v>
      </c>
      <c r="G2809" s="34">
        <f t="shared" si="43"/>
        <v>38803</v>
      </c>
    </row>
    <row r="2810" spans="1:7" x14ac:dyDescent="0.15">
      <c r="A2810" t="s">
        <v>7725</v>
      </c>
      <c r="B2810" t="s">
        <v>7726</v>
      </c>
      <c r="C2810" t="s">
        <v>188</v>
      </c>
      <c r="D2810" t="s">
        <v>7727</v>
      </c>
      <c r="E2810" t="s">
        <v>42</v>
      </c>
      <c r="F2810" t="s">
        <v>11904</v>
      </c>
      <c r="G2810" s="34">
        <f t="shared" si="43"/>
        <v>38803</v>
      </c>
    </row>
    <row r="2811" spans="1:7" x14ac:dyDescent="0.15">
      <c r="A2811" t="s">
        <v>7728</v>
      </c>
      <c r="B2811" t="s">
        <v>7729</v>
      </c>
      <c r="C2811" t="s">
        <v>188</v>
      </c>
      <c r="D2811" t="s">
        <v>7730</v>
      </c>
      <c r="E2811" t="s">
        <v>42</v>
      </c>
      <c r="F2811" t="s">
        <v>11904</v>
      </c>
      <c r="G2811" s="34">
        <f t="shared" si="43"/>
        <v>38803</v>
      </c>
    </row>
    <row r="2812" spans="1:7" x14ac:dyDescent="0.15">
      <c r="A2812" t="s">
        <v>7731</v>
      </c>
      <c r="B2812" t="s">
        <v>7732</v>
      </c>
      <c r="C2812" t="s">
        <v>188</v>
      </c>
      <c r="D2812" t="s">
        <v>7733</v>
      </c>
      <c r="E2812" t="s">
        <v>42</v>
      </c>
      <c r="F2812" t="s">
        <v>12015</v>
      </c>
      <c r="G2812" s="34">
        <f t="shared" si="43"/>
        <v>39013</v>
      </c>
    </row>
    <row r="2813" spans="1:7" x14ac:dyDescent="0.15">
      <c r="A2813" t="s">
        <v>7734</v>
      </c>
      <c r="B2813" t="s">
        <v>7735</v>
      </c>
      <c r="C2813" t="s">
        <v>188</v>
      </c>
      <c r="D2813" t="s">
        <v>7736</v>
      </c>
      <c r="E2813" t="s">
        <v>42</v>
      </c>
      <c r="F2813" t="s">
        <v>12015</v>
      </c>
      <c r="G2813" s="34">
        <f t="shared" si="43"/>
        <v>39013</v>
      </c>
    </row>
    <row r="2814" spans="1:7" x14ac:dyDescent="0.15">
      <c r="A2814" t="s">
        <v>12042</v>
      </c>
      <c r="B2814" t="s">
        <v>12043</v>
      </c>
      <c r="C2814" t="s">
        <v>188</v>
      </c>
      <c r="D2814" t="s">
        <v>12044</v>
      </c>
      <c r="E2814" t="s">
        <v>42</v>
      </c>
      <c r="F2814" t="s">
        <v>12045</v>
      </c>
      <c r="G2814" s="34">
        <f t="shared" si="43"/>
        <v>41869</v>
      </c>
    </row>
    <row r="2815" spans="1:7" x14ac:dyDescent="0.15">
      <c r="A2815" t="s">
        <v>12046</v>
      </c>
      <c r="B2815" t="s">
        <v>12047</v>
      </c>
      <c r="C2815" t="s">
        <v>188</v>
      </c>
      <c r="D2815" t="s">
        <v>12048</v>
      </c>
      <c r="E2815" t="s">
        <v>42</v>
      </c>
      <c r="F2815" t="s">
        <v>12045</v>
      </c>
      <c r="G2815" s="34">
        <f t="shared" si="43"/>
        <v>41869</v>
      </c>
    </row>
    <row r="2816" spans="1:7" x14ac:dyDescent="0.15">
      <c r="A2816" t="s">
        <v>12049</v>
      </c>
      <c r="B2816" t="s">
        <v>12050</v>
      </c>
      <c r="C2816" t="s">
        <v>188</v>
      </c>
      <c r="D2816" t="s">
        <v>12051</v>
      </c>
      <c r="E2816" t="s">
        <v>42</v>
      </c>
      <c r="F2816" t="s">
        <v>12045</v>
      </c>
      <c r="G2816" s="34">
        <f t="shared" si="43"/>
        <v>41869</v>
      </c>
    </row>
    <row r="2817" spans="1:7" x14ac:dyDescent="0.15">
      <c r="A2817" t="s">
        <v>12052</v>
      </c>
      <c r="B2817" t="s">
        <v>12053</v>
      </c>
      <c r="C2817" t="s">
        <v>188</v>
      </c>
      <c r="D2817" t="s">
        <v>12054</v>
      </c>
      <c r="E2817" t="s">
        <v>42</v>
      </c>
      <c r="F2817" t="s">
        <v>12045</v>
      </c>
      <c r="G2817" s="34">
        <f t="shared" si="43"/>
        <v>41869</v>
      </c>
    </row>
    <row r="2818" spans="1:7" x14ac:dyDescent="0.15">
      <c r="A2818" t="s">
        <v>12055</v>
      </c>
      <c r="B2818" t="s">
        <v>12056</v>
      </c>
      <c r="C2818" t="s">
        <v>188</v>
      </c>
      <c r="D2818" t="s">
        <v>12057</v>
      </c>
      <c r="E2818" t="s">
        <v>42</v>
      </c>
      <c r="F2818" t="s">
        <v>12045</v>
      </c>
      <c r="G2818" s="34">
        <f t="shared" ref="G2818:G2881" si="44">IFERROR(VALUE(F2818),VALUE(REPLACE(F2818,1,FIND(CHAR(1),SUBSTITUTE(F2818,",",CHAR(1),LEN(F2818)-LEN(SUBSTITUTE(F2818,",","")))),"")))</f>
        <v>41869</v>
      </c>
    </row>
    <row r="2819" spans="1:7" x14ac:dyDescent="0.15">
      <c r="A2819" t="s">
        <v>12058</v>
      </c>
      <c r="B2819" t="s">
        <v>12059</v>
      </c>
      <c r="C2819" t="s">
        <v>188</v>
      </c>
      <c r="D2819" t="s">
        <v>12060</v>
      </c>
      <c r="E2819" t="s">
        <v>42</v>
      </c>
      <c r="F2819" t="s">
        <v>12045</v>
      </c>
      <c r="G2819" s="34">
        <f t="shared" si="44"/>
        <v>41869</v>
      </c>
    </row>
    <row r="2820" spans="1:7" x14ac:dyDescent="0.15">
      <c r="A2820" t="s">
        <v>12061</v>
      </c>
      <c r="B2820" t="s">
        <v>12062</v>
      </c>
      <c r="C2820" t="s">
        <v>188</v>
      </c>
      <c r="D2820" t="s">
        <v>12063</v>
      </c>
      <c r="E2820" t="s">
        <v>42</v>
      </c>
      <c r="F2820" t="s">
        <v>12045</v>
      </c>
      <c r="G2820" s="34">
        <f t="shared" si="44"/>
        <v>41869</v>
      </c>
    </row>
    <row r="2821" spans="1:7" x14ac:dyDescent="0.15">
      <c r="A2821" t="s">
        <v>12064</v>
      </c>
      <c r="B2821" t="s">
        <v>12065</v>
      </c>
      <c r="C2821" t="s">
        <v>188</v>
      </c>
      <c r="D2821" t="s">
        <v>12066</v>
      </c>
      <c r="E2821" t="s">
        <v>42</v>
      </c>
      <c r="F2821" t="s">
        <v>12045</v>
      </c>
      <c r="G2821" s="34">
        <f t="shared" si="44"/>
        <v>41869</v>
      </c>
    </row>
    <row r="2822" spans="1:7" x14ac:dyDescent="0.15">
      <c r="A2822" t="s">
        <v>12067</v>
      </c>
      <c r="B2822" t="s">
        <v>12068</v>
      </c>
      <c r="C2822" t="s">
        <v>188</v>
      </c>
      <c r="D2822" t="s">
        <v>12069</v>
      </c>
      <c r="E2822" t="s">
        <v>42</v>
      </c>
      <c r="F2822" t="s">
        <v>12045</v>
      </c>
      <c r="G2822" s="34">
        <f t="shared" si="44"/>
        <v>41869</v>
      </c>
    </row>
    <row r="2823" spans="1:7" x14ac:dyDescent="0.15">
      <c r="A2823" t="s">
        <v>12070</v>
      </c>
      <c r="B2823" t="s">
        <v>12071</v>
      </c>
      <c r="C2823" t="s">
        <v>188</v>
      </c>
      <c r="D2823" t="s">
        <v>12072</v>
      </c>
      <c r="E2823" t="s">
        <v>42</v>
      </c>
      <c r="F2823" t="s">
        <v>12045</v>
      </c>
      <c r="G2823" s="34">
        <f t="shared" si="44"/>
        <v>41869</v>
      </c>
    </row>
    <row r="2824" spans="1:7" x14ac:dyDescent="0.15">
      <c r="A2824" t="s">
        <v>12073</v>
      </c>
      <c r="B2824" t="s">
        <v>12074</v>
      </c>
      <c r="C2824" t="s">
        <v>188</v>
      </c>
      <c r="D2824" t="s">
        <v>12075</v>
      </c>
      <c r="E2824" t="s">
        <v>42</v>
      </c>
      <c r="F2824" t="s">
        <v>12045</v>
      </c>
      <c r="G2824" s="34">
        <f t="shared" si="44"/>
        <v>41869</v>
      </c>
    </row>
    <row r="2825" spans="1:7" x14ac:dyDescent="0.15">
      <c r="A2825" t="s">
        <v>12076</v>
      </c>
      <c r="B2825" t="s">
        <v>12077</v>
      </c>
      <c r="C2825" t="s">
        <v>188</v>
      </c>
      <c r="D2825" t="s">
        <v>12078</v>
      </c>
      <c r="E2825" t="s">
        <v>42</v>
      </c>
      <c r="F2825" t="s">
        <v>12045</v>
      </c>
      <c r="G2825" s="34">
        <f t="shared" si="44"/>
        <v>41869</v>
      </c>
    </row>
    <row r="2826" spans="1:7" x14ac:dyDescent="0.15">
      <c r="A2826" t="s">
        <v>12079</v>
      </c>
      <c r="B2826" t="s">
        <v>12080</v>
      </c>
      <c r="C2826" t="s">
        <v>188</v>
      </c>
      <c r="D2826" t="s">
        <v>12081</v>
      </c>
      <c r="E2826" t="s">
        <v>42</v>
      </c>
      <c r="F2826" t="s">
        <v>12045</v>
      </c>
      <c r="G2826" s="34">
        <f t="shared" si="44"/>
        <v>41869</v>
      </c>
    </row>
    <row r="2827" spans="1:7" x14ac:dyDescent="0.15">
      <c r="A2827" t="s">
        <v>12082</v>
      </c>
      <c r="B2827" t="s">
        <v>12083</v>
      </c>
      <c r="C2827" t="s">
        <v>188</v>
      </c>
      <c r="D2827" t="s">
        <v>12084</v>
      </c>
      <c r="E2827" t="s">
        <v>42</v>
      </c>
      <c r="F2827" t="s">
        <v>12045</v>
      </c>
      <c r="G2827" s="34">
        <f t="shared" si="44"/>
        <v>41869</v>
      </c>
    </row>
    <row r="2828" spans="1:7" x14ac:dyDescent="0.15">
      <c r="A2828" t="s">
        <v>12085</v>
      </c>
      <c r="B2828" t="s">
        <v>12086</v>
      </c>
      <c r="C2828" t="s">
        <v>188</v>
      </c>
      <c r="D2828" t="s">
        <v>12087</v>
      </c>
      <c r="E2828" t="s">
        <v>42</v>
      </c>
      <c r="F2828" t="s">
        <v>12045</v>
      </c>
      <c r="G2828" s="34">
        <f t="shared" si="44"/>
        <v>41869</v>
      </c>
    </row>
    <row r="2829" spans="1:7" x14ac:dyDescent="0.15">
      <c r="A2829" t="s">
        <v>7737</v>
      </c>
      <c r="B2829" t="s">
        <v>7738</v>
      </c>
      <c r="C2829" t="s">
        <v>93</v>
      </c>
      <c r="D2829" t="s">
        <v>7739</v>
      </c>
      <c r="E2829" t="s">
        <v>95</v>
      </c>
      <c r="F2829" t="s">
        <v>11995</v>
      </c>
      <c r="G2829" s="34">
        <f t="shared" si="44"/>
        <v>39266</v>
      </c>
    </row>
    <row r="2830" spans="1:7" x14ac:dyDescent="0.15">
      <c r="A2830" t="s">
        <v>7740</v>
      </c>
      <c r="B2830" t="s">
        <v>7741</v>
      </c>
      <c r="C2830" t="s">
        <v>93</v>
      </c>
      <c r="D2830" t="s">
        <v>7742</v>
      </c>
      <c r="E2830" t="s">
        <v>95</v>
      </c>
      <c r="F2830" t="s">
        <v>12088</v>
      </c>
      <c r="G2830" s="34">
        <f t="shared" si="44"/>
        <v>39111</v>
      </c>
    </row>
    <row r="2831" spans="1:7" x14ac:dyDescent="0.15">
      <c r="A2831" t="s">
        <v>7743</v>
      </c>
      <c r="B2831" t="s">
        <v>7744</v>
      </c>
      <c r="C2831" t="s">
        <v>93</v>
      </c>
      <c r="D2831" t="s">
        <v>7745</v>
      </c>
      <c r="E2831" t="s">
        <v>95</v>
      </c>
      <c r="G2831" s="34">
        <f t="shared" si="44"/>
        <v>0</v>
      </c>
    </row>
    <row r="2832" spans="1:7" x14ac:dyDescent="0.15">
      <c r="A2832" t="s">
        <v>7746</v>
      </c>
      <c r="B2832" t="s">
        <v>7747</v>
      </c>
      <c r="C2832" t="s">
        <v>93</v>
      </c>
      <c r="D2832" t="s">
        <v>7748</v>
      </c>
      <c r="E2832" t="s">
        <v>95</v>
      </c>
      <c r="G2832" s="34">
        <f t="shared" si="44"/>
        <v>0</v>
      </c>
    </row>
    <row r="2833" spans="1:7" x14ac:dyDescent="0.15">
      <c r="A2833" t="s">
        <v>7749</v>
      </c>
      <c r="B2833" t="s">
        <v>7750</v>
      </c>
      <c r="C2833" t="s">
        <v>93</v>
      </c>
      <c r="D2833" t="s">
        <v>7751</v>
      </c>
      <c r="E2833" t="s">
        <v>95</v>
      </c>
      <c r="F2833" t="s">
        <v>12006</v>
      </c>
      <c r="G2833" s="34">
        <f t="shared" si="44"/>
        <v>38643</v>
      </c>
    </row>
    <row r="2834" spans="1:7" x14ac:dyDescent="0.15">
      <c r="A2834" t="s">
        <v>7752</v>
      </c>
      <c r="B2834" t="s">
        <v>7753</v>
      </c>
      <c r="C2834" t="s">
        <v>93</v>
      </c>
      <c r="D2834" t="s">
        <v>7754</v>
      </c>
      <c r="E2834" t="s">
        <v>95</v>
      </c>
      <c r="F2834" t="s">
        <v>12025</v>
      </c>
      <c r="G2834" s="34">
        <f t="shared" si="44"/>
        <v>39349</v>
      </c>
    </row>
    <row r="2835" spans="1:7" x14ac:dyDescent="0.15">
      <c r="A2835" t="s">
        <v>7755</v>
      </c>
      <c r="B2835" t="s">
        <v>7756</v>
      </c>
      <c r="C2835" t="s">
        <v>93</v>
      </c>
      <c r="D2835" t="s">
        <v>7757</v>
      </c>
      <c r="E2835" t="s">
        <v>95</v>
      </c>
      <c r="F2835" t="s">
        <v>12025</v>
      </c>
      <c r="G2835" s="34">
        <f t="shared" si="44"/>
        <v>39349</v>
      </c>
    </row>
    <row r="2836" spans="1:7" x14ac:dyDescent="0.15">
      <c r="A2836" t="s">
        <v>7758</v>
      </c>
      <c r="B2836" t="s">
        <v>7759</v>
      </c>
      <c r="C2836" t="s">
        <v>93</v>
      </c>
      <c r="D2836" t="s">
        <v>7760</v>
      </c>
      <c r="E2836" t="s">
        <v>95</v>
      </c>
      <c r="F2836" t="s">
        <v>11967</v>
      </c>
      <c r="G2836" s="34">
        <f t="shared" si="44"/>
        <v>38630</v>
      </c>
    </row>
    <row r="2837" spans="1:7" x14ac:dyDescent="0.15">
      <c r="A2837" t="s">
        <v>7761</v>
      </c>
      <c r="B2837" t="s">
        <v>7762</v>
      </c>
      <c r="C2837" t="s">
        <v>93</v>
      </c>
      <c r="D2837" t="s">
        <v>7763</v>
      </c>
      <c r="E2837" t="s">
        <v>95</v>
      </c>
      <c r="G2837" s="34">
        <f t="shared" si="44"/>
        <v>0</v>
      </c>
    </row>
    <row r="2838" spans="1:7" x14ac:dyDescent="0.15">
      <c r="A2838" t="s">
        <v>7764</v>
      </c>
      <c r="B2838" t="s">
        <v>7765</v>
      </c>
      <c r="C2838" t="s">
        <v>93</v>
      </c>
      <c r="D2838" t="s">
        <v>7766</v>
      </c>
      <c r="E2838" t="s">
        <v>95</v>
      </c>
      <c r="G2838" s="34">
        <f t="shared" si="44"/>
        <v>0</v>
      </c>
    </row>
    <row r="2839" spans="1:7" x14ac:dyDescent="0.15">
      <c r="A2839" t="s">
        <v>7767</v>
      </c>
      <c r="B2839" t="s">
        <v>7768</v>
      </c>
      <c r="C2839" t="s">
        <v>93</v>
      </c>
      <c r="D2839" t="s">
        <v>7769</v>
      </c>
      <c r="E2839" t="s">
        <v>95</v>
      </c>
      <c r="G2839" s="34">
        <f t="shared" si="44"/>
        <v>0</v>
      </c>
    </row>
    <row r="2840" spans="1:7" x14ac:dyDescent="0.15">
      <c r="A2840" t="s">
        <v>7770</v>
      </c>
      <c r="B2840" t="s">
        <v>7771</v>
      </c>
      <c r="C2840" t="s">
        <v>93</v>
      </c>
      <c r="D2840" t="s">
        <v>7772</v>
      </c>
      <c r="E2840" t="s">
        <v>95</v>
      </c>
      <c r="G2840" s="34">
        <f t="shared" si="44"/>
        <v>0</v>
      </c>
    </row>
    <row r="2841" spans="1:7" x14ac:dyDescent="0.15">
      <c r="A2841" t="s">
        <v>7773</v>
      </c>
      <c r="B2841" t="s">
        <v>7774</v>
      </c>
      <c r="C2841" t="s">
        <v>93</v>
      </c>
      <c r="D2841" t="s">
        <v>7775</v>
      </c>
      <c r="E2841" t="s">
        <v>95</v>
      </c>
      <c r="F2841" t="s">
        <v>12089</v>
      </c>
      <c r="G2841" s="34">
        <f t="shared" si="44"/>
        <v>38145</v>
      </c>
    </row>
    <row r="2842" spans="1:7" x14ac:dyDescent="0.15">
      <c r="A2842" t="s">
        <v>7776</v>
      </c>
      <c r="B2842" t="s">
        <v>7777</v>
      </c>
      <c r="C2842" t="s">
        <v>93</v>
      </c>
      <c r="D2842" t="s">
        <v>7778</v>
      </c>
      <c r="E2842" t="s">
        <v>95</v>
      </c>
      <c r="F2842" t="s">
        <v>12090</v>
      </c>
      <c r="G2842" s="34">
        <f t="shared" si="44"/>
        <v>39587</v>
      </c>
    </row>
    <row r="2843" spans="1:7" x14ac:dyDescent="0.15">
      <c r="A2843" t="s">
        <v>7779</v>
      </c>
      <c r="B2843" t="s">
        <v>7780</v>
      </c>
      <c r="C2843" t="s">
        <v>93</v>
      </c>
      <c r="D2843" t="s">
        <v>7781</v>
      </c>
      <c r="E2843" t="s">
        <v>95</v>
      </c>
      <c r="F2843" t="s">
        <v>12091</v>
      </c>
      <c r="G2843" s="34">
        <f t="shared" si="44"/>
        <v>40203</v>
      </c>
    </row>
    <row r="2844" spans="1:7" x14ac:dyDescent="0.15">
      <c r="A2844" t="s">
        <v>7782</v>
      </c>
      <c r="B2844" t="s">
        <v>7783</v>
      </c>
      <c r="C2844" t="s">
        <v>93</v>
      </c>
      <c r="D2844" t="s">
        <v>7784</v>
      </c>
      <c r="E2844" t="s">
        <v>95</v>
      </c>
      <c r="F2844" t="s">
        <v>12092</v>
      </c>
      <c r="G2844" s="34">
        <f t="shared" si="44"/>
        <v>40428</v>
      </c>
    </row>
    <row r="2845" spans="1:7" x14ac:dyDescent="0.15">
      <c r="A2845" t="s">
        <v>12093</v>
      </c>
      <c r="B2845" t="s">
        <v>12094</v>
      </c>
      <c r="C2845" t="s">
        <v>93</v>
      </c>
      <c r="D2845" t="s">
        <v>12095</v>
      </c>
      <c r="E2845" t="s">
        <v>95</v>
      </c>
      <c r="F2845" t="s">
        <v>12045</v>
      </c>
      <c r="G2845" s="34">
        <f t="shared" si="44"/>
        <v>41869</v>
      </c>
    </row>
    <row r="2846" spans="1:7" x14ac:dyDescent="0.15">
      <c r="A2846" t="s">
        <v>12096</v>
      </c>
      <c r="B2846" t="s">
        <v>12097</v>
      </c>
      <c r="C2846" t="s">
        <v>93</v>
      </c>
      <c r="D2846" t="s">
        <v>12098</v>
      </c>
      <c r="E2846" t="s">
        <v>95</v>
      </c>
      <c r="F2846" t="s">
        <v>12045</v>
      </c>
      <c r="G2846" s="34">
        <f t="shared" si="44"/>
        <v>41869</v>
      </c>
    </row>
    <row r="2847" spans="1:7" x14ac:dyDescent="0.15">
      <c r="A2847" t="s">
        <v>12099</v>
      </c>
      <c r="B2847" t="s">
        <v>12100</v>
      </c>
      <c r="C2847" t="s">
        <v>93</v>
      </c>
      <c r="D2847" t="s">
        <v>12101</v>
      </c>
      <c r="E2847" t="s">
        <v>95</v>
      </c>
      <c r="F2847" t="s">
        <v>12045</v>
      </c>
      <c r="G2847" s="34">
        <f t="shared" si="44"/>
        <v>41869</v>
      </c>
    </row>
    <row r="2848" spans="1:7" x14ac:dyDescent="0.15">
      <c r="A2848" t="s">
        <v>7785</v>
      </c>
      <c r="B2848" t="s">
        <v>7786</v>
      </c>
      <c r="C2848" t="s">
        <v>93</v>
      </c>
      <c r="D2848" t="s">
        <v>7787</v>
      </c>
      <c r="E2848" t="s">
        <v>95</v>
      </c>
      <c r="F2848" t="s">
        <v>11995</v>
      </c>
      <c r="G2848" s="34">
        <f t="shared" si="44"/>
        <v>39266</v>
      </c>
    </row>
    <row r="2849" spans="1:7" x14ac:dyDescent="0.15">
      <c r="A2849" t="s">
        <v>7788</v>
      </c>
      <c r="B2849" t="s">
        <v>7789</v>
      </c>
      <c r="C2849" t="s">
        <v>93</v>
      </c>
      <c r="D2849" t="s">
        <v>7790</v>
      </c>
      <c r="E2849" t="s">
        <v>95</v>
      </c>
      <c r="G2849" s="34">
        <f t="shared" si="44"/>
        <v>0</v>
      </c>
    </row>
    <row r="2850" spans="1:7" x14ac:dyDescent="0.15">
      <c r="A2850" t="s">
        <v>7791</v>
      </c>
      <c r="B2850" t="s">
        <v>7792</v>
      </c>
      <c r="C2850" t="s">
        <v>93</v>
      </c>
      <c r="D2850" t="s">
        <v>7793</v>
      </c>
      <c r="E2850" t="s">
        <v>95</v>
      </c>
      <c r="G2850" s="34">
        <f t="shared" si="44"/>
        <v>0</v>
      </c>
    </row>
    <row r="2851" spans="1:7" x14ac:dyDescent="0.15">
      <c r="A2851" t="s">
        <v>7794</v>
      </c>
      <c r="B2851" t="s">
        <v>7795</v>
      </c>
      <c r="C2851" t="s">
        <v>93</v>
      </c>
      <c r="D2851" t="s">
        <v>7796</v>
      </c>
      <c r="E2851" t="s">
        <v>95</v>
      </c>
      <c r="G2851" s="34">
        <f t="shared" si="44"/>
        <v>0</v>
      </c>
    </row>
    <row r="2852" spans="1:7" x14ac:dyDescent="0.15">
      <c r="A2852" t="s">
        <v>7797</v>
      </c>
      <c r="B2852" t="s">
        <v>7798</v>
      </c>
      <c r="C2852" t="s">
        <v>93</v>
      </c>
      <c r="D2852" t="s">
        <v>7799</v>
      </c>
      <c r="E2852" t="s">
        <v>95</v>
      </c>
      <c r="G2852" s="34">
        <f t="shared" si="44"/>
        <v>0</v>
      </c>
    </row>
    <row r="2853" spans="1:7" x14ac:dyDescent="0.15">
      <c r="A2853" t="s">
        <v>7800</v>
      </c>
      <c r="B2853" t="s">
        <v>7801</v>
      </c>
      <c r="C2853" t="s">
        <v>93</v>
      </c>
      <c r="D2853" t="s">
        <v>7802</v>
      </c>
      <c r="E2853" t="s">
        <v>95</v>
      </c>
      <c r="G2853" s="34">
        <f t="shared" si="44"/>
        <v>0</v>
      </c>
    </row>
    <row r="2854" spans="1:7" x14ac:dyDescent="0.15">
      <c r="A2854" t="s">
        <v>7803</v>
      </c>
      <c r="B2854" t="s">
        <v>7804</v>
      </c>
      <c r="C2854" t="s">
        <v>93</v>
      </c>
      <c r="D2854" t="s">
        <v>7805</v>
      </c>
      <c r="E2854" t="s">
        <v>95</v>
      </c>
      <c r="F2854" t="s">
        <v>11877</v>
      </c>
      <c r="G2854" s="34">
        <f t="shared" si="44"/>
        <v>39000</v>
      </c>
    </row>
    <row r="2855" spans="1:7" x14ac:dyDescent="0.15">
      <c r="A2855" t="s">
        <v>7806</v>
      </c>
      <c r="B2855" t="s">
        <v>7807</v>
      </c>
      <c r="C2855" t="s">
        <v>188</v>
      </c>
      <c r="D2855" t="s">
        <v>7808</v>
      </c>
      <c r="E2855" t="s">
        <v>42</v>
      </c>
      <c r="G2855" s="34">
        <f t="shared" si="44"/>
        <v>0</v>
      </c>
    </row>
    <row r="2856" spans="1:7" x14ac:dyDescent="0.15">
      <c r="A2856" t="s">
        <v>7809</v>
      </c>
      <c r="B2856" t="s">
        <v>7810</v>
      </c>
      <c r="C2856" t="s">
        <v>188</v>
      </c>
      <c r="D2856" t="s">
        <v>7811</v>
      </c>
      <c r="E2856" t="s">
        <v>42</v>
      </c>
      <c r="G2856" s="34">
        <f t="shared" si="44"/>
        <v>0</v>
      </c>
    </row>
    <row r="2857" spans="1:7" x14ac:dyDescent="0.15">
      <c r="A2857" t="s">
        <v>7812</v>
      </c>
      <c r="B2857" t="s">
        <v>7813</v>
      </c>
      <c r="C2857" t="s">
        <v>188</v>
      </c>
      <c r="D2857" t="s">
        <v>7814</v>
      </c>
      <c r="E2857" t="s">
        <v>42</v>
      </c>
      <c r="G2857" s="34">
        <f t="shared" si="44"/>
        <v>0</v>
      </c>
    </row>
    <row r="2858" spans="1:7" x14ac:dyDescent="0.15">
      <c r="A2858" t="s">
        <v>7815</v>
      </c>
      <c r="B2858" t="s">
        <v>7816</v>
      </c>
      <c r="C2858" t="s">
        <v>188</v>
      </c>
      <c r="D2858" t="s">
        <v>7817</v>
      </c>
      <c r="E2858" t="s">
        <v>42</v>
      </c>
      <c r="G2858" s="34">
        <f t="shared" si="44"/>
        <v>0</v>
      </c>
    </row>
    <row r="2859" spans="1:7" x14ac:dyDescent="0.15">
      <c r="A2859" t="s">
        <v>7818</v>
      </c>
      <c r="B2859" t="s">
        <v>7819</v>
      </c>
      <c r="C2859" t="s">
        <v>188</v>
      </c>
      <c r="D2859" t="s">
        <v>7820</v>
      </c>
      <c r="E2859" t="s">
        <v>42</v>
      </c>
      <c r="G2859" s="34">
        <f t="shared" si="44"/>
        <v>0</v>
      </c>
    </row>
    <row r="2860" spans="1:7" x14ac:dyDescent="0.15">
      <c r="A2860" t="s">
        <v>7821</v>
      </c>
      <c r="B2860" t="s">
        <v>7822</v>
      </c>
      <c r="C2860" t="s">
        <v>188</v>
      </c>
      <c r="D2860" t="s">
        <v>7823</v>
      </c>
      <c r="E2860" t="s">
        <v>42</v>
      </c>
      <c r="G2860" s="34">
        <f t="shared" si="44"/>
        <v>0</v>
      </c>
    </row>
    <row r="2861" spans="1:7" x14ac:dyDescent="0.15">
      <c r="A2861" t="s">
        <v>7824</v>
      </c>
      <c r="B2861" t="s">
        <v>7825</v>
      </c>
      <c r="C2861" t="s">
        <v>188</v>
      </c>
      <c r="D2861" t="s">
        <v>7826</v>
      </c>
      <c r="E2861" t="s">
        <v>42</v>
      </c>
      <c r="G2861" s="34">
        <f t="shared" si="44"/>
        <v>0</v>
      </c>
    </row>
    <row r="2862" spans="1:7" x14ac:dyDescent="0.15">
      <c r="A2862" t="s">
        <v>7827</v>
      </c>
      <c r="B2862" t="s">
        <v>7828</v>
      </c>
      <c r="C2862" t="s">
        <v>188</v>
      </c>
      <c r="D2862" t="s">
        <v>7829</v>
      </c>
      <c r="E2862" t="s">
        <v>42</v>
      </c>
      <c r="G2862" s="34">
        <f t="shared" si="44"/>
        <v>0</v>
      </c>
    </row>
    <row r="2863" spans="1:7" x14ac:dyDescent="0.15">
      <c r="A2863" t="s">
        <v>7830</v>
      </c>
      <c r="B2863" t="s">
        <v>7831</v>
      </c>
      <c r="C2863" t="s">
        <v>188</v>
      </c>
      <c r="D2863" t="s">
        <v>7832</v>
      </c>
      <c r="E2863" t="s">
        <v>42</v>
      </c>
      <c r="G2863" s="34">
        <f t="shared" si="44"/>
        <v>0</v>
      </c>
    </row>
    <row r="2864" spans="1:7" x14ac:dyDescent="0.15">
      <c r="A2864" t="s">
        <v>7833</v>
      </c>
      <c r="B2864" t="s">
        <v>7834</v>
      </c>
      <c r="C2864" t="s">
        <v>188</v>
      </c>
      <c r="D2864" t="s">
        <v>7835</v>
      </c>
      <c r="E2864" t="s">
        <v>42</v>
      </c>
      <c r="G2864" s="34">
        <f t="shared" si="44"/>
        <v>0</v>
      </c>
    </row>
    <row r="2865" spans="1:7" x14ac:dyDescent="0.15">
      <c r="A2865" t="s">
        <v>7836</v>
      </c>
      <c r="B2865" t="s">
        <v>7837</v>
      </c>
      <c r="C2865" t="s">
        <v>188</v>
      </c>
      <c r="D2865" t="s">
        <v>7838</v>
      </c>
      <c r="E2865" t="s">
        <v>42</v>
      </c>
      <c r="G2865" s="34">
        <f t="shared" si="44"/>
        <v>0</v>
      </c>
    </row>
    <row r="2866" spans="1:7" x14ac:dyDescent="0.15">
      <c r="A2866" t="s">
        <v>7839</v>
      </c>
      <c r="B2866" t="s">
        <v>7840</v>
      </c>
      <c r="C2866" t="s">
        <v>188</v>
      </c>
      <c r="D2866" t="s">
        <v>7841</v>
      </c>
      <c r="E2866" t="s">
        <v>42</v>
      </c>
      <c r="G2866" s="34">
        <f t="shared" si="44"/>
        <v>0</v>
      </c>
    </row>
    <row r="2867" spans="1:7" x14ac:dyDescent="0.15">
      <c r="A2867" t="s">
        <v>7842</v>
      </c>
      <c r="B2867" t="s">
        <v>7843</v>
      </c>
      <c r="C2867" t="s">
        <v>93</v>
      </c>
      <c r="D2867" t="s">
        <v>7844</v>
      </c>
      <c r="E2867" t="s">
        <v>95</v>
      </c>
      <c r="G2867" s="34">
        <f t="shared" si="44"/>
        <v>0</v>
      </c>
    </row>
    <row r="2868" spans="1:7" x14ac:dyDescent="0.15">
      <c r="A2868" t="s">
        <v>7845</v>
      </c>
      <c r="B2868" t="s">
        <v>7846</v>
      </c>
      <c r="C2868" t="s">
        <v>188</v>
      </c>
      <c r="D2868" t="s">
        <v>7847</v>
      </c>
      <c r="E2868" t="s">
        <v>42</v>
      </c>
      <c r="G2868" s="34">
        <f t="shared" si="44"/>
        <v>0</v>
      </c>
    </row>
    <row r="2869" spans="1:7" x14ac:dyDescent="0.15">
      <c r="A2869" t="s">
        <v>7848</v>
      </c>
      <c r="B2869" t="s">
        <v>7849</v>
      </c>
      <c r="C2869" t="s">
        <v>188</v>
      </c>
      <c r="D2869" t="s">
        <v>7850</v>
      </c>
      <c r="E2869" t="s">
        <v>42</v>
      </c>
      <c r="F2869" t="s">
        <v>12102</v>
      </c>
      <c r="G2869" s="34">
        <f t="shared" si="44"/>
        <v>38574</v>
      </c>
    </row>
    <row r="2870" spans="1:7" x14ac:dyDescent="0.15">
      <c r="A2870" t="s">
        <v>7851</v>
      </c>
      <c r="B2870" t="s">
        <v>7852</v>
      </c>
      <c r="C2870" t="s">
        <v>188</v>
      </c>
      <c r="D2870" t="s">
        <v>7853</v>
      </c>
      <c r="E2870" t="s">
        <v>42</v>
      </c>
      <c r="F2870" t="s">
        <v>12102</v>
      </c>
      <c r="G2870" s="34">
        <f t="shared" si="44"/>
        <v>38574</v>
      </c>
    </row>
    <row r="2871" spans="1:7" x14ac:dyDescent="0.15">
      <c r="A2871" t="s">
        <v>7854</v>
      </c>
      <c r="B2871" t="s">
        <v>7855</v>
      </c>
      <c r="C2871" t="s">
        <v>188</v>
      </c>
      <c r="D2871" t="s">
        <v>7856</v>
      </c>
      <c r="E2871" t="s">
        <v>42</v>
      </c>
      <c r="F2871" t="s">
        <v>11967</v>
      </c>
      <c r="G2871" s="34">
        <f t="shared" si="44"/>
        <v>38630</v>
      </c>
    </row>
    <row r="2872" spans="1:7" x14ac:dyDescent="0.15">
      <c r="A2872" t="s">
        <v>12103</v>
      </c>
      <c r="B2872" t="s">
        <v>12104</v>
      </c>
      <c r="C2872" t="s">
        <v>188</v>
      </c>
      <c r="D2872" t="s">
        <v>12105</v>
      </c>
      <c r="E2872" t="s">
        <v>42</v>
      </c>
      <c r="F2872" t="s">
        <v>12045</v>
      </c>
      <c r="G2872" s="34">
        <f t="shared" si="44"/>
        <v>41869</v>
      </c>
    </row>
    <row r="2873" spans="1:7" x14ac:dyDescent="0.15">
      <c r="A2873" t="s">
        <v>7857</v>
      </c>
      <c r="B2873" t="s">
        <v>7858</v>
      </c>
      <c r="C2873" t="s">
        <v>188</v>
      </c>
      <c r="D2873" t="s">
        <v>7859</v>
      </c>
      <c r="E2873" t="s">
        <v>42</v>
      </c>
      <c r="G2873" s="34">
        <f t="shared" si="44"/>
        <v>0</v>
      </c>
    </row>
    <row r="2874" spans="1:7" x14ac:dyDescent="0.15">
      <c r="A2874" t="s">
        <v>7860</v>
      </c>
      <c r="B2874" t="s">
        <v>7861</v>
      </c>
      <c r="C2874" t="s">
        <v>93</v>
      </c>
      <c r="D2874" t="s">
        <v>7862</v>
      </c>
      <c r="E2874" t="s">
        <v>95</v>
      </c>
      <c r="G2874" s="34">
        <f t="shared" si="44"/>
        <v>0</v>
      </c>
    </row>
    <row r="2875" spans="1:7" x14ac:dyDescent="0.15">
      <c r="A2875" t="s">
        <v>7863</v>
      </c>
      <c r="B2875" t="s">
        <v>7864</v>
      </c>
      <c r="C2875" t="s">
        <v>93</v>
      </c>
      <c r="D2875" t="s">
        <v>7865</v>
      </c>
      <c r="E2875" t="s">
        <v>95</v>
      </c>
      <c r="G2875" s="34">
        <f t="shared" si="44"/>
        <v>0</v>
      </c>
    </row>
    <row r="2876" spans="1:7" x14ac:dyDescent="0.15">
      <c r="A2876" t="s">
        <v>7866</v>
      </c>
      <c r="B2876" t="s">
        <v>7867</v>
      </c>
      <c r="C2876" t="s">
        <v>93</v>
      </c>
      <c r="D2876" t="s">
        <v>7868</v>
      </c>
      <c r="E2876" t="s">
        <v>95</v>
      </c>
      <c r="G2876" s="34">
        <f t="shared" si="44"/>
        <v>0</v>
      </c>
    </row>
    <row r="2877" spans="1:7" x14ac:dyDescent="0.15">
      <c r="A2877" t="s">
        <v>7869</v>
      </c>
      <c r="B2877" t="s">
        <v>7870</v>
      </c>
      <c r="C2877" t="s">
        <v>93</v>
      </c>
      <c r="D2877" t="s">
        <v>7871</v>
      </c>
      <c r="E2877" t="s">
        <v>95</v>
      </c>
      <c r="G2877" s="34">
        <f t="shared" si="44"/>
        <v>0</v>
      </c>
    </row>
    <row r="2878" spans="1:7" x14ac:dyDescent="0.15">
      <c r="A2878" t="s">
        <v>7872</v>
      </c>
      <c r="B2878" t="s">
        <v>7873</v>
      </c>
      <c r="C2878" t="s">
        <v>188</v>
      </c>
      <c r="D2878" t="s">
        <v>7874</v>
      </c>
      <c r="E2878" t="s">
        <v>42</v>
      </c>
      <c r="G2878" s="34">
        <f t="shared" si="44"/>
        <v>0</v>
      </c>
    </row>
    <row r="2879" spans="1:7" x14ac:dyDescent="0.15">
      <c r="A2879" t="s">
        <v>7875</v>
      </c>
      <c r="B2879" t="s">
        <v>7876</v>
      </c>
      <c r="C2879" t="s">
        <v>93</v>
      </c>
      <c r="D2879" t="s">
        <v>7877</v>
      </c>
      <c r="E2879" t="s">
        <v>95</v>
      </c>
      <c r="G2879" s="34">
        <f t="shared" si="44"/>
        <v>0</v>
      </c>
    </row>
    <row r="2880" spans="1:7" x14ac:dyDescent="0.15">
      <c r="A2880" t="s">
        <v>7878</v>
      </c>
      <c r="B2880" t="s">
        <v>7879</v>
      </c>
      <c r="C2880" t="s">
        <v>93</v>
      </c>
      <c r="D2880" t="s">
        <v>7880</v>
      </c>
      <c r="E2880" t="s">
        <v>95</v>
      </c>
      <c r="G2880" s="34">
        <f t="shared" si="44"/>
        <v>0</v>
      </c>
    </row>
    <row r="2881" spans="1:7" x14ac:dyDescent="0.15">
      <c r="A2881" t="s">
        <v>7881</v>
      </c>
      <c r="B2881" t="s">
        <v>7882</v>
      </c>
      <c r="C2881" t="s">
        <v>93</v>
      </c>
      <c r="D2881" t="s">
        <v>7883</v>
      </c>
      <c r="E2881" t="s">
        <v>95</v>
      </c>
      <c r="G2881" s="34">
        <f t="shared" si="44"/>
        <v>0</v>
      </c>
    </row>
    <row r="2882" spans="1:7" x14ac:dyDescent="0.15">
      <c r="A2882" t="s">
        <v>7884</v>
      </c>
      <c r="B2882" t="s">
        <v>7885</v>
      </c>
      <c r="C2882" t="s">
        <v>93</v>
      </c>
      <c r="D2882" t="s">
        <v>7886</v>
      </c>
      <c r="E2882" t="s">
        <v>95</v>
      </c>
      <c r="G2882" s="34">
        <f t="shared" ref="G2882:G2945" si="45">IFERROR(VALUE(F2882),VALUE(REPLACE(F2882,1,FIND(CHAR(1),SUBSTITUTE(F2882,",",CHAR(1),LEN(F2882)-LEN(SUBSTITUTE(F2882,",","")))),"")))</f>
        <v>0</v>
      </c>
    </row>
    <row r="2883" spans="1:7" x14ac:dyDescent="0.15">
      <c r="A2883" t="s">
        <v>7887</v>
      </c>
      <c r="B2883" t="s">
        <v>7888</v>
      </c>
      <c r="C2883" t="s">
        <v>93</v>
      </c>
      <c r="D2883" t="s">
        <v>7889</v>
      </c>
      <c r="E2883" t="s">
        <v>95</v>
      </c>
      <c r="G2883" s="34">
        <f t="shared" si="45"/>
        <v>0</v>
      </c>
    </row>
    <row r="2884" spans="1:7" x14ac:dyDescent="0.15">
      <c r="A2884" t="s">
        <v>7890</v>
      </c>
      <c r="B2884" t="s">
        <v>7891</v>
      </c>
      <c r="C2884" t="s">
        <v>93</v>
      </c>
      <c r="D2884" t="s">
        <v>7892</v>
      </c>
      <c r="E2884" t="s">
        <v>95</v>
      </c>
      <c r="G2884" s="34">
        <f t="shared" si="45"/>
        <v>0</v>
      </c>
    </row>
    <row r="2885" spans="1:7" x14ac:dyDescent="0.15">
      <c r="A2885" t="s">
        <v>7893</v>
      </c>
      <c r="B2885" t="s">
        <v>7894</v>
      </c>
      <c r="C2885" t="s">
        <v>188</v>
      </c>
      <c r="D2885" t="s">
        <v>7895</v>
      </c>
      <c r="E2885" t="s">
        <v>42</v>
      </c>
      <c r="G2885" s="34">
        <f t="shared" si="45"/>
        <v>0</v>
      </c>
    </row>
    <row r="2886" spans="1:7" x14ac:dyDescent="0.15">
      <c r="A2886" t="s">
        <v>7896</v>
      </c>
      <c r="B2886" t="s">
        <v>7897</v>
      </c>
      <c r="C2886" t="s">
        <v>188</v>
      </c>
      <c r="D2886" t="s">
        <v>7898</v>
      </c>
      <c r="E2886" t="s">
        <v>42</v>
      </c>
      <c r="G2886" s="34">
        <f t="shared" si="45"/>
        <v>0</v>
      </c>
    </row>
    <row r="2887" spans="1:7" x14ac:dyDescent="0.15">
      <c r="A2887" t="s">
        <v>7899</v>
      </c>
      <c r="B2887" t="s">
        <v>7900</v>
      </c>
      <c r="C2887" t="s">
        <v>188</v>
      </c>
      <c r="D2887" t="s">
        <v>7901</v>
      </c>
      <c r="E2887" t="s">
        <v>42</v>
      </c>
      <c r="G2887" s="34">
        <f t="shared" si="45"/>
        <v>0</v>
      </c>
    </row>
    <row r="2888" spans="1:7" x14ac:dyDescent="0.15">
      <c r="A2888" t="s">
        <v>7902</v>
      </c>
      <c r="B2888" t="s">
        <v>7903</v>
      </c>
      <c r="C2888" t="s">
        <v>188</v>
      </c>
      <c r="D2888" t="s">
        <v>7904</v>
      </c>
      <c r="E2888" t="s">
        <v>42</v>
      </c>
      <c r="G2888" s="34">
        <f t="shared" si="45"/>
        <v>0</v>
      </c>
    </row>
    <row r="2889" spans="1:7" x14ac:dyDescent="0.15">
      <c r="A2889" t="s">
        <v>7905</v>
      </c>
      <c r="B2889" t="s">
        <v>7906</v>
      </c>
      <c r="C2889" t="s">
        <v>188</v>
      </c>
      <c r="D2889" t="s">
        <v>7907</v>
      </c>
      <c r="E2889" t="s">
        <v>42</v>
      </c>
      <c r="G2889" s="34">
        <f t="shared" si="45"/>
        <v>0</v>
      </c>
    </row>
    <row r="2890" spans="1:7" x14ac:dyDescent="0.15">
      <c r="A2890" t="s">
        <v>7908</v>
      </c>
      <c r="B2890" t="s">
        <v>7909</v>
      </c>
      <c r="C2890" t="s">
        <v>188</v>
      </c>
      <c r="D2890" t="s">
        <v>7910</v>
      </c>
      <c r="E2890" t="s">
        <v>42</v>
      </c>
      <c r="G2890" s="34">
        <f t="shared" si="45"/>
        <v>0</v>
      </c>
    </row>
    <row r="2891" spans="1:7" x14ac:dyDescent="0.15">
      <c r="A2891" t="s">
        <v>7911</v>
      </c>
      <c r="B2891" t="s">
        <v>7912</v>
      </c>
      <c r="C2891" t="s">
        <v>93</v>
      </c>
      <c r="D2891" t="s">
        <v>7913</v>
      </c>
      <c r="E2891" t="s">
        <v>95</v>
      </c>
      <c r="G2891" s="34">
        <f t="shared" si="45"/>
        <v>0</v>
      </c>
    </row>
    <row r="2892" spans="1:7" x14ac:dyDescent="0.15">
      <c r="A2892" t="s">
        <v>7914</v>
      </c>
      <c r="B2892" t="s">
        <v>7915</v>
      </c>
      <c r="C2892" t="s">
        <v>93</v>
      </c>
      <c r="D2892" t="s">
        <v>7916</v>
      </c>
      <c r="E2892" t="s">
        <v>95</v>
      </c>
      <c r="G2892" s="34">
        <f t="shared" si="45"/>
        <v>0</v>
      </c>
    </row>
    <row r="2893" spans="1:7" x14ac:dyDescent="0.15">
      <c r="A2893" t="s">
        <v>7917</v>
      </c>
      <c r="B2893" t="s">
        <v>7918</v>
      </c>
      <c r="C2893" t="s">
        <v>93</v>
      </c>
      <c r="D2893" t="s">
        <v>7919</v>
      </c>
      <c r="E2893" t="s">
        <v>95</v>
      </c>
      <c r="G2893" s="34">
        <f t="shared" si="45"/>
        <v>0</v>
      </c>
    </row>
    <row r="2894" spans="1:7" x14ac:dyDescent="0.15">
      <c r="A2894" t="s">
        <v>7920</v>
      </c>
      <c r="B2894" t="s">
        <v>7921</v>
      </c>
      <c r="C2894" t="s">
        <v>93</v>
      </c>
      <c r="D2894" t="s">
        <v>7922</v>
      </c>
      <c r="E2894" t="s">
        <v>95</v>
      </c>
      <c r="G2894" s="34">
        <f t="shared" si="45"/>
        <v>0</v>
      </c>
    </row>
    <row r="2895" spans="1:7" x14ac:dyDescent="0.15">
      <c r="A2895" t="s">
        <v>7923</v>
      </c>
      <c r="B2895" t="s">
        <v>7924</v>
      </c>
      <c r="C2895" t="s">
        <v>93</v>
      </c>
      <c r="D2895" t="s">
        <v>7925</v>
      </c>
      <c r="E2895" t="s">
        <v>95</v>
      </c>
      <c r="F2895" t="s">
        <v>12025</v>
      </c>
      <c r="G2895" s="34">
        <f t="shared" si="45"/>
        <v>39349</v>
      </c>
    </row>
    <row r="2896" spans="1:7" x14ac:dyDescent="0.15">
      <c r="A2896" t="s">
        <v>7926</v>
      </c>
      <c r="B2896" t="s">
        <v>7927</v>
      </c>
      <c r="C2896" t="s">
        <v>93</v>
      </c>
      <c r="D2896" t="s">
        <v>7928</v>
      </c>
      <c r="E2896" t="s">
        <v>95</v>
      </c>
      <c r="F2896" t="s">
        <v>12025</v>
      </c>
      <c r="G2896" s="34">
        <f t="shared" si="45"/>
        <v>39349</v>
      </c>
    </row>
    <row r="2897" spans="1:7" x14ac:dyDescent="0.15">
      <c r="A2897" t="s">
        <v>7929</v>
      </c>
      <c r="B2897" t="s">
        <v>7930</v>
      </c>
      <c r="C2897" t="s">
        <v>188</v>
      </c>
      <c r="D2897" t="s">
        <v>7931</v>
      </c>
      <c r="E2897" t="s">
        <v>42</v>
      </c>
      <c r="G2897" s="34">
        <f t="shared" si="45"/>
        <v>0</v>
      </c>
    </row>
    <row r="2898" spans="1:7" x14ac:dyDescent="0.15">
      <c r="A2898" t="s">
        <v>7932</v>
      </c>
      <c r="B2898" t="s">
        <v>7933</v>
      </c>
      <c r="C2898" t="s">
        <v>93</v>
      </c>
      <c r="D2898" t="s">
        <v>7934</v>
      </c>
      <c r="E2898" t="s">
        <v>95</v>
      </c>
      <c r="F2898" t="s">
        <v>11925</v>
      </c>
      <c r="G2898" s="34">
        <f t="shared" si="45"/>
        <v>38889</v>
      </c>
    </row>
    <row r="2899" spans="1:7" x14ac:dyDescent="0.15">
      <c r="A2899" t="s">
        <v>7935</v>
      </c>
      <c r="B2899" t="s">
        <v>7936</v>
      </c>
      <c r="C2899" t="s">
        <v>188</v>
      </c>
      <c r="D2899" t="s">
        <v>7937</v>
      </c>
      <c r="E2899" t="s">
        <v>42</v>
      </c>
      <c r="F2899" t="s">
        <v>11958</v>
      </c>
      <c r="G2899" s="34">
        <f t="shared" si="45"/>
        <v>39195</v>
      </c>
    </row>
    <row r="2900" spans="1:7" x14ac:dyDescent="0.15">
      <c r="A2900" t="s">
        <v>7938</v>
      </c>
      <c r="B2900" t="s">
        <v>7939</v>
      </c>
      <c r="C2900" t="s">
        <v>188</v>
      </c>
      <c r="D2900" t="s">
        <v>7940</v>
      </c>
      <c r="E2900" t="s">
        <v>42</v>
      </c>
      <c r="G2900" s="34">
        <f t="shared" si="45"/>
        <v>0</v>
      </c>
    </row>
    <row r="2901" spans="1:7" x14ac:dyDescent="0.15">
      <c r="A2901" t="s">
        <v>7941</v>
      </c>
      <c r="B2901" t="s">
        <v>7942</v>
      </c>
      <c r="C2901" t="s">
        <v>188</v>
      </c>
      <c r="D2901" t="s">
        <v>7943</v>
      </c>
      <c r="E2901" t="s">
        <v>42</v>
      </c>
      <c r="G2901" s="34">
        <f t="shared" si="45"/>
        <v>0</v>
      </c>
    </row>
    <row r="2902" spans="1:7" x14ac:dyDescent="0.15">
      <c r="A2902" t="s">
        <v>7944</v>
      </c>
      <c r="B2902" t="s">
        <v>7945</v>
      </c>
      <c r="C2902" t="s">
        <v>188</v>
      </c>
      <c r="D2902" t="s">
        <v>7946</v>
      </c>
      <c r="E2902" t="s">
        <v>42</v>
      </c>
      <c r="G2902" s="34">
        <f t="shared" si="45"/>
        <v>0</v>
      </c>
    </row>
    <row r="2903" spans="1:7" x14ac:dyDescent="0.15">
      <c r="A2903" t="s">
        <v>7947</v>
      </c>
      <c r="B2903" t="s">
        <v>7948</v>
      </c>
      <c r="C2903" t="s">
        <v>188</v>
      </c>
      <c r="D2903" t="s">
        <v>7949</v>
      </c>
      <c r="E2903" t="s">
        <v>42</v>
      </c>
      <c r="G2903" s="34">
        <f t="shared" si="45"/>
        <v>0</v>
      </c>
    </row>
    <row r="2904" spans="1:7" x14ac:dyDescent="0.15">
      <c r="A2904" t="s">
        <v>7950</v>
      </c>
      <c r="B2904" t="s">
        <v>7951</v>
      </c>
      <c r="C2904" t="s">
        <v>188</v>
      </c>
      <c r="D2904" t="s">
        <v>7952</v>
      </c>
      <c r="E2904" t="s">
        <v>42</v>
      </c>
      <c r="G2904" s="34">
        <f t="shared" si="45"/>
        <v>0</v>
      </c>
    </row>
    <row r="2905" spans="1:7" x14ac:dyDescent="0.15">
      <c r="A2905" t="s">
        <v>7953</v>
      </c>
      <c r="B2905" t="s">
        <v>7954</v>
      </c>
      <c r="C2905" t="s">
        <v>188</v>
      </c>
      <c r="D2905" t="s">
        <v>7955</v>
      </c>
      <c r="E2905" t="s">
        <v>42</v>
      </c>
      <c r="G2905" s="34">
        <f t="shared" si="45"/>
        <v>0</v>
      </c>
    </row>
    <row r="2906" spans="1:7" x14ac:dyDescent="0.15">
      <c r="A2906" t="s">
        <v>7956</v>
      </c>
      <c r="B2906" t="s">
        <v>7957</v>
      </c>
      <c r="C2906" t="s">
        <v>188</v>
      </c>
      <c r="D2906" t="s">
        <v>7958</v>
      </c>
      <c r="E2906" t="s">
        <v>42</v>
      </c>
      <c r="F2906" t="s">
        <v>11876</v>
      </c>
      <c r="G2906" s="34">
        <f t="shared" si="45"/>
        <v>38735</v>
      </c>
    </row>
    <row r="2907" spans="1:7" x14ac:dyDescent="0.15">
      <c r="A2907" t="s">
        <v>7959</v>
      </c>
      <c r="B2907" t="s">
        <v>7960</v>
      </c>
      <c r="C2907" t="s">
        <v>188</v>
      </c>
      <c r="D2907" t="s">
        <v>7961</v>
      </c>
      <c r="E2907" t="s">
        <v>42</v>
      </c>
      <c r="F2907" t="s">
        <v>11876</v>
      </c>
      <c r="G2907" s="34">
        <f t="shared" si="45"/>
        <v>38735</v>
      </c>
    </row>
    <row r="2908" spans="1:7" x14ac:dyDescent="0.15">
      <c r="A2908" t="s">
        <v>7962</v>
      </c>
      <c r="B2908" t="s">
        <v>7963</v>
      </c>
      <c r="C2908" t="s">
        <v>188</v>
      </c>
      <c r="D2908" t="s">
        <v>7964</v>
      </c>
      <c r="E2908" t="s">
        <v>42</v>
      </c>
      <c r="G2908" s="34">
        <f t="shared" si="45"/>
        <v>0</v>
      </c>
    </row>
    <row r="2909" spans="1:7" x14ac:dyDescent="0.15">
      <c r="A2909" t="s">
        <v>7965</v>
      </c>
      <c r="B2909" t="s">
        <v>7966</v>
      </c>
      <c r="C2909" t="s">
        <v>188</v>
      </c>
      <c r="D2909" t="s">
        <v>7967</v>
      </c>
      <c r="E2909" t="s">
        <v>42</v>
      </c>
      <c r="G2909" s="34">
        <f t="shared" si="45"/>
        <v>0</v>
      </c>
    </row>
    <row r="2910" spans="1:7" x14ac:dyDescent="0.15">
      <c r="A2910" t="s">
        <v>7968</v>
      </c>
      <c r="B2910" t="s">
        <v>7969</v>
      </c>
      <c r="C2910" t="s">
        <v>188</v>
      </c>
      <c r="D2910" t="s">
        <v>7970</v>
      </c>
      <c r="E2910" t="s">
        <v>42</v>
      </c>
      <c r="G2910" s="34">
        <f t="shared" si="45"/>
        <v>0</v>
      </c>
    </row>
    <row r="2911" spans="1:7" x14ac:dyDescent="0.15">
      <c r="A2911" t="s">
        <v>7971</v>
      </c>
      <c r="B2911" t="s">
        <v>7972</v>
      </c>
      <c r="C2911" t="s">
        <v>188</v>
      </c>
      <c r="D2911" t="s">
        <v>7973</v>
      </c>
      <c r="E2911" t="s">
        <v>42</v>
      </c>
      <c r="G2911" s="34">
        <f t="shared" si="45"/>
        <v>0</v>
      </c>
    </row>
    <row r="2912" spans="1:7" x14ac:dyDescent="0.15">
      <c r="A2912" t="s">
        <v>7974</v>
      </c>
      <c r="B2912" t="s">
        <v>7975</v>
      </c>
      <c r="C2912" t="s">
        <v>188</v>
      </c>
      <c r="D2912" t="s">
        <v>7976</v>
      </c>
      <c r="E2912" t="s">
        <v>42</v>
      </c>
      <c r="G2912" s="34">
        <f t="shared" si="45"/>
        <v>0</v>
      </c>
    </row>
    <row r="2913" spans="1:7" x14ac:dyDescent="0.15">
      <c r="A2913" t="s">
        <v>7977</v>
      </c>
      <c r="B2913" t="s">
        <v>7978</v>
      </c>
      <c r="C2913" t="s">
        <v>188</v>
      </c>
      <c r="D2913" t="s">
        <v>7979</v>
      </c>
      <c r="E2913" t="s">
        <v>42</v>
      </c>
      <c r="G2913" s="34">
        <f t="shared" si="45"/>
        <v>0</v>
      </c>
    </row>
    <row r="2914" spans="1:7" x14ac:dyDescent="0.15">
      <c r="A2914" t="s">
        <v>7980</v>
      </c>
      <c r="B2914" t="s">
        <v>7981</v>
      </c>
      <c r="C2914" t="s">
        <v>188</v>
      </c>
      <c r="D2914" t="s">
        <v>7982</v>
      </c>
      <c r="E2914" t="s">
        <v>42</v>
      </c>
      <c r="G2914" s="34">
        <f t="shared" si="45"/>
        <v>0</v>
      </c>
    </row>
    <row r="2915" spans="1:7" x14ac:dyDescent="0.15">
      <c r="A2915" t="s">
        <v>7983</v>
      </c>
      <c r="B2915" t="s">
        <v>7984</v>
      </c>
      <c r="C2915" t="s">
        <v>188</v>
      </c>
      <c r="D2915" t="s">
        <v>7985</v>
      </c>
      <c r="E2915" t="s">
        <v>42</v>
      </c>
      <c r="G2915" s="34">
        <f t="shared" si="45"/>
        <v>0</v>
      </c>
    </row>
    <row r="2916" spans="1:7" x14ac:dyDescent="0.15">
      <c r="A2916" t="s">
        <v>7986</v>
      </c>
      <c r="B2916" t="s">
        <v>7987</v>
      </c>
      <c r="C2916" t="s">
        <v>188</v>
      </c>
      <c r="D2916" t="s">
        <v>7988</v>
      </c>
      <c r="E2916" t="s">
        <v>42</v>
      </c>
      <c r="G2916" s="34">
        <f t="shared" si="45"/>
        <v>0</v>
      </c>
    </row>
    <row r="2917" spans="1:7" x14ac:dyDescent="0.15">
      <c r="A2917" t="s">
        <v>7989</v>
      </c>
      <c r="B2917" t="s">
        <v>7990</v>
      </c>
      <c r="C2917" t="s">
        <v>188</v>
      </c>
      <c r="D2917" t="s">
        <v>7991</v>
      </c>
      <c r="E2917" t="s">
        <v>42</v>
      </c>
      <c r="G2917" s="34">
        <f t="shared" si="45"/>
        <v>0</v>
      </c>
    </row>
    <row r="2918" spans="1:7" x14ac:dyDescent="0.15">
      <c r="A2918" t="s">
        <v>7992</v>
      </c>
      <c r="B2918" t="s">
        <v>7993</v>
      </c>
      <c r="C2918" t="s">
        <v>188</v>
      </c>
      <c r="D2918" t="s">
        <v>7994</v>
      </c>
      <c r="E2918" t="s">
        <v>42</v>
      </c>
      <c r="G2918" s="34">
        <f t="shared" si="45"/>
        <v>0</v>
      </c>
    </row>
    <row r="2919" spans="1:7" x14ac:dyDescent="0.15">
      <c r="A2919" t="s">
        <v>7995</v>
      </c>
      <c r="B2919" t="s">
        <v>7996</v>
      </c>
      <c r="C2919" t="s">
        <v>188</v>
      </c>
      <c r="D2919" t="s">
        <v>7997</v>
      </c>
      <c r="E2919" t="s">
        <v>42</v>
      </c>
      <c r="G2919" s="34">
        <f t="shared" si="45"/>
        <v>0</v>
      </c>
    </row>
    <row r="2920" spans="1:7" x14ac:dyDescent="0.15">
      <c r="A2920" t="s">
        <v>7998</v>
      </c>
      <c r="B2920" t="s">
        <v>7999</v>
      </c>
      <c r="C2920" t="s">
        <v>188</v>
      </c>
      <c r="D2920" t="s">
        <v>8000</v>
      </c>
      <c r="E2920" t="s">
        <v>42</v>
      </c>
      <c r="G2920" s="34">
        <f t="shared" si="45"/>
        <v>0</v>
      </c>
    </row>
    <row r="2921" spans="1:7" x14ac:dyDescent="0.15">
      <c r="A2921" t="s">
        <v>8001</v>
      </c>
      <c r="B2921" t="s">
        <v>8002</v>
      </c>
      <c r="C2921" t="s">
        <v>188</v>
      </c>
      <c r="D2921" t="s">
        <v>8003</v>
      </c>
      <c r="E2921" t="s">
        <v>42</v>
      </c>
      <c r="G2921" s="34">
        <f t="shared" si="45"/>
        <v>0</v>
      </c>
    </row>
    <row r="2922" spans="1:7" x14ac:dyDescent="0.15">
      <c r="A2922" t="s">
        <v>8004</v>
      </c>
      <c r="B2922" t="s">
        <v>8005</v>
      </c>
      <c r="C2922" t="s">
        <v>188</v>
      </c>
      <c r="D2922" t="s">
        <v>8006</v>
      </c>
      <c r="E2922" t="s">
        <v>42</v>
      </c>
      <c r="G2922" s="34">
        <f t="shared" si="45"/>
        <v>0</v>
      </c>
    </row>
    <row r="2923" spans="1:7" x14ac:dyDescent="0.15">
      <c r="A2923" t="s">
        <v>8007</v>
      </c>
      <c r="B2923" t="s">
        <v>8008</v>
      </c>
      <c r="C2923" t="s">
        <v>188</v>
      </c>
      <c r="D2923" t="s">
        <v>8009</v>
      </c>
      <c r="E2923" t="s">
        <v>42</v>
      </c>
      <c r="G2923" s="34">
        <f t="shared" si="45"/>
        <v>0</v>
      </c>
    </row>
    <row r="2924" spans="1:7" x14ac:dyDescent="0.15">
      <c r="A2924" t="s">
        <v>8010</v>
      </c>
      <c r="B2924" t="s">
        <v>8011</v>
      </c>
      <c r="C2924" t="s">
        <v>188</v>
      </c>
      <c r="D2924" t="s">
        <v>8012</v>
      </c>
      <c r="E2924" t="s">
        <v>42</v>
      </c>
      <c r="G2924" s="34">
        <f t="shared" si="45"/>
        <v>0</v>
      </c>
    </row>
    <row r="2925" spans="1:7" x14ac:dyDescent="0.15">
      <c r="A2925" t="s">
        <v>8013</v>
      </c>
      <c r="B2925" t="s">
        <v>8014</v>
      </c>
      <c r="C2925" t="s">
        <v>188</v>
      </c>
      <c r="D2925" t="s">
        <v>8015</v>
      </c>
      <c r="E2925" t="s">
        <v>42</v>
      </c>
      <c r="F2925" t="s">
        <v>11876</v>
      </c>
      <c r="G2925" s="34">
        <f t="shared" si="45"/>
        <v>38735</v>
      </c>
    </row>
    <row r="2926" spans="1:7" x14ac:dyDescent="0.15">
      <c r="A2926" t="s">
        <v>8016</v>
      </c>
      <c r="B2926" t="s">
        <v>8017</v>
      </c>
      <c r="C2926" t="s">
        <v>188</v>
      </c>
      <c r="D2926" t="s">
        <v>8018</v>
      </c>
      <c r="E2926" t="s">
        <v>42</v>
      </c>
      <c r="F2926" t="s">
        <v>11876</v>
      </c>
      <c r="G2926" s="34">
        <f t="shared" si="45"/>
        <v>38735</v>
      </c>
    </row>
    <row r="2927" spans="1:7" x14ac:dyDescent="0.15">
      <c r="A2927" t="s">
        <v>8019</v>
      </c>
      <c r="B2927" t="s">
        <v>8020</v>
      </c>
      <c r="C2927" t="s">
        <v>188</v>
      </c>
      <c r="D2927" t="s">
        <v>8021</v>
      </c>
      <c r="E2927" t="s">
        <v>42</v>
      </c>
      <c r="G2927" s="34">
        <f t="shared" si="45"/>
        <v>0</v>
      </c>
    </row>
    <row r="2928" spans="1:7" x14ac:dyDescent="0.15">
      <c r="A2928" t="s">
        <v>8022</v>
      </c>
      <c r="B2928" t="s">
        <v>8023</v>
      </c>
      <c r="C2928" t="s">
        <v>188</v>
      </c>
      <c r="D2928" t="s">
        <v>8024</v>
      </c>
      <c r="E2928" t="s">
        <v>42</v>
      </c>
      <c r="G2928" s="34">
        <f t="shared" si="45"/>
        <v>0</v>
      </c>
    </row>
    <row r="2929" spans="1:7" x14ac:dyDescent="0.15">
      <c r="A2929" t="s">
        <v>8025</v>
      </c>
      <c r="B2929" t="s">
        <v>8026</v>
      </c>
      <c r="C2929" t="s">
        <v>188</v>
      </c>
      <c r="D2929" t="s">
        <v>8027</v>
      </c>
      <c r="E2929" t="s">
        <v>42</v>
      </c>
      <c r="G2929" s="34">
        <f t="shared" si="45"/>
        <v>0</v>
      </c>
    </row>
    <row r="2930" spans="1:7" x14ac:dyDescent="0.15">
      <c r="A2930" t="s">
        <v>8028</v>
      </c>
      <c r="B2930" t="s">
        <v>8029</v>
      </c>
      <c r="C2930" t="s">
        <v>188</v>
      </c>
      <c r="D2930" t="s">
        <v>8030</v>
      </c>
      <c r="E2930" t="s">
        <v>42</v>
      </c>
      <c r="G2930" s="34">
        <f t="shared" si="45"/>
        <v>0</v>
      </c>
    </row>
    <row r="2931" spans="1:7" x14ac:dyDescent="0.15">
      <c r="A2931" t="s">
        <v>8031</v>
      </c>
      <c r="B2931" t="s">
        <v>8032</v>
      </c>
      <c r="C2931" t="s">
        <v>188</v>
      </c>
      <c r="D2931" t="s">
        <v>8033</v>
      </c>
      <c r="E2931" t="s">
        <v>42</v>
      </c>
      <c r="G2931" s="34">
        <f t="shared" si="45"/>
        <v>0</v>
      </c>
    </row>
    <row r="2932" spans="1:7" x14ac:dyDescent="0.15">
      <c r="A2932" t="s">
        <v>8034</v>
      </c>
      <c r="B2932" t="s">
        <v>8035</v>
      </c>
      <c r="C2932" t="s">
        <v>188</v>
      </c>
      <c r="D2932" t="s">
        <v>8036</v>
      </c>
      <c r="E2932" t="s">
        <v>42</v>
      </c>
      <c r="G2932" s="34">
        <f t="shared" si="45"/>
        <v>0</v>
      </c>
    </row>
    <row r="2933" spans="1:7" x14ac:dyDescent="0.15">
      <c r="A2933" t="s">
        <v>8037</v>
      </c>
      <c r="B2933" t="s">
        <v>8038</v>
      </c>
      <c r="C2933" t="s">
        <v>188</v>
      </c>
      <c r="D2933" t="s">
        <v>8039</v>
      </c>
      <c r="E2933" t="s">
        <v>42</v>
      </c>
      <c r="G2933" s="34">
        <f t="shared" si="45"/>
        <v>0</v>
      </c>
    </row>
    <row r="2934" spans="1:7" x14ac:dyDescent="0.15">
      <c r="A2934" t="s">
        <v>8040</v>
      </c>
      <c r="B2934" t="s">
        <v>8041</v>
      </c>
      <c r="C2934" t="s">
        <v>188</v>
      </c>
      <c r="D2934" t="s">
        <v>8042</v>
      </c>
      <c r="E2934" t="s">
        <v>42</v>
      </c>
      <c r="G2934" s="34">
        <f t="shared" si="45"/>
        <v>0</v>
      </c>
    </row>
    <row r="2935" spans="1:7" x14ac:dyDescent="0.15">
      <c r="A2935" t="s">
        <v>8043</v>
      </c>
      <c r="B2935" t="s">
        <v>8044</v>
      </c>
      <c r="C2935" t="s">
        <v>188</v>
      </c>
      <c r="D2935" t="s">
        <v>8045</v>
      </c>
      <c r="E2935" t="s">
        <v>42</v>
      </c>
      <c r="G2935" s="34">
        <f t="shared" si="45"/>
        <v>0</v>
      </c>
    </row>
    <row r="2936" spans="1:7" x14ac:dyDescent="0.15">
      <c r="A2936" t="s">
        <v>8046</v>
      </c>
      <c r="B2936" t="s">
        <v>8047</v>
      </c>
      <c r="C2936" t="s">
        <v>188</v>
      </c>
      <c r="D2936" t="s">
        <v>8048</v>
      </c>
      <c r="E2936" t="s">
        <v>42</v>
      </c>
      <c r="G2936" s="34">
        <f t="shared" si="45"/>
        <v>0</v>
      </c>
    </row>
    <row r="2937" spans="1:7" x14ac:dyDescent="0.15">
      <c r="A2937" t="s">
        <v>8049</v>
      </c>
      <c r="B2937" t="s">
        <v>8050</v>
      </c>
      <c r="C2937" t="s">
        <v>188</v>
      </c>
      <c r="D2937" t="s">
        <v>8051</v>
      </c>
      <c r="E2937" t="s">
        <v>42</v>
      </c>
      <c r="G2937" s="34">
        <f t="shared" si="45"/>
        <v>0</v>
      </c>
    </row>
    <row r="2938" spans="1:7" x14ac:dyDescent="0.15">
      <c r="A2938" t="s">
        <v>8052</v>
      </c>
      <c r="B2938" t="s">
        <v>8053</v>
      </c>
      <c r="C2938" t="s">
        <v>188</v>
      </c>
      <c r="D2938" t="s">
        <v>8054</v>
      </c>
      <c r="E2938" t="s">
        <v>42</v>
      </c>
      <c r="F2938" t="s">
        <v>12014</v>
      </c>
      <c r="G2938" s="34">
        <f t="shared" si="45"/>
        <v>39531</v>
      </c>
    </row>
    <row r="2939" spans="1:7" x14ac:dyDescent="0.15">
      <c r="A2939" t="s">
        <v>8055</v>
      </c>
      <c r="B2939" t="s">
        <v>8056</v>
      </c>
      <c r="C2939" t="s">
        <v>93</v>
      </c>
      <c r="D2939" t="s">
        <v>8057</v>
      </c>
      <c r="E2939" t="s">
        <v>95</v>
      </c>
      <c r="G2939" s="34">
        <f t="shared" si="45"/>
        <v>0</v>
      </c>
    </row>
    <row r="2940" spans="1:7" x14ac:dyDescent="0.15">
      <c r="A2940" t="s">
        <v>8058</v>
      </c>
      <c r="B2940" t="s">
        <v>8059</v>
      </c>
      <c r="C2940" t="s">
        <v>93</v>
      </c>
      <c r="D2940" t="s">
        <v>8060</v>
      </c>
      <c r="E2940" t="s">
        <v>95</v>
      </c>
      <c r="G2940" s="34">
        <f t="shared" si="45"/>
        <v>0</v>
      </c>
    </row>
    <row r="2941" spans="1:7" x14ac:dyDescent="0.15">
      <c r="A2941" t="s">
        <v>8061</v>
      </c>
      <c r="B2941" t="s">
        <v>8062</v>
      </c>
      <c r="C2941" t="s">
        <v>93</v>
      </c>
      <c r="D2941" t="s">
        <v>8063</v>
      </c>
      <c r="E2941" t="s">
        <v>95</v>
      </c>
      <c r="G2941" s="34">
        <f t="shared" si="45"/>
        <v>0</v>
      </c>
    </row>
    <row r="2942" spans="1:7" x14ac:dyDescent="0.15">
      <c r="A2942" t="s">
        <v>8064</v>
      </c>
      <c r="B2942" t="s">
        <v>8065</v>
      </c>
      <c r="C2942" t="s">
        <v>93</v>
      </c>
      <c r="D2942" t="s">
        <v>8066</v>
      </c>
      <c r="E2942" t="s">
        <v>95</v>
      </c>
      <c r="G2942" s="34">
        <f t="shared" si="45"/>
        <v>0</v>
      </c>
    </row>
    <row r="2943" spans="1:7" x14ac:dyDescent="0.15">
      <c r="A2943" t="s">
        <v>8067</v>
      </c>
      <c r="B2943" t="s">
        <v>8068</v>
      </c>
      <c r="C2943" t="s">
        <v>93</v>
      </c>
      <c r="D2943" t="s">
        <v>8069</v>
      </c>
      <c r="E2943" t="s">
        <v>95</v>
      </c>
      <c r="G2943" s="34">
        <f t="shared" si="45"/>
        <v>0</v>
      </c>
    </row>
    <row r="2944" spans="1:7" x14ac:dyDescent="0.15">
      <c r="A2944" t="s">
        <v>8070</v>
      </c>
      <c r="B2944" t="s">
        <v>8071</v>
      </c>
      <c r="C2944" t="s">
        <v>93</v>
      </c>
      <c r="D2944" t="s">
        <v>8072</v>
      </c>
      <c r="E2944" t="s">
        <v>95</v>
      </c>
      <c r="G2944" s="34">
        <f t="shared" si="45"/>
        <v>0</v>
      </c>
    </row>
    <row r="2945" spans="1:7" x14ac:dyDescent="0.15">
      <c r="A2945" t="s">
        <v>8073</v>
      </c>
      <c r="B2945" t="s">
        <v>8074</v>
      </c>
      <c r="C2945" t="s">
        <v>93</v>
      </c>
      <c r="D2945" t="s">
        <v>8075</v>
      </c>
      <c r="E2945" t="s">
        <v>95</v>
      </c>
      <c r="G2945" s="34">
        <f t="shared" si="45"/>
        <v>0</v>
      </c>
    </row>
    <row r="2946" spans="1:7" x14ac:dyDescent="0.15">
      <c r="A2946" t="s">
        <v>8076</v>
      </c>
      <c r="B2946" t="s">
        <v>8077</v>
      </c>
      <c r="C2946" t="s">
        <v>93</v>
      </c>
      <c r="D2946" t="s">
        <v>8078</v>
      </c>
      <c r="E2946" t="s">
        <v>95</v>
      </c>
      <c r="G2946" s="34">
        <f t="shared" ref="G2946:G3009" si="46">IFERROR(VALUE(F2946),VALUE(REPLACE(F2946,1,FIND(CHAR(1),SUBSTITUTE(F2946,",",CHAR(1),LEN(F2946)-LEN(SUBSTITUTE(F2946,",","")))),"")))</f>
        <v>0</v>
      </c>
    </row>
    <row r="2947" spans="1:7" x14ac:dyDescent="0.15">
      <c r="A2947" t="s">
        <v>8079</v>
      </c>
      <c r="B2947" t="s">
        <v>8080</v>
      </c>
      <c r="C2947" t="s">
        <v>93</v>
      </c>
      <c r="D2947" t="s">
        <v>8081</v>
      </c>
      <c r="E2947" t="s">
        <v>95</v>
      </c>
      <c r="G2947" s="34">
        <f t="shared" si="46"/>
        <v>0</v>
      </c>
    </row>
    <row r="2948" spans="1:7" x14ac:dyDescent="0.15">
      <c r="A2948" t="s">
        <v>8082</v>
      </c>
      <c r="B2948" t="s">
        <v>8083</v>
      </c>
      <c r="C2948" t="s">
        <v>93</v>
      </c>
      <c r="D2948" t="s">
        <v>8084</v>
      </c>
      <c r="E2948" t="s">
        <v>95</v>
      </c>
      <c r="G2948" s="34">
        <f t="shared" si="46"/>
        <v>0</v>
      </c>
    </row>
    <row r="2949" spans="1:7" x14ac:dyDescent="0.15">
      <c r="A2949" t="s">
        <v>8085</v>
      </c>
      <c r="B2949" t="s">
        <v>8086</v>
      </c>
      <c r="C2949" t="s">
        <v>93</v>
      </c>
      <c r="D2949" t="s">
        <v>8087</v>
      </c>
      <c r="E2949" t="s">
        <v>95</v>
      </c>
      <c r="G2949" s="34">
        <f t="shared" si="46"/>
        <v>0</v>
      </c>
    </row>
    <row r="2950" spans="1:7" x14ac:dyDescent="0.15">
      <c r="A2950" t="s">
        <v>8088</v>
      </c>
      <c r="B2950" t="s">
        <v>8089</v>
      </c>
      <c r="C2950" t="s">
        <v>93</v>
      </c>
      <c r="D2950" t="s">
        <v>8090</v>
      </c>
      <c r="E2950" t="s">
        <v>95</v>
      </c>
      <c r="G2950" s="34">
        <f t="shared" si="46"/>
        <v>0</v>
      </c>
    </row>
    <row r="2951" spans="1:7" x14ac:dyDescent="0.15">
      <c r="A2951" t="s">
        <v>8091</v>
      </c>
      <c r="B2951" t="s">
        <v>8092</v>
      </c>
      <c r="C2951" t="s">
        <v>93</v>
      </c>
      <c r="D2951" t="s">
        <v>8093</v>
      </c>
      <c r="E2951" t="s">
        <v>95</v>
      </c>
      <c r="G2951" s="34">
        <f t="shared" si="46"/>
        <v>0</v>
      </c>
    </row>
    <row r="2952" spans="1:7" x14ac:dyDescent="0.15">
      <c r="A2952" t="s">
        <v>8094</v>
      </c>
      <c r="B2952" t="s">
        <v>8095</v>
      </c>
      <c r="C2952" t="s">
        <v>93</v>
      </c>
      <c r="D2952" t="s">
        <v>8096</v>
      </c>
      <c r="E2952" t="s">
        <v>95</v>
      </c>
      <c r="G2952" s="34">
        <f t="shared" si="46"/>
        <v>0</v>
      </c>
    </row>
    <row r="2953" spans="1:7" x14ac:dyDescent="0.15">
      <c r="A2953" t="s">
        <v>8097</v>
      </c>
      <c r="B2953" t="s">
        <v>8098</v>
      </c>
      <c r="C2953" t="s">
        <v>93</v>
      </c>
      <c r="D2953" t="s">
        <v>8099</v>
      </c>
      <c r="E2953" t="s">
        <v>95</v>
      </c>
      <c r="G2953" s="34">
        <f t="shared" si="46"/>
        <v>0</v>
      </c>
    </row>
    <row r="2954" spans="1:7" x14ac:dyDescent="0.15">
      <c r="A2954" t="s">
        <v>8100</v>
      </c>
      <c r="B2954" t="s">
        <v>8101</v>
      </c>
      <c r="C2954" t="s">
        <v>93</v>
      </c>
      <c r="D2954" t="s">
        <v>8102</v>
      </c>
      <c r="E2954" t="s">
        <v>95</v>
      </c>
      <c r="G2954" s="34">
        <f t="shared" si="46"/>
        <v>0</v>
      </c>
    </row>
    <row r="2955" spans="1:7" x14ac:dyDescent="0.15">
      <c r="A2955" t="s">
        <v>8103</v>
      </c>
      <c r="B2955" t="s">
        <v>8104</v>
      </c>
      <c r="C2955" t="s">
        <v>93</v>
      </c>
      <c r="D2955" t="s">
        <v>8105</v>
      </c>
      <c r="E2955" t="s">
        <v>95</v>
      </c>
      <c r="G2955" s="34">
        <f t="shared" si="46"/>
        <v>0</v>
      </c>
    </row>
    <row r="2956" spans="1:7" x14ac:dyDescent="0.15">
      <c r="A2956" t="s">
        <v>8106</v>
      </c>
      <c r="B2956" t="s">
        <v>8107</v>
      </c>
      <c r="C2956" t="s">
        <v>93</v>
      </c>
      <c r="D2956" t="s">
        <v>8108</v>
      </c>
      <c r="E2956" t="s">
        <v>95</v>
      </c>
      <c r="G2956" s="34">
        <f t="shared" si="46"/>
        <v>0</v>
      </c>
    </row>
    <row r="2957" spans="1:7" x14ac:dyDescent="0.15">
      <c r="A2957" t="s">
        <v>8109</v>
      </c>
      <c r="B2957" t="s">
        <v>8110</v>
      </c>
      <c r="C2957" t="s">
        <v>93</v>
      </c>
      <c r="D2957" t="s">
        <v>8111</v>
      </c>
      <c r="E2957" t="s">
        <v>95</v>
      </c>
      <c r="G2957" s="34">
        <f t="shared" si="46"/>
        <v>0</v>
      </c>
    </row>
    <row r="2958" spans="1:7" x14ac:dyDescent="0.15">
      <c r="A2958" t="s">
        <v>8112</v>
      </c>
      <c r="B2958" t="s">
        <v>8113</v>
      </c>
      <c r="C2958" t="s">
        <v>93</v>
      </c>
      <c r="D2958" t="s">
        <v>8114</v>
      </c>
      <c r="E2958" t="s">
        <v>95</v>
      </c>
      <c r="G2958" s="34">
        <f t="shared" si="46"/>
        <v>0</v>
      </c>
    </row>
    <row r="2959" spans="1:7" x14ac:dyDescent="0.15">
      <c r="A2959" t="s">
        <v>8115</v>
      </c>
      <c r="B2959" t="s">
        <v>8116</v>
      </c>
      <c r="C2959" t="s">
        <v>93</v>
      </c>
      <c r="D2959" t="s">
        <v>8117</v>
      </c>
      <c r="E2959" t="s">
        <v>95</v>
      </c>
      <c r="G2959" s="34">
        <f t="shared" si="46"/>
        <v>0</v>
      </c>
    </row>
    <row r="2960" spans="1:7" x14ac:dyDescent="0.15">
      <c r="A2960" t="s">
        <v>8118</v>
      </c>
      <c r="B2960" t="s">
        <v>8119</v>
      </c>
      <c r="C2960" t="s">
        <v>93</v>
      </c>
      <c r="D2960" t="s">
        <v>8120</v>
      </c>
      <c r="E2960" t="s">
        <v>95</v>
      </c>
      <c r="G2960" s="34">
        <f t="shared" si="46"/>
        <v>0</v>
      </c>
    </row>
    <row r="2961" spans="1:7" x14ac:dyDescent="0.15">
      <c r="A2961" t="s">
        <v>8121</v>
      </c>
      <c r="B2961" t="s">
        <v>8122</v>
      </c>
      <c r="C2961" t="s">
        <v>93</v>
      </c>
      <c r="D2961" t="s">
        <v>8123</v>
      </c>
      <c r="E2961" t="s">
        <v>95</v>
      </c>
      <c r="G2961" s="34">
        <f t="shared" si="46"/>
        <v>0</v>
      </c>
    </row>
    <row r="2962" spans="1:7" x14ac:dyDescent="0.15">
      <c r="A2962" t="s">
        <v>8124</v>
      </c>
      <c r="B2962" t="s">
        <v>8125</v>
      </c>
      <c r="C2962" t="s">
        <v>93</v>
      </c>
      <c r="D2962" t="s">
        <v>8126</v>
      </c>
      <c r="E2962" t="s">
        <v>95</v>
      </c>
      <c r="G2962" s="34">
        <f t="shared" si="46"/>
        <v>0</v>
      </c>
    </row>
    <row r="2963" spans="1:7" x14ac:dyDescent="0.15">
      <c r="A2963" t="s">
        <v>8127</v>
      </c>
      <c r="B2963" t="s">
        <v>8128</v>
      </c>
      <c r="C2963" t="s">
        <v>93</v>
      </c>
      <c r="D2963" t="s">
        <v>8129</v>
      </c>
      <c r="E2963" t="s">
        <v>95</v>
      </c>
      <c r="G2963" s="34">
        <f t="shared" si="46"/>
        <v>0</v>
      </c>
    </row>
    <row r="2964" spans="1:7" x14ac:dyDescent="0.15">
      <c r="A2964" t="s">
        <v>8130</v>
      </c>
      <c r="B2964" t="s">
        <v>8131</v>
      </c>
      <c r="C2964" t="s">
        <v>93</v>
      </c>
      <c r="D2964" t="s">
        <v>8132</v>
      </c>
      <c r="E2964" t="s">
        <v>95</v>
      </c>
      <c r="G2964" s="34">
        <f t="shared" si="46"/>
        <v>0</v>
      </c>
    </row>
    <row r="2965" spans="1:7" x14ac:dyDescent="0.15">
      <c r="A2965" t="s">
        <v>8133</v>
      </c>
      <c r="B2965" t="s">
        <v>8134</v>
      </c>
      <c r="C2965" t="s">
        <v>93</v>
      </c>
      <c r="D2965" t="s">
        <v>8135</v>
      </c>
      <c r="E2965" t="s">
        <v>95</v>
      </c>
      <c r="G2965" s="34">
        <f t="shared" si="46"/>
        <v>0</v>
      </c>
    </row>
    <row r="2966" spans="1:7" x14ac:dyDescent="0.15">
      <c r="A2966" t="s">
        <v>8136</v>
      </c>
      <c r="B2966" t="s">
        <v>8137</v>
      </c>
      <c r="C2966" t="s">
        <v>93</v>
      </c>
      <c r="D2966" t="s">
        <v>8138</v>
      </c>
      <c r="E2966" t="s">
        <v>95</v>
      </c>
      <c r="G2966" s="34">
        <f t="shared" si="46"/>
        <v>0</v>
      </c>
    </row>
    <row r="2967" spans="1:7" x14ac:dyDescent="0.15">
      <c r="A2967" t="s">
        <v>8139</v>
      </c>
      <c r="B2967" t="s">
        <v>8140</v>
      </c>
      <c r="C2967" t="s">
        <v>93</v>
      </c>
      <c r="D2967" t="s">
        <v>8141</v>
      </c>
      <c r="E2967" t="s">
        <v>95</v>
      </c>
      <c r="G2967" s="34">
        <f t="shared" si="46"/>
        <v>0</v>
      </c>
    </row>
    <row r="2968" spans="1:7" x14ac:dyDescent="0.15">
      <c r="A2968" t="s">
        <v>8142</v>
      </c>
      <c r="B2968" t="s">
        <v>8143</v>
      </c>
      <c r="C2968" t="s">
        <v>93</v>
      </c>
      <c r="D2968" t="s">
        <v>8144</v>
      </c>
      <c r="E2968" t="s">
        <v>95</v>
      </c>
      <c r="G2968" s="34">
        <f t="shared" si="46"/>
        <v>0</v>
      </c>
    </row>
    <row r="2969" spans="1:7" x14ac:dyDescent="0.15">
      <c r="A2969" t="s">
        <v>8145</v>
      </c>
      <c r="B2969" t="s">
        <v>8146</v>
      </c>
      <c r="C2969" t="s">
        <v>93</v>
      </c>
      <c r="D2969" t="s">
        <v>8147</v>
      </c>
      <c r="E2969" t="s">
        <v>95</v>
      </c>
      <c r="G2969" s="34">
        <f t="shared" si="46"/>
        <v>0</v>
      </c>
    </row>
    <row r="2970" spans="1:7" x14ac:dyDescent="0.15">
      <c r="A2970" t="s">
        <v>8148</v>
      </c>
      <c r="B2970" t="s">
        <v>8149</v>
      </c>
      <c r="C2970" t="s">
        <v>93</v>
      </c>
      <c r="D2970" t="s">
        <v>8150</v>
      </c>
      <c r="E2970" t="s">
        <v>95</v>
      </c>
      <c r="G2970" s="34">
        <f t="shared" si="46"/>
        <v>0</v>
      </c>
    </row>
    <row r="2971" spans="1:7" x14ac:dyDescent="0.15">
      <c r="A2971" t="s">
        <v>8151</v>
      </c>
      <c r="B2971" t="s">
        <v>8152</v>
      </c>
      <c r="C2971" t="s">
        <v>93</v>
      </c>
      <c r="D2971" t="s">
        <v>8153</v>
      </c>
      <c r="E2971" t="s">
        <v>95</v>
      </c>
      <c r="G2971" s="34">
        <f t="shared" si="46"/>
        <v>0</v>
      </c>
    </row>
    <row r="2972" spans="1:7" x14ac:dyDescent="0.15">
      <c r="A2972" t="s">
        <v>8154</v>
      </c>
      <c r="B2972" t="s">
        <v>8155</v>
      </c>
      <c r="C2972" t="s">
        <v>93</v>
      </c>
      <c r="D2972" t="s">
        <v>8156</v>
      </c>
      <c r="E2972" t="s">
        <v>95</v>
      </c>
      <c r="G2972" s="34">
        <f t="shared" si="46"/>
        <v>0</v>
      </c>
    </row>
    <row r="2973" spans="1:7" x14ac:dyDescent="0.15">
      <c r="A2973" t="s">
        <v>8157</v>
      </c>
      <c r="B2973" t="s">
        <v>8158</v>
      </c>
      <c r="C2973" t="s">
        <v>93</v>
      </c>
      <c r="D2973" t="s">
        <v>8159</v>
      </c>
      <c r="E2973" t="s">
        <v>95</v>
      </c>
      <c r="G2973" s="34">
        <f t="shared" si="46"/>
        <v>0</v>
      </c>
    </row>
    <row r="2974" spans="1:7" x14ac:dyDescent="0.15">
      <c r="A2974" t="s">
        <v>8160</v>
      </c>
      <c r="B2974" t="s">
        <v>8161</v>
      </c>
      <c r="C2974" t="s">
        <v>93</v>
      </c>
      <c r="D2974" t="s">
        <v>8162</v>
      </c>
      <c r="E2974" t="s">
        <v>95</v>
      </c>
      <c r="G2974" s="34">
        <f t="shared" si="46"/>
        <v>0</v>
      </c>
    </row>
    <row r="2975" spans="1:7" x14ac:dyDescent="0.15">
      <c r="A2975" t="s">
        <v>8163</v>
      </c>
      <c r="B2975" t="s">
        <v>8164</v>
      </c>
      <c r="C2975" t="s">
        <v>93</v>
      </c>
      <c r="D2975" t="s">
        <v>8165</v>
      </c>
      <c r="E2975" t="s">
        <v>95</v>
      </c>
      <c r="G2975" s="34">
        <f t="shared" si="46"/>
        <v>0</v>
      </c>
    </row>
    <row r="2976" spans="1:7" x14ac:dyDescent="0.15">
      <c r="A2976" t="s">
        <v>8166</v>
      </c>
      <c r="B2976" t="s">
        <v>8167</v>
      </c>
      <c r="C2976" t="s">
        <v>93</v>
      </c>
      <c r="D2976" t="s">
        <v>8168</v>
      </c>
      <c r="E2976" t="s">
        <v>95</v>
      </c>
      <c r="G2976" s="34">
        <f t="shared" si="46"/>
        <v>0</v>
      </c>
    </row>
    <row r="2977" spans="1:7" x14ac:dyDescent="0.15">
      <c r="A2977" t="s">
        <v>8169</v>
      </c>
      <c r="B2977" t="s">
        <v>8170</v>
      </c>
      <c r="C2977" t="s">
        <v>93</v>
      </c>
      <c r="D2977" t="s">
        <v>8171</v>
      </c>
      <c r="E2977" t="s">
        <v>95</v>
      </c>
      <c r="G2977" s="34">
        <f t="shared" si="46"/>
        <v>0</v>
      </c>
    </row>
    <row r="2978" spans="1:7" x14ac:dyDescent="0.15">
      <c r="A2978" t="s">
        <v>8172</v>
      </c>
      <c r="B2978" t="s">
        <v>8173</v>
      </c>
      <c r="C2978" t="s">
        <v>93</v>
      </c>
      <c r="D2978" t="s">
        <v>8174</v>
      </c>
      <c r="E2978" t="s">
        <v>95</v>
      </c>
      <c r="G2978" s="34">
        <f t="shared" si="46"/>
        <v>0</v>
      </c>
    </row>
    <row r="2979" spans="1:7" x14ac:dyDescent="0.15">
      <c r="A2979" t="s">
        <v>8175</v>
      </c>
      <c r="B2979" t="s">
        <v>8176</v>
      </c>
      <c r="C2979" t="s">
        <v>93</v>
      </c>
      <c r="D2979" t="s">
        <v>8177</v>
      </c>
      <c r="E2979" t="s">
        <v>95</v>
      </c>
      <c r="G2979" s="34">
        <f t="shared" si="46"/>
        <v>0</v>
      </c>
    </row>
    <row r="2980" spans="1:7" x14ac:dyDescent="0.15">
      <c r="A2980" t="s">
        <v>8178</v>
      </c>
      <c r="B2980" t="s">
        <v>8179</v>
      </c>
      <c r="C2980" t="s">
        <v>93</v>
      </c>
      <c r="D2980" t="s">
        <v>8180</v>
      </c>
      <c r="E2980" t="s">
        <v>95</v>
      </c>
      <c r="G2980" s="34">
        <f t="shared" si="46"/>
        <v>0</v>
      </c>
    </row>
    <row r="2981" spans="1:7" x14ac:dyDescent="0.15">
      <c r="A2981" t="s">
        <v>8181</v>
      </c>
      <c r="B2981" t="s">
        <v>8182</v>
      </c>
      <c r="C2981" t="s">
        <v>93</v>
      </c>
      <c r="D2981" t="s">
        <v>8183</v>
      </c>
      <c r="E2981" t="s">
        <v>95</v>
      </c>
      <c r="G2981" s="34">
        <f t="shared" si="46"/>
        <v>0</v>
      </c>
    </row>
    <row r="2982" spans="1:7" x14ac:dyDescent="0.15">
      <c r="A2982" t="s">
        <v>8184</v>
      </c>
      <c r="B2982" t="s">
        <v>8185</v>
      </c>
      <c r="C2982" t="s">
        <v>93</v>
      </c>
      <c r="D2982" t="s">
        <v>8186</v>
      </c>
      <c r="E2982" t="s">
        <v>95</v>
      </c>
      <c r="G2982" s="34">
        <f t="shared" si="46"/>
        <v>0</v>
      </c>
    </row>
    <row r="2983" spans="1:7" x14ac:dyDescent="0.15">
      <c r="A2983" t="s">
        <v>8187</v>
      </c>
      <c r="B2983" t="s">
        <v>8188</v>
      </c>
      <c r="C2983" t="s">
        <v>93</v>
      </c>
      <c r="D2983" t="s">
        <v>8189</v>
      </c>
      <c r="E2983" t="s">
        <v>95</v>
      </c>
      <c r="G2983" s="34">
        <f t="shared" si="46"/>
        <v>0</v>
      </c>
    </row>
    <row r="2984" spans="1:7" x14ac:dyDescent="0.15">
      <c r="A2984" t="s">
        <v>8190</v>
      </c>
      <c r="B2984" t="s">
        <v>8191</v>
      </c>
      <c r="C2984" t="s">
        <v>93</v>
      </c>
      <c r="D2984" t="s">
        <v>8192</v>
      </c>
      <c r="E2984" t="s">
        <v>95</v>
      </c>
      <c r="G2984" s="34">
        <f t="shared" si="46"/>
        <v>0</v>
      </c>
    </row>
    <row r="2985" spans="1:7" x14ac:dyDescent="0.15">
      <c r="A2985" t="s">
        <v>8193</v>
      </c>
      <c r="B2985" t="s">
        <v>8194</v>
      </c>
      <c r="C2985" t="s">
        <v>93</v>
      </c>
      <c r="D2985" t="s">
        <v>8195</v>
      </c>
      <c r="E2985" t="s">
        <v>95</v>
      </c>
      <c r="G2985" s="34">
        <f t="shared" si="46"/>
        <v>0</v>
      </c>
    </row>
    <row r="2986" spans="1:7" x14ac:dyDescent="0.15">
      <c r="A2986" t="s">
        <v>8196</v>
      </c>
      <c r="B2986" t="s">
        <v>8197</v>
      </c>
      <c r="C2986" t="s">
        <v>93</v>
      </c>
      <c r="D2986" t="s">
        <v>8198</v>
      </c>
      <c r="E2986" t="s">
        <v>95</v>
      </c>
      <c r="G2986" s="34">
        <f t="shared" si="46"/>
        <v>0</v>
      </c>
    </row>
    <row r="2987" spans="1:7" x14ac:dyDescent="0.15">
      <c r="A2987" t="s">
        <v>8199</v>
      </c>
      <c r="B2987" t="s">
        <v>8200</v>
      </c>
      <c r="C2987" t="s">
        <v>93</v>
      </c>
      <c r="D2987" t="s">
        <v>8201</v>
      </c>
      <c r="E2987" t="s">
        <v>95</v>
      </c>
      <c r="G2987" s="34">
        <f t="shared" si="46"/>
        <v>0</v>
      </c>
    </row>
    <row r="2988" spans="1:7" x14ac:dyDescent="0.15">
      <c r="A2988" t="s">
        <v>8202</v>
      </c>
      <c r="B2988" t="s">
        <v>8203</v>
      </c>
      <c r="C2988" t="s">
        <v>93</v>
      </c>
      <c r="D2988" t="s">
        <v>8204</v>
      </c>
      <c r="E2988" t="s">
        <v>95</v>
      </c>
      <c r="G2988" s="34">
        <f t="shared" si="46"/>
        <v>0</v>
      </c>
    </row>
    <row r="2989" spans="1:7" x14ac:dyDescent="0.15">
      <c r="A2989" t="s">
        <v>8205</v>
      </c>
      <c r="B2989" t="s">
        <v>8206</v>
      </c>
      <c r="C2989" t="s">
        <v>93</v>
      </c>
      <c r="D2989" t="s">
        <v>8207</v>
      </c>
      <c r="E2989" t="s">
        <v>95</v>
      </c>
      <c r="G2989" s="34">
        <f t="shared" si="46"/>
        <v>0</v>
      </c>
    </row>
    <row r="2990" spans="1:7" x14ac:dyDescent="0.15">
      <c r="A2990" t="s">
        <v>8208</v>
      </c>
      <c r="B2990" t="s">
        <v>8209</v>
      </c>
      <c r="C2990" t="s">
        <v>93</v>
      </c>
      <c r="D2990" t="s">
        <v>8210</v>
      </c>
      <c r="E2990" t="s">
        <v>95</v>
      </c>
      <c r="G2990" s="34">
        <f t="shared" si="46"/>
        <v>0</v>
      </c>
    </row>
    <row r="2991" spans="1:7" x14ac:dyDescent="0.15">
      <c r="A2991" t="s">
        <v>8211</v>
      </c>
      <c r="B2991" t="s">
        <v>8212</v>
      </c>
      <c r="C2991" t="s">
        <v>93</v>
      </c>
      <c r="D2991" t="s">
        <v>8213</v>
      </c>
      <c r="E2991" t="s">
        <v>95</v>
      </c>
      <c r="G2991" s="34">
        <f t="shared" si="46"/>
        <v>0</v>
      </c>
    </row>
    <row r="2992" spans="1:7" x14ac:dyDescent="0.15">
      <c r="A2992" t="s">
        <v>8214</v>
      </c>
      <c r="B2992" t="s">
        <v>8215</v>
      </c>
      <c r="C2992" t="s">
        <v>93</v>
      </c>
      <c r="D2992" t="s">
        <v>8216</v>
      </c>
      <c r="E2992" t="s">
        <v>95</v>
      </c>
      <c r="F2992" t="s">
        <v>12014</v>
      </c>
      <c r="G2992" s="34">
        <f t="shared" si="46"/>
        <v>39531</v>
      </c>
    </row>
    <row r="2993" spans="1:7" x14ac:dyDescent="0.15">
      <c r="A2993" t="s">
        <v>8217</v>
      </c>
      <c r="B2993" t="s">
        <v>8218</v>
      </c>
      <c r="C2993" t="s">
        <v>93</v>
      </c>
      <c r="D2993" t="s">
        <v>8219</v>
      </c>
      <c r="E2993" t="s">
        <v>95</v>
      </c>
      <c r="G2993" s="34">
        <f t="shared" si="46"/>
        <v>0</v>
      </c>
    </row>
    <row r="2994" spans="1:7" x14ac:dyDescent="0.15">
      <c r="A2994" t="s">
        <v>8220</v>
      </c>
      <c r="B2994" t="s">
        <v>8221</v>
      </c>
      <c r="C2994" t="s">
        <v>93</v>
      </c>
      <c r="D2994" t="s">
        <v>8222</v>
      </c>
      <c r="E2994" t="s">
        <v>95</v>
      </c>
      <c r="G2994" s="34">
        <f t="shared" si="46"/>
        <v>0</v>
      </c>
    </row>
    <row r="2995" spans="1:7" x14ac:dyDescent="0.15">
      <c r="A2995" t="s">
        <v>8223</v>
      </c>
      <c r="B2995" t="s">
        <v>8224</v>
      </c>
      <c r="C2995" t="s">
        <v>93</v>
      </c>
      <c r="D2995" t="s">
        <v>8225</v>
      </c>
      <c r="E2995" t="s">
        <v>95</v>
      </c>
      <c r="G2995" s="34">
        <f t="shared" si="46"/>
        <v>0</v>
      </c>
    </row>
    <row r="2996" spans="1:7" x14ac:dyDescent="0.15">
      <c r="A2996" t="s">
        <v>8226</v>
      </c>
      <c r="B2996" t="s">
        <v>8227</v>
      </c>
      <c r="C2996" t="s">
        <v>93</v>
      </c>
      <c r="D2996" t="s">
        <v>8228</v>
      </c>
      <c r="E2996" t="s">
        <v>95</v>
      </c>
      <c r="G2996" s="34">
        <f t="shared" si="46"/>
        <v>0</v>
      </c>
    </row>
    <row r="2997" spans="1:7" x14ac:dyDescent="0.15">
      <c r="A2997" t="s">
        <v>8229</v>
      </c>
      <c r="B2997" t="s">
        <v>8230</v>
      </c>
      <c r="C2997" t="s">
        <v>93</v>
      </c>
      <c r="D2997" t="s">
        <v>8231</v>
      </c>
      <c r="E2997" t="s">
        <v>95</v>
      </c>
      <c r="G2997" s="34">
        <f t="shared" si="46"/>
        <v>0</v>
      </c>
    </row>
    <row r="2998" spans="1:7" x14ac:dyDescent="0.15">
      <c r="A2998" t="s">
        <v>8232</v>
      </c>
      <c r="B2998" t="s">
        <v>8233</v>
      </c>
      <c r="C2998" t="s">
        <v>93</v>
      </c>
      <c r="D2998" t="s">
        <v>8234</v>
      </c>
      <c r="E2998" t="s">
        <v>95</v>
      </c>
      <c r="G2998" s="34">
        <f t="shared" si="46"/>
        <v>0</v>
      </c>
    </row>
    <row r="2999" spans="1:7" x14ac:dyDescent="0.15">
      <c r="A2999" t="s">
        <v>8235</v>
      </c>
      <c r="B2999" t="s">
        <v>8236</v>
      </c>
      <c r="C2999" t="s">
        <v>93</v>
      </c>
      <c r="D2999" t="s">
        <v>8237</v>
      </c>
      <c r="E2999" t="s">
        <v>95</v>
      </c>
      <c r="G2999" s="34">
        <f t="shared" si="46"/>
        <v>0</v>
      </c>
    </row>
    <row r="3000" spans="1:7" x14ac:dyDescent="0.15">
      <c r="A3000" t="s">
        <v>8238</v>
      </c>
      <c r="B3000" t="s">
        <v>8239</v>
      </c>
      <c r="C3000" t="s">
        <v>93</v>
      </c>
      <c r="D3000" t="s">
        <v>8240</v>
      </c>
      <c r="E3000" t="s">
        <v>95</v>
      </c>
      <c r="G3000" s="34">
        <f t="shared" si="46"/>
        <v>0</v>
      </c>
    </row>
    <row r="3001" spans="1:7" x14ac:dyDescent="0.15">
      <c r="A3001" t="s">
        <v>8241</v>
      </c>
      <c r="B3001" t="s">
        <v>8242</v>
      </c>
      <c r="C3001" t="s">
        <v>93</v>
      </c>
      <c r="D3001" t="s">
        <v>8243</v>
      </c>
      <c r="E3001" t="s">
        <v>95</v>
      </c>
      <c r="G3001" s="34">
        <f t="shared" si="46"/>
        <v>0</v>
      </c>
    </row>
    <row r="3002" spans="1:7" x14ac:dyDescent="0.15">
      <c r="A3002" t="s">
        <v>8244</v>
      </c>
      <c r="B3002" t="s">
        <v>8245</v>
      </c>
      <c r="C3002" t="s">
        <v>93</v>
      </c>
      <c r="D3002" t="s">
        <v>8246</v>
      </c>
      <c r="E3002" t="s">
        <v>95</v>
      </c>
      <c r="G3002" s="34">
        <f t="shared" si="46"/>
        <v>0</v>
      </c>
    </row>
    <row r="3003" spans="1:7" x14ac:dyDescent="0.15">
      <c r="A3003" t="s">
        <v>8247</v>
      </c>
      <c r="B3003" t="s">
        <v>8248</v>
      </c>
      <c r="C3003" t="s">
        <v>93</v>
      </c>
      <c r="D3003" t="s">
        <v>8249</v>
      </c>
      <c r="E3003" t="s">
        <v>95</v>
      </c>
      <c r="G3003" s="34">
        <f t="shared" si="46"/>
        <v>0</v>
      </c>
    </row>
    <row r="3004" spans="1:7" x14ac:dyDescent="0.15">
      <c r="A3004" t="s">
        <v>8250</v>
      </c>
      <c r="B3004" t="s">
        <v>8251</v>
      </c>
      <c r="C3004" t="s">
        <v>93</v>
      </c>
      <c r="D3004" t="s">
        <v>8252</v>
      </c>
      <c r="E3004" t="s">
        <v>95</v>
      </c>
      <c r="F3004" t="s">
        <v>11927</v>
      </c>
      <c r="G3004" s="34">
        <f t="shared" si="46"/>
        <v>40273</v>
      </c>
    </row>
    <row r="3005" spans="1:7" x14ac:dyDescent="0.15">
      <c r="A3005" t="s">
        <v>8253</v>
      </c>
      <c r="B3005" t="s">
        <v>8254</v>
      </c>
      <c r="C3005" t="s">
        <v>93</v>
      </c>
      <c r="D3005" t="s">
        <v>8255</v>
      </c>
      <c r="E3005" t="s">
        <v>95</v>
      </c>
      <c r="F3005" t="s">
        <v>12106</v>
      </c>
      <c r="G3005" s="34">
        <f t="shared" si="46"/>
        <v>40343</v>
      </c>
    </row>
    <row r="3006" spans="1:7" x14ac:dyDescent="0.15">
      <c r="A3006" t="s">
        <v>8256</v>
      </c>
      <c r="B3006" t="s">
        <v>8257</v>
      </c>
      <c r="C3006" t="s">
        <v>93</v>
      </c>
      <c r="D3006" t="s">
        <v>8258</v>
      </c>
      <c r="E3006" t="s">
        <v>95</v>
      </c>
      <c r="G3006" s="34">
        <f t="shared" si="46"/>
        <v>0</v>
      </c>
    </row>
    <row r="3007" spans="1:7" x14ac:dyDescent="0.15">
      <c r="A3007" t="s">
        <v>8259</v>
      </c>
      <c r="B3007" t="s">
        <v>8260</v>
      </c>
      <c r="C3007" t="s">
        <v>188</v>
      </c>
      <c r="D3007" t="s">
        <v>8261</v>
      </c>
      <c r="E3007" t="s">
        <v>42</v>
      </c>
      <c r="G3007" s="34">
        <f t="shared" si="46"/>
        <v>0</v>
      </c>
    </row>
    <row r="3008" spans="1:7" x14ac:dyDescent="0.15">
      <c r="A3008" t="s">
        <v>8262</v>
      </c>
      <c r="B3008" t="s">
        <v>8263</v>
      </c>
      <c r="C3008" t="s">
        <v>93</v>
      </c>
      <c r="D3008" t="s">
        <v>8264</v>
      </c>
      <c r="E3008" t="s">
        <v>95</v>
      </c>
      <c r="F3008" t="s">
        <v>11904</v>
      </c>
      <c r="G3008" s="34">
        <f t="shared" si="46"/>
        <v>38803</v>
      </c>
    </row>
    <row r="3009" spans="1:7" x14ac:dyDescent="0.15">
      <c r="A3009" t="s">
        <v>8265</v>
      </c>
      <c r="B3009" t="s">
        <v>8266</v>
      </c>
      <c r="C3009" t="s">
        <v>93</v>
      </c>
      <c r="D3009" t="s">
        <v>8267</v>
      </c>
      <c r="E3009" t="s">
        <v>95</v>
      </c>
      <c r="F3009" t="s">
        <v>12107</v>
      </c>
      <c r="G3009" s="34">
        <f t="shared" si="46"/>
        <v>40889</v>
      </c>
    </row>
    <row r="3010" spans="1:7" x14ac:dyDescent="0.15">
      <c r="A3010" t="s">
        <v>8268</v>
      </c>
      <c r="B3010" t="s">
        <v>8269</v>
      </c>
      <c r="C3010" t="s">
        <v>93</v>
      </c>
      <c r="D3010" t="s">
        <v>8270</v>
      </c>
      <c r="E3010" t="s">
        <v>95</v>
      </c>
      <c r="F3010" t="s">
        <v>12107</v>
      </c>
      <c r="G3010" s="34">
        <f t="shared" ref="G3010:G3073" si="47">IFERROR(VALUE(F3010),VALUE(REPLACE(F3010,1,FIND(CHAR(1),SUBSTITUTE(F3010,",",CHAR(1),LEN(F3010)-LEN(SUBSTITUTE(F3010,",","")))),"")))</f>
        <v>40889</v>
      </c>
    </row>
    <row r="3011" spans="1:7" x14ac:dyDescent="0.15">
      <c r="A3011" t="s">
        <v>8271</v>
      </c>
      <c r="B3011" t="s">
        <v>8272</v>
      </c>
      <c r="C3011" t="s">
        <v>93</v>
      </c>
      <c r="D3011" t="s">
        <v>8273</v>
      </c>
      <c r="E3011" t="s">
        <v>95</v>
      </c>
      <c r="G3011" s="34">
        <f t="shared" si="47"/>
        <v>0</v>
      </c>
    </row>
    <row r="3012" spans="1:7" x14ac:dyDescent="0.15">
      <c r="A3012" t="s">
        <v>8274</v>
      </c>
      <c r="B3012" t="s">
        <v>8275</v>
      </c>
      <c r="C3012" t="s">
        <v>93</v>
      </c>
      <c r="D3012" t="s">
        <v>8276</v>
      </c>
      <c r="E3012" t="s">
        <v>95</v>
      </c>
      <c r="G3012" s="34">
        <f t="shared" si="47"/>
        <v>0</v>
      </c>
    </row>
    <row r="3013" spans="1:7" x14ac:dyDescent="0.15">
      <c r="A3013" t="s">
        <v>8277</v>
      </c>
      <c r="B3013" t="s">
        <v>8278</v>
      </c>
      <c r="C3013" t="s">
        <v>93</v>
      </c>
      <c r="D3013" t="s">
        <v>8279</v>
      </c>
      <c r="E3013" t="s">
        <v>95</v>
      </c>
      <c r="G3013" s="34">
        <f t="shared" si="47"/>
        <v>0</v>
      </c>
    </row>
    <row r="3014" spans="1:7" x14ac:dyDescent="0.15">
      <c r="A3014" t="s">
        <v>8280</v>
      </c>
      <c r="B3014" t="s">
        <v>8281</v>
      </c>
      <c r="C3014" t="s">
        <v>93</v>
      </c>
      <c r="D3014" t="s">
        <v>8282</v>
      </c>
      <c r="E3014" t="s">
        <v>95</v>
      </c>
      <c r="F3014" t="s">
        <v>11578</v>
      </c>
      <c r="G3014" s="34">
        <f t="shared" si="47"/>
        <v>39850</v>
      </c>
    </row>
    <row r="3015" spans="1:7" x14ac:dyDescent="0.15">
      <c r="A3015" t="s">
        <v>8283</v>
      </c>
      <c r="B3015" t="s">
        <v>8284</v>
      </c>
      <c r="C3015" t="s">
        <v>188</v>
      </c>
      <c r="D3015" t="s">
        <v>8285</v>
      </c>
      <c r="E3015" t="s">
        <v>42</v>
      </c>
      <c r="G3015" s="34">
        <f t="shared" si="47"/>
        <v>0</v>
      </c>
    </row>
    <row r="3016" spans="1:7" x14ac:dyDescent="0.15">
      <c r="A3016" t="s">
        <v>8286</v>
      </c>
      <c r="B3016" t="s">
        <v>8287</v>
      </c>
      <c r="C3016" t="s">
        <v>334</v>
      </c>
      <c r="D3016" t="s">
        <v>8288</v>
      </c>
      <c r="E3016" t="s">
        <v>705</v>
      </c>
      <c r="F3016" t="s">
        <v>11885</v>
      </c>
      <c r="G3016" s="34">
        <f t="shared" si="47"/>
        <v>38986</v>
      </c>
    </row>
    <row r="3017" spans="1:7" x14ac:dyDescent="0.15">
      <c r="A3017" t="s">
        <v>8289</v>
      </c>
      <c r="B3017" t="s">
        <v>8290</v>
      </c>
      <c r="C3017" t="s">
        <v>334</v>
      </c>
      <c r="D3017" t="s">
        <v>8291</v>
      </c>
      <c r="E3017" t="s">
        <v>705</v>
      </c>
      <c r="G3017" s="34">
        <f t="shared" si="47"/>
        <v>0</v>
      </c>
    </row>
    <row r="3018" spans="1:7" x14ac:dyDescent="0.15">
      <c r="A3018" t="s">
        <v>8292</v>
      </c>
      <c r="B3018" t="s">
        <v>8293</v>
      </c>
      <c r="C3018" t="s">
        <v>334</v>
      </c>
      <c r="D3018" t="s">
        <v>8294</v>
      </c>
      <c r="E3018" t="s">
        <v>705</v>
      </c>
      <c r="G3018" s="34">
        <f t="shared" si="47"/>
        <v>0</v>
      </c>
    </row>
    <row r="3019" spans="1:7" x14ac:dyDescent="0.15">
      <c r="A3019" t="s">
        <v>8295</v>
      </c>
      <c r="B3019" t="s">
        <v>8296</v>
      </c>
      <c r="C3019" t="s">
        <v>334</v>
      </c>
      <c r="D3019" t="s">
        <v>8297</v>
      </c>
      <c r="E3019" t="s">
        <v>705</v>
      </c>
      <c r="G3019" s="34">
        <f t="shared" si="47"/>
        <v>0</v>
      </c>
    </row>
    <row r="3020" spans="1:7" x14ac:dyDescent="0.15">
      <c r="A3020" t="s">
        <v>8298</v>
      </c>
      <c r="B3020" t="s">
        <v>8299</v>
      </c>
      <c r="C3020" t="s">
        <v>334</v>
      </c>
      <c r="D3020" t="s">
        <v>8300</v>
      </c>
      <c r="E3020" t="s">
        <v>705</v>
      </c>
      <c r="G3020" s="34">
        <f t="shared" si="47"/>
        <v>0</v>
      </c>
    </row>
    <row r="3021" spans="1:7" x14ac:dyDescent="0.15">
      <c r="A3021" t="s">
        <v>8301</v>
      </c>
      <c r="B3021" t="s">
        <v>8302</v>
      </c>
      <c r="C3021" t="s">
        <v>334</v>
      </c>
      <c r="D3021" t="s">
        <v>8303</v>
      </c>
      <c r="E3021" t="s">
        <v>705</v>
      </c>
      <c r="G3021" s="34">
        <f t="shared" si="47"/>
        <v>0</v>
      </c>
    </row>
    <row r="3022" spans="1:7" x14ac:dyDescent="0.15">
      <c r="A3022" t="s">
        <v>8304</v>
      </c>
      <c r="B3022" t="s">
        <v>8305</v>
      </c>
      <c r="C3022" t="s">
        <v>334</v>
      </c>
      <c r="D3022" t="s">
        <v>8306</v>
      </c>
      <c r="E3022" t="s">
        <v>705</v>
      </c>
      <c r="G3022" s="34">
        <f t="shared" si="47"/>
        <v>0</v>
      </c>
    </row>
    <row r="3023" spans="1:7" x14ac:dyDescent="0.15">
      <c r="A3023" t="s">
        <v>8307</v>
      </c>
      <c r="B3023" t="s">
        <v>8308</v>
      </c>
      <c r="C3023" t="s">
        <v>334</v>
      </c>
      <c r="D3023" t="s">
        <v>8309</v>
      </c>
      <c r="E3023" t="s">
        <v>705</v>
      </c>
      <c r="G3023" s="34">
        <f t="shared" si="47"/>
        <v>0</v>
      </c>
    </row>
    <row r="3024" spans="1:7" x14ac:dyDescent="0.15">
      <c r="A3024" t="s">
        <v>8310</v>
      </c>
      <c r="B3024" t="s">
        <v>8311</v>
      </c>
      <c r="C3024" t="s">
        <v>334</v>
      </c>
      <c r="D3024" t="s">
        <v>8312</v>
      </c>
      <c r="E3024" t="s">
        <v>705</v>
      </c>
      <c r="G3024" s="34">
        <f t="shared" si="47"/>
        <v>0</v>
      </c>
    </row>
    <row r="3025" spans="1:7" x14ac:dyDescent="0.15">
      <c r="A3025" t="s">
        <v>8313</v>
      </c>
      <c r="B3025" t="s">
        <v>8314</v>
      </c>
      <c r="C3025" t="s">
        <v>334</v>
      </c>
      <c r="D3025" t="s">
        <v>8315</v>
      </c>
      <c r="E3025" t="s">
        <v>705</v>
      </c>
      <c r="G3025" s="34">
        <f t="shared" si="47"/>
        <v>0</v>
      </c>
    </row>
    <row r="3026" spans="1:7" x14ac:dyDescent="0.15">
      <c r="A3026" t="s">
        <v>8316</v>
      </c>
      <c r="B3026" t="s">
        <v>8317</v>
      </c>
      <c r="C3026" t="s">
        <v>334</v>
      </c>
      <c r="D3026" t="s">
        <v>8318</v>
      </c>
      <c r="E3026" t="s">
        <v>705</v>
      </c>
      <c r="G3026" s="34">
        <f t="shared" si="47"/>
        <v>0</v>
      </c>
    </row>
    <row r="3027" spans="1:7" x14ac:dyDescent="0.15">
      <c r="A3027" t="s">
        <v>8319</v>
      </c>
      <c r="B3027" t="s">
        <v>8320</v>
      </c>
      <c r="C3027" t="s">
        <v>334</v>
      </c>
      <c r="D3027" t="s">
        <v>8321</v>
      </c>
      <c r="E3027" t="s">
        <v>705</v>
      </c>
      <c r="G3027" s="34">
        <f t="shared" si="47"/>
        <v>0</v>
      </c>
    </row>
    <row r="3028" spans="1:7" x14ac:dyDescent="0.15">
      <c r="A3028" t="s">
        <v>8322</v>
      </c>
      <c r="B3028" t="s">
        <v>8323</v>
      </c>
      <c r="C3028" t="s">
        <v>334</v>
      </c>
      <c r="D3028" t="s">
        <v>8324</v>
      </c>
      <c r="E3028" t="s">
        <v>705</v>
      </c>
      <c r="G3028" s="34">
        <f t="shared" si="47"/>
        <v>0</v>
      </c>
    </row>
    <row r="3029" spans="1:7" x14ac:dyDescent="0.15">
      <c r="A3029" t="s">
        <v>8325</v>
      </c>
      <c r="B3029" t="s">
        <v>8326</v>
      </c>
      <c r="C3029" t="s">
        <v>334</v>
      </c>
      <c r="D3029" t="s">
        <v>8327</v>
      </c>
      <c r="E3029" t="s">
        <v>705</v>
      </c>
      <c r="G3029" s="34">
        <f t="shared" si="47"/>
        <v>0</v>
      </c>
    </row>
    <row r="3030" spans="1:7" x14ac:dyDescent="0.15">
      <c r="A3030" t="s">
        <v>8328</v>
      </c>
      <c r="B3030" t="s">
        <v>8329</v>
      </c>
      <c r="C3030" t="s">
        <v>334</v>
      </c>
      <c r="D3030" t="s">
        <v>8330</v>
      </c>
      <c r="E3030" t="s">
        <v>705</v>
      </c>
      <c r="G3030" s="34">
        <f t="shared" si="47"/>
        <v>0</v>
      </c>
    </row>
    <row r="3031" spans="1:7" x14ac:dyDescent="0.15">
      <c r="A3031" t="s">
        <v>8331</v>
      </c>
      <c r="B3031" t="s">
        <v>8332</v>
      </c>
      <c r="C3031" t="s">
        <v>334</v>
      </c>
      <c r="D3031" t="s">
        <v>8333</v>
      </c>
      <c r="E3031" t="s">
        <v>705</v>
      </c>
      <c r="G3031" s="34">
        <f t="shared" si="47"/>
        <v>0</v>
      </c>
    </row>
    <row r="3032" spans="1:7" x14ac:dyDescent="0.15">
      <c r="A3032" t="s">
        <v>8334</v>
      </c>
      <c r="B3032" t="s">
        <v>8335</v>
      </c>
      <c r="C3032" t="s">
        <v>334</v>
      </c>
      <c r="D3032" t="s">
        <v>8336</v>
      </c>
      <c r="E3032" t="s">
        <v>705</v>
      </c>
      <c r="G3032" s="34">
        <f t="shared" si="47"/>
        <v>0</v>
      </c>
    </row>
    <row r="3033" spans="1:7" x14ac:dyDescent="0.15">
      <c r="A3033" t="s">
        <v>8337</v>
      </c>
      <c r="B3033" t="s">
        <v>8338</v>
      </c>
      <c r="C3033" t="s">
        <v>334</v>
      </c>
      <c r="D3033" t="s">
        <v>8339</v>
      </c>
      <c r="E3033" t="s">
        <v>705</v>
      </c>
      <c r="G3033" s="34">
        <f t="shared" si="47"/>
        <v>0</v>
      </c>
    </row>
    <row r="3034" spans="1:7" x14ac:dyDescent="0.15">
      <c r="A3034" t="s">
        <v>8340</v>
      </c>
      <c r="B3034" t="s">
        <v>8341</v>
      </c>
      <c r="C3034" t="s">
        <v>334</v>
      </c>
      <c r="D3034" t="s">
        <v>8342</v>
      </c>
      <c r="E3034" t="s">
        <v>705</v>
      </c>
      <c r="G3034" s="34">
        <f t="shared" si="47"/>
        <v>0</v>
      </c>
    </row>
    <row r="3035" spans="1:7" x14ac:dyDescent="0.15">
      <c r="A3035" t="s">
        <v>8343</v>
      </c>
      <c r="B3035" t="s">
        <v>8344</v>
      </c>
      <c r="C3035" t="s">
        <v>334</v>
      </c>
      <c r="D3035" t="s">
        <v>8345</v>
      </c>
      <c r="E3035" t="s">
        <v>705</v>
      </c>
      <c r="G3035" s="34">
        <f t="shared" si="47"/>
        <v>0</v>
      </c>
    </row>
    <row r="3036" spans="1:7" x14ac:dyDescent="0.15">
      <c r="A3036" t="s">
        <v>8346</v>
      </c>
      <c r="B3036" t="s">
        <v>8347</v>
      </c>
      <c r="C3036" t="s">
        <v>334</v>
      </c>
      <c r="D3036" t="s">
        <v>8348</v>
      </c>
      <c r="E3036" t="s">
        <v>705</v>
      </c>
      <c r="G3036" s="34">
        <f t="shared" si="47"/>
        <v>0</v>
      </c>
    </row>
    <row r="3037" spans="1:7" x14ac:dyDescent="0.15">
      <c r="A3037" t="s">
        <v>8349</v>
      </c>
      <c r="B3037" t="s">
        <v>8287</v>
      </c>
      <c r="C3037" t="s">
        <v>180</v>
      </c>
      <c r="D3037" t="s">
        <v>8288</v>
      </c>
      <c r="E3037" t="s">
        <v>182</v>
      </c>
      <c r="F3037" t="s">
        <v>11885</v>
      </c>
      <c r="G3037" s="34">
        <f t="shared" si="47"/>
        <v>38986</v>
      </c>
    </row>
    <row r="3038" spans="1:7" x14ac:dyDescent="0.15">
      <c r="A3038" t="s">
        <v>8350</v>
      </c>
      <c r="B3038" t="s">
        <v>8290</v>
      </c>
      <c r="C3038" t="s">
        <v>180</v>
      </c>
      <c r="D3038" t="s">
        <v>8291</v>
      </c>
      <c r="E3038" t="s">
        <v>182</v>
      </c>
      <c r="G3038" s="34">
        <f t="shared" si="47"/>
        <v>0</v>
      </c>
    </row>
    <row r="3039" spans="1:7" x14ac:dyDescent="0.15">
      <c r="A3039" t="s">
        <v>8351</v>
      </c>
      <c r="B3039" t="s">
        <v>8293</v>
      </c>
      <c r="C3039" t="s">
        <v>180</v>
      </c>
      <c r="D3039" t="s">
        <v>8294</v>
      </c>
      <c r="E3039" t="s">
        <v>182</v>
      </c>
      <c r="G3039" s="34">
        <f t="shared" si="47"/>
        <v>0</v>
      </c>
    </row>
    <row r="3040" spans="1:7" x14ac:dyDescent="0.15">
      <c r="A3040" t="s">
        <v>8352</v>
      </c>
      <c r="B3040" t="s">
        <v>8296</v>
      </c>
      <c r="C3040" t="s">
        <v>180</v>
      </c>
      <c r="D3040" t="s">
        <v>8297</v>
      </c>
      <c r="E3040" t="s">
        <v>182</v>
      </c>
      <c r="G3040" s="34">
        <f t="shared" si="47"/>
        <v>0</v>
      </c>
    </row>
    <row r="3041" spans="1:7" x14ac:dyDescent="0.15">
      <c r="A3041" t="s">
        <v>8353</v>
      </c>
      <c r="B3041" t="s">
        <v>8299</v>
      </c>
      <c r="C3041" t="s">
        <v>180</v>
      </c>
      <c r="D3041" t="s">
        <v>8300</v>
      </c>
      <c r="E3041" t="s">
        <v>182</v>
      </c>
      <c r="G3041" s="34">
        <f t="shared" si="47"/>
        <v>0</v>
      </c>
    </row>
    <row r="3042" spans="1:7" x14ac:dyDescent="0.15">
      <c r="A3042" t="s">
        <v>8354</v>
      </c>
      <c r="B3042" t="s">
        <v>8302</v>
      </c>
      <c r="C3042" t="s">
        <v>180</v>
      </c>
      <c r="D3042" t="s">
        <v>8303</v>
      </c>
      <c r="E3042" t="s">
        <v>182</v>
      </c>
      <c r="G3042" s="34">
        <f t="shared" si="47"/>
        <v>0</v>
      </c>
    </row>
    <row r="3043" spans="1:7" x14ac:dyDescent="0.15">
      <c r="A3043" t="s">
        <v>8355</v>
      </c>
      <c r="B3043" t="s">
        <v>8305</v>
      </c>
      <c r="C3043" t="s">
        <v>180</v>
      </c>
      <c r="D3043" t="s">
        <v>8306</v>
      </c>
      <c r="E3043" t="s">
        <v>182</v>
      </c>
      <c r="G3043" s="34">
        <f t="shared" si="47"/>
        <v>0</v>
      </c>
    </row>
    <row r="3044" spans="1:7" x14ac:dyDescent="0.15">
      <c r="A3044" t="s">
        <v>8356</v>
      </c>
      <c r="B3044" t="s">
        <v>8308</v>
      </c>
      <c r="C3044" t="s">
        <v>180</v>
      </c>
      <c r="D3044" t="s">
        <v>8309</v>
      </c>
      <c r="E3044" t="s">
        <v>182</v>
      </c>
      <c r="G3044" s="34">
        <f t="shared" si="47"/>
        <v>0</v>
      </c>
    </row>
    <row r="3045" spans="1:7" x14ac:dyDescent="0.15">
      <c r="A3045" t="s">
        <v>8357</v>
      </c>
      <c r="B3045" t="s">
        <v>8311</v>
      </c>
      <c r="C3045" t="s">
        <v>180</v>
      </c>
      <c r="D3045" t="s">
        <v>8312</v>
      </c>
      <c r="E3045" t="s">
        <v>182</v>
      </c>
      <c r="G3045" s="34">
        <f t="shared" si="47"/>
        <v>0</v>
      </c>
    </row>
    <row r="3046" spans="1:7" x14ac:dyDescent="0.15">
      <c r="A3046" t="s">
        <v>8358</v>
      </c>
      <c r="B3046" t="s">
        <v>8314</v>
      </c>
      <c r="C3046" t="s">
        <v>180</v>
      </c>
      <c r="D3046" t="s">
        <v>8315</v>
      </c>
      <c r="E3046" t="s">
        <v>182</v>
      </c>
      <c r="G3046" s="34">
        <f t="shared" si="47"/>
        <v>0</v>
      </c>
    </row>
    <row r="3047" spans="1:7" x14ac:dyDescent="0.15">
      <c r="A3047" t="s">
        <v>8359</v>
      </c>
      <c r="B3047" t="s">
        <v>8317</v>
      </c>
      <c r="C3047" t="s">
        <v>180</v>
      </c>
      <c r="D3047" t="s">
        <v>8318</v>
      </c>
      <c r="E3047" t="s">
        <v>182</v>
      </c>
      <c r="G3047" s="34">
        <f t="shared" si="47"/>
        <v>0</v>
      </c>
    </row>
    <row r="3048" spans="1:7" x14ac:dyDescent="0.15">
      <c r="A3048" t="s">
        <v>8360</v>
      </c>
      <c r="B3048" t="s">
        <v>8287</v>
      </c>
      <c r="C3048" t="s">
        <v>53</v>
      </c>
      <c r="D3048" t="s">
        <v>8288</v>
      </c>
      <c r="E3048" t="s">
        <v>53</v>
      </c>
      <c r="F3048" t="s">
        <v>12012</v>
      </c>
      <c r="G3048" s="34">
        <f t="shared" si="47"/>
        <v>40064</v>
      </c>
    </row>
    <row r="3049" spans="1:7" x14ac:dyDescent="0.15">
      <c r="A3049" t="s">
        <v>8361</v>
      </c>
      <c r="B3049" t="s">
        <v>8362</v>
      </c>
      <c r="C3049" t="s">
        <v>334</v>
      </c>
      <c r="D3049" t="s">
        <v>8363</v>
      </c>
      <c r="E3049" t="s">
        <v>705</v>
      </c>
      <c r="G3049" s="34">
        <f t="shared" si="47"/>
        <v>0</v>
      </c>
    </row>
    <row r="3050" spans="1:7" x14ac:dyDescent="0.15">
      <c r="A3050" t="s">
        <v>8364</v>
      </c>
      <c r="B3050" t="s">
        <v>8362</v>
      </c>
      <c r="C3050" t="s">
        <v>180</v>
      </c>
      <c r="D3050" t="s">
        <v>8363</v>
      </c>
      <c r="E3050" t="s">
        <v>182</v>
      </c>
      <c r="G3050" s="34">
        <f t="shared" si="47"/>
        <v>0</v>
      </c>
    </row>
    <row r="3051" spans="1:7" x14ac:dyDescent="0.15">
      <c r="A3051" t="s">
        <v>8365</v>
      </c>
      <c r="B3051" t="s">
        <v>8287</v>
      </c>
      <c r="C3051" t="s">
        <v>188</v>
      </c>
      <c r="D3051" t="s">
        <v>8288</v>
      </c>
      <c r="E3051" t="s">
        <v>42</v>
      </c>
      <c r="F3051" t="s">
        <v>11885</v>
      </c>
      <c r="G3051" s="34">
        <f t="shared" si="47"/>
        <v>38986</v>
      </c>
    </row>
    <row r="3052" spans="1:7" x14ac:dyDescent="0.15">
      <c r="A3052" t="s">
        <v>8366</v>
      </c>
      <c r="B3052" t="s">
        <v>8367</v>
      </c>
      <c r="C3052" t="s">
        <v>8368</v>
      </c>
      <c r="D3052" t="s">
        <v>8369</v>
      </c>
      <c r="E3052" t="s">
        <v>42</v>
      </c>
      <c r="G3052" s="34">
        <f t="shared" si="47"/>
        <v>0</v>
      </c>
    </row>
    <row r="3053" spans="1:7" x14ac:dyDescent="0.15">
      <c r="A3053" t="s">
        <v>8370</v>
      </c>
      <c r="B3053" t="s">
        <v>8371</v>
      </c>
      <c r="C3053" t="s">
        <v>8368</v>
      </c>
      <c r="D3053" t="s">
        <v>8372</v>
      </c>
      <c r="E3053" t="s">
        <v>42</v>
      </c>
      <c r="G3053" s="34">
        <f t="shared" si="47"/>
        <v>0</v>
      </c>
    </row>
    <row r="3054" spans="1:7" x14ac:dyDescent="0.15">
      <c r="A3054" t="s">
        <v>8373</v>
      </c>
      <c r="B3054" t="s">
        <v>8374</v>
      </c>
      <c r="C3054" t="s">
        <v>8368</v>
      </c>
      <c r="D3054" t="s">
        <v>8375</v>
      </c>
      <c r="E3054" t="s">
        <v>42</v>
      </c>
      <c r="G3054" s="34">
        <f t="shared" si="47"/>
        <v>0</v>
      </c>
    </row>
    <row r="3055" spans="1:7" x14ac:dyDescent="0.15">
      <c r="A3055" t="s">
        <v>8376</v>
      </c>
      <c r="B3055" t="s">
        <v>8377</v>
      </c>
      <c r="C3055" t="s">
        <v>8368</v>
      </c>
      <c r="D3055" t="s">
        <v>8378</v>
      </c>
      <c r="E3055" t="s">
        <v>42</v>
      </c>
      <c r="G3055" s="34">
        <f t="shared" si="47"/>
        <v>0</v>
      </c>
    </row>
    <row r="3056" spans="1:7" x14ac:dyDescent="0.15">
      <c r="A3056" t="s">
        <v>8379</v>
      </c>
      <c r="B3056" t="s">
        <v>8380</v>
      </c>
      <c r="C3056" t="s">
        <v>8368</v>
      </c>
      <c r="D3056" t="s">
        <v>8381</v>
      </c>
      <c r="E3056" t="s">
        <v>42</v>
      </c>
      <c r="G3056" s="34">
        <f t="shared" si="47"/>
        <v>0</v>
      </c>
    </row>
    <row r="3057" spans="1:7" x14ac:dyDescent="0.15">
      <c r="A3057" t="s">
        <v>8382</v>
      </c>
      <c r="B3057" t="s">
        <v>8383</v>
      </c>
      <c r="C3057" t="s">
        <v>8368</v>
      </c>
      <c r="D3057" t="s">
        <v>8384</v>
      </c>
      <c r="E3057" t="s">
        <v>42</v>
      </c>
      <c r="G3057" s="34">
        <f t="shared" si="47"/>
        <v>0</v>
      </c>
    </row>
    <row r="3058" spans="1:7" x14ac:dyDescent="0.15">
      <c r="A3058" t="s">
        <v>8385</v>
      </c>
      <c r="B3058" t="s">
        <v>8386</v>
      </c>
      <c r="C3058" t="s">
        <v>8368</v>
      </c>
      <c r="D3058" t="s">
        <v>8387</v>
      </c>
      <c r="E3058" t="s">
        <v>42</v>
      </c>
      <c r="G3058" s="34">
        <f t="shared" si="47"/>
        <v>0</v>
      </c>
    </row>
    <row r="3059" spans="1:7" x14ac:dyDescent="0.15">
      <c r="A3059" t="s">
        <v>8388</v>
      </c>
      <c r="B3059" t="s">
        <v>8389</v>
      </c>
      <c r="C3059" t="s">
        <v>93</v>
      </c>
      <c r="D3059" t="s">
        <v>8390</v>
      </c>
      <c r="E3059" t="s">
        <v>95</v>
      </c>
      <c r="G3059" s="34">
        <f t="shared" si="47"/>
        <v>0</v>
      </c>
    </row>
    <row r="3060" spans="1:7" x14ac:dyDescent="0.15">
      <c r="A3060" t="s">
        <v>8391</v>
      </c>
      <c r="B3060" t="s">
        <v>8392</v>
      </c>
      <c r="C3060" t="s">
        <v>93</v>
      </c>
      <c r="D3060" t="s">
        <v>8393</v>
      </c>
      <c r="E3060" t="s">
        <v>95</v>
      </c>
      <c r="G3060" s="34">
        <f t="shared" si="47"/>
        <v>0</v>
      </c>
    </row>
    <row r="3061" spans="1:7" x14ac:dyDescent="0.15">
      <c r="A3061" t="s">
        <v>8394</v>
      </c>
      <c r="B3061" t="s">
        <v>8395</v>
      </c>
      <c r="C3061" t="s">
        <v>93</v>
      </c>
      <c r="D3061" t="s">
        <v>8396</v>
      </c>
      <c r="E3061" t="s">
        <v>95</v>
      </c>
      <c r="G3061" s="34">
        <f t="shared" si="47"/>
        <v>0</v>
      </c>
    </row>
    <row r="3062" spans="1:7" x14ac:dyDescent="0.15">
      <c r="A3062" t="s">
        <v>8397</v>
      </c>
      <c r="B3062" t="s">
        <v>8398</v>
      </c>
      <c r="C3062" t="s">
        <v>93</v>
      </c>
      <c r="D3062" t="s">
        <v>8399</v>
      </c>
      <c r="E3062" t="s">
        <v>95</v>
      </c>
      <c r="G3062" s="34">
        <f t="shared" si="47"/>
        <v>0</v>
      </c>
    </row>
    <row r="3063" spans="1:7" x14ac:dyDescent="0.15">
      <c r="A3063" t="s">
        <v>8400</v>
      </c>
      <c r="B3063" t="s">
        <v>8401</v>
      </c>
      <c r="C3063" t="s">
        <v>93</v>
      </c>
      <c r="D3063" t="s">
        <v>8402</v>
      </c>
      <c r="E3063" t="s">
        <v>95</v>
      </c>
      <c r="G3063" s="34">
        <f t="shared" si="47"/>
        <v>0</v>
      </c>
    </row>
    <row r="3064" spans="1:7" x14ac:dyDescent="0.15">
      <c r="A3064" t="s">
        <v>8403</v>
      </c>
      <c r="B3064" t="s">
        <v>8404</v>
      </c>
      <c r="C3064" t="s">
        <v>93</v>
      </c>
      <c r="D3064" t="s">
        <v>8405</v>
      </c>
      <c r="E3064" t="s">
        <v>95</v>
      </c>
      <c r="G3064" s="34">
        <f t="shared" si="47"/>
        <v>0</v>
      </c>
    </row>
    <row r="3065" spans="1:7" x14ac:dyDescent="0.15">
      <c r="A3065" t="s">
        <v>8406</v>
      </c>
      <c r="B3065" t="s">
        <v>8407</v>
      </c>
      <c r="C3065" t="s">
        <v>93</v>
      </c>
      <c r="D3065" t="s">
        <v>8408</v>
      </c>
      <c r="E3065" t="s">
        <v>95</v>
      </c>
      <c r="G3065" s="34">
        <f t="shared" si="47"/>
        <v>0</v>
      </c>
    </row>
    <row r="3066" spans="1:7" x14ac:dyDescent="0.15">
      <c r="A3066" t="s">
        <v>8409</v>
      </c>
      <c r="B3066" t="s">
        <v>8410</v>
      </c>
      <c r="C3066" t="s">
        <v>93</v>
      </c>
      <c r="D3066" t="s">
        <v>8411</v>
      </c>
      <c r="E3066" t="s">
        <v>95</v>
      </c>
      <c r="G3066" s="34">
        <f t="shared" si="47"/>
        <v>0</v>
      </c>
    </row>
    <row r="3067" spans="1:7" x14ac:dyDescent="0.15">
      <c r="A3067" t="s">
        <v>8412</v>
      </c>
      <c r="B3067" t="s">
        <v>8413</v>
      </c>
      <c r="C3067" t="s">
        <v>93</v>
      </c>
      <c r="D3067" t="s">
        <v>8414</v>
      </c>
      <c r="E3067" t="s">
        <v>95</v>
      </c>
      <c r="G3067" s="34">
        <f t="shared" si="47"/>
        <v>0</v>
      </c>
    </row>
    <row r="3068" spans="1:7" x14ac:dyDescent="0.15">
      <c r="A3068" t="s">
        <v>8415</v>
      </c>
      <c r="B3068" t="s">
        <v>8416</v>
      </c>
      <c r="C3068" t="s">
        <v>93</v>
      </c>
      <c r="D3068" t="s">
        <v>8417</v>
      </c>
      <c r="E3068" t="s">
        <v>95</v>
      </c>
      <c r="G3068" s="34">
        <f t="shared" si="47"/>
        <v>0</v>
      </c>
    </row>
    <row r="3069" spans="1:7" x14ac:dyDescent="0.15">
      <c r="A3069" t="s">
        <v>8418</v>
      </c>
      <c r="B3069" t="s">
        <v>8419</v>
      </c>
      <c r="C3069" t="s">
        <v>93</v>
      </c>
      <c r="D3069" t="s">
        <v>8420</v>
      </c>
      <c r="E3069" t="s">
        <v>95</v>
      </c>
      <c r="G3069" s="34">
        <f t="shared" si="47"/>
        <v>0</v>
      </c>
    </row>
    <row r="3070" spans="1:7" x14ac:dyDescent="0.15">
      <c r="A3070" t="s">
        <v>8421</v>
      </c>
      <c r="B3070" t="s">
        <v>8422</v>
      </c>
      <c r="C3070" t="s">
        <v>93</v>
      </c>
      <c r="D3070" t="s">
        <v>8423</v>
      </c>
      <c r="E3070" t="s">
        <v>95</v>
      </c>
      <c r="G3070" s="34">
        <f t="shared" si="47"/>
        <v>0</v>
      </c>
    </row>
    <row r="3071" spans="1:7" x14ac:dyDescent="0.15">
      <c r="A3071" t="s">
        <v>8424</v>
      </c>
      <c r="B3071" t="s">
        <v>8425</v>
      </c>
      <c r="C3071" t="s">
        <v>93</v>
      </c>
      <c r="D3071" t="s">
        <v>8426</v>
      </c>
      <c r="E3071" t="s">
        <v>95</v>
      </c>
      <c r="G3071" s="34">
        <f t="shared" si="47"/>
        <v>0</v>
      </c>
    </row>
    <row r="3072" spans="1:7" x14ac:dyDescent="0.15">
      <c r="A3072" t="s">
        <v>8427</v>
      </c>
      <c r="B3072" t="s">
        <v>8428</v>
      </c>
      <c r="C3072" t="s">
        <v>93</v>
      </c>
      <c r="D3072" t="s">
        <v>8429</v>
      </c>
      <c r="E3072" t="s">
        <v>95</v>
      </c>
      <c r="G3072" s="34">
        <f t="shared" si="47"/>
        <v>0</v>
      </c>
    </row>
    <row r="3073" spans="1:7" x14ac:dyDescent="0.15">
      <c r="A3073" t="s">
        <v>8430</v>
      </c>
      <c r="B3073" t="s">
        <v>8431</v>
      </c>
      <c r="C3073" t="s">
        <v>93</v>
      </c>
      <c r="D3073" t="s">
        <v>8432</v>
      </c>
      <c r="E3073" t="s">
        <v>95</v>
      </c>
      <c r="G3073" s="34">
        <f t="shared" si="47"/>
        <v>0</v>
      </c>
    </row>
    <row r="3074" spans="1:7" x14ac:dyDescent="0.15">
      <c r="A3074" t="s">
        <v>8433</v>
      </c>
      <c r="B3074" t="s">
        <v>8434</v>
      </c>
      <c r="C3074" t="s">
        <v>93</v>
      </c>
      <c r="D3074" t="s">
        <v>8435</v>
      </c>
      <c r="E3074" t="s">
        <v>95</v>
      </c>
      <c r="G3074" s="34">
        <f t="shared" ref="G3074:G3137" si="48">IFERROR(VALUE(F3074),VALUE(REPLACE(F3074,1,FIND(CHAR(1),SUBSTITUTE(F3074,",",CHAR(1),LEN(F3074)-LEN(SUBSTITUTE(F3074,",","")))),"")))</f>
        <v>0</v>
      </c>
    </row>
    <row r="3075" spans="1:7" x14ac:dyDescent="0.15">
      <c r="A3075" t="s">
        <v>8436</v>
      </c>
      <c r="B3075" t="s">
        <v>8437</v>
      </c>
      <c r="C3075" t="s">
        <v>93</v>
      </c>
      <c r="D3075" t="s">
        <v>8438</v>
      </c>
      <c r="E3075" t="s">
        <v>95</v>
      </c>
      <c r="G3075" s="34">
        <f t="shared" si="48"/>
        <v>0</v>
      </c>
    </row>
    <row r="3076" spans="1:7" x14ac:dyDescent="0.15">
      <c r="A3076" t="s">
        <v>8439</v>
      </c>
      <c r="B3076" t="s">
        <v>8440</v>
      </c>
      <c r="C3076" t="s">
        <v>93</v>
      </c>
      <c r="D3076" t="s">
        <v>8441</v>
      </c>
      <c r="E3076" t="s">
        <v>95</v>
      </c>
      <c r="G3076" s="34">
        <f t="shared" si="48"/>
        <v>0</v>
      </c>
    </row>
    <row r="3077" spans="1:7" x14ac:dyDescent="0.15">
      <c r="A3077" t="s">
        <v>8442</v>
      </c>
      <c r="B3077" t="s">
        <v>8443</v>
      </c>
      <c r="C3077" t="s">
        <v>93</v>
      </c>
      <c r="D3077" t="s">
        <v>8444</v>
      </c>
      <c r="E3077" t="s">
        <v>95</v>
      </c>
      <c r="G3077" s="34">
        <f t="shared" si="48"/>
        <v>0</v>
      </c>
    </row>
    <row r="3078" spans="1:7" x14ac:dyDescent="0.15">
      <c r="A3078" t="s">
        <v>8445</v>
      </c>
      <c r="B3078" t="s">
        <v>8446</v>
      </c>
      <c r="C3078" t="s">
        <v>93</v>
      </c>
      <c r="D3078" t="s">
        <v>8447</v>
      </c>
      <c r="E3078" t="s">
        <v>95</v>
      </c>
      <c r="G3078" s="34">
        <f t="shared" si="48"/>
        <v>0</v>
      </c>
    </row>
    <row r="3079" spans="1:7" x14ac:dyDescent="0.15">
      <c r="A3079" t="s">
        <v>8448</v>
      </c>
      <c r="B3079" t="s">
        <v>8449</v>
      </c>
      <c r="C3079" t="s">
        <v>93</v>
      </c>
      <c r="D3079" t="s">
        <v>8450</v>
      </c>
      <c r="E3079" t="s">
        <v>95</v>
      </c>
      <c r="G3079" s="34">
        <f t="shared" si="48"/>
        <v>0</v>
      </c>
    </row>
    <row r="3080" spans="1:7" x14ac:dyDescent="0.15">
      <c r="A3080" t="s">
        <v>8451</v>
      </c>
      <c r="B3080" t="s">
        <v>8452</v>
      </c>
      <c r="C3080" t="s">
        <v>93</v>
      </c>
      <c r="D3080" t="s">
        <v>8453</v>
      </c>
      <c r="E3080" t="s">
        <v>95</v>
      </c>
      <c r="G3080" s="34">
        <f t="shared" si="48"/>
        <v>0</v>
      </c>
    </row>
    <row r="3081" spans="1:7" x14ac:dyDescent="0.15">
      <c r="A3081" t="s">
        <v>8454</v>
      </c>
      <c r="B3081" t="s">
        <v>8455</v>
      </c>
      <c r="C3081" t="s">
        <v>93</v>
      </c>
      <c r="D3081" t="s">
        <v>8456</v>
      </c>
      <c r="E3081" t="s">
        <v>95</v>
      </c>
      <c r="G3081" s="34">
        <f t="shared" si="48"/>
        <v>0</v>
      </c>
    </row>
    <row r="3082" spans="1:7" x14ac:dyDescent="0.15">
      <c r="A3082" t="s">
        <v>8457</v>
      </c>
      <c r="B3082" t="s">
        <v>8458</v>
      </c>
      <c r="C3082" t="s">
        <v>93</v>
      </c>
      <c r="D3082" t="s">
        <v>8459</v>
      </c>
      <c r="E3082" t="s">
        <v>95</v>
      </c>
      <c r="G3082" s="34">
        <f t="shared" si="48"/>
        <v>0</v>
      </c>
    </row>
    <row r="3083" spans="1:7" x14ac:dyDescent="0.15">
      <c r="A3083" t="s">
        <v>8460</v>
      </c>
      <c r="B3083" t="s">
        <v>8461</v>
      </c>
      <c r="C3083" t="s">
        <v>93</v>
      </c>
      <c r="D3083" t="s">
        <v>8462</v>
      </c>
      <c r="E3083" t="s">
        <v>95</v>
      </c>
      <c r="G3083" s="34">
        <f t="shared" si="48"/>
        <v>0</v>
      </c>
    </row>
    <row r="3084" spans="1:7" x14ac:dyDescent="0.15">
      <c r="A3084" t="s">
        <v>8463</v>
      </c>
      <c r="B3084" t="s">
        <v>8464</v>
      </c>
      <c r="C3084" t="s">
        <v>93</v>
      </c>
      <c r="D3084" t="s">
        <v>8465</v>
      </c>
      <c r="E3084" t="s">
        <v>95</v>
      </c>
      <c r="G3084" s="34">
        <f t="shared" si="48"/>
        <v>0</v>
      </c>
    </row>
    <row r="3085" spans="1:7" x14ac:dyDescent="0.15">
      <c r="A3085" t="s">
        <v>8466</v>
      </c>
      <c r="B3085" t="s">
        <v>8467</v>
      </c>
      <c r="C3085" t="s">
        <v>93</v>
      </c>
      <c r="D3085" t="s">
        <v>8468</v>
      </c>
      <c r="E3085" t="s">
        <v>95</v>
      </c>
      <c r="F3085" t="s">
        <v>11888</v>
      </c>
      <c r="G3085" s="34">
        <f t="shared" si="48"/>
        <v>38817</v>
      </c>
    </row>
    <row r="3086" spans="1:7" x14ac:dyDescent="0.15">
      <c r="A3086" t="s">
        <v>8469</v>
      </c>
      <c r="B3086" t="s">
        <v>8470</v>
      </c>
      <c r="C3086" t="s">
        <v>93</v>
      </c>
      <c r="D3086" t="s">
        <v>8471</v>
      </c>
      <c r="E3086" t="s">
        <v>95</v>
      </c>
      <c r="F3086" t="s">
        <v>11888</v>
      </c>
      <c r="G3086" s="34">
        <f t="shared" si="48"/>
        <v>38817</v>
      </c>
    </row>
    <row r="3087" spans="1:7" x14ac:dyDescent="0.15">
      <c r="A3087" t="s">
        <v>8472</v>
      </c>
      <c r="B3087" t="s">
        <v>8473</v>
      </c>
      <c r="C3087" t="s">
        <v>93</v>
      </c>
      <c r="D3087" t="s">
        <v>8474</v>
      </c>
      <c r="E3087" t="s">
        <v>95</v>
      </c>
      <c r="F3087" t="s">
        <v>11888</v>
      </c>
      <c r="G3087" s="34">
        <f t="shared" si="48"/>
        <v>38817</v>
      </c>
    </row>
    <row r="3088" spans="1:7" x14ac:dyDescent="0.15">
      <c r="A3088" t="s">
        <v>8475</v>
      </c>
      <c r="B3088" t="s">
        <v>8476</v>
      </c>
      <c r="C3088" t="s">
        <v>93</v>
      </c>
      <c r="D3088" t="s">
        <v>8477</v>
      </c>
      <c r="E3088" t="s">
        <v>95</v>
      </c>
      <c r="F3088" t="s">
        <v>11888</v>
      </c>
      <c r="G3088" s="34">
        <f t="shared" si="48"/>
        <v>38817</v>
      </c>
    </row>
    <row r="3089" spans="1:7" x14ac:dyDescent="0.15">
      <c r="A3089" t="s">
        <v>8478</v>
      </c>
      <c r="B3089" t="s">
        <v>8479</v>
      </c>
      <c r="C3089" t="s">
        <v>93</v>
      </c>
      <c r="D3089" t="s">
        <v>8480</v>
      </c>
      <c r="E3089" t="s">
        <v>95</v>
      </c>
      <c r="F3089" t="s">
        <v>11888</v>
      </c>
      <c r="G3089" s="34">
        <f t="shared" si="48"/>
        <v>38817</v>
      </c>
    </row>
    <row r="3090" spans="1:7" x14ac:dyDescent="0.15">
      <c r="A3090" t="s">
        <v>12108</v>
      </c>
      <c r="B3090" t="s">
        <v>12109</v>
      </c>
      <c r="C3090" t="s">
        <v>93</v>
      </c>
      <c r="D3090" t="s">
        <v>12110</v>
      </c>
      <c r="E3090" t="s">
        <v>95</v>
      </c>
      <c r="F3090" t="s">
        <v>12111</v>
      </c>
      <c r="G3090" s="34">
        <f t="shared" si="48"/>
        <v>41898</v>
      </c>
    </row>
    <row r="3091" spans="1:7" x14ac:dyDescent="0.15">
      <c r="A3091" t="s">
        <v>8481</v>
      </c>
      <c r="B3091" t="s">
        <v>8482</v>
      </c>
      <c r="C3091" t="s">
        <v>334</v>
      </c>
      <c r="D3091" t="s">
        <v>8483</v>
      </c>
      <c r="E3091" t="s">
        <v>705</v>
      </c>
      <c r="F3091" t="s">
        <v>11851</v>
      </c>
      <c r="G3091" s="34">
        <f t="shared" si="48"/>
        <v>39098</v>
      </c>
    </row>
    <row r="3092" spans="1:7" x14ac:dyDescent="0.15">
      <c r="A3092" t="s">
        <v>8484</v>
      </c>
      <c r="B3092" t="s">
        <v>8485</v>
      </c>
      <c r="C3092" t="s">
        <v>334</v>
      </c>
      <c r="D3092" t="s">
        <v>8486</v>
      </c>
      <c r="E3092" t="s">
        <v>705</v>
      </c>
      <c r="F3092" t="s">
        <v>11859</v>
      </c>
      <c r="G3092" s="34">
        <f t="shared" si="48"/>
        <v>38448</v>
      </c>
    </row>
    <row r="3093" spans="1:7" x14ac:dyDescent="0.15">
      <c r="A3093" t="s">
        <v>8487</v>
      </c>
      <c r="B3093" t="s">
        <v>8488</v>
      </c>
      <c r="C3093" t="s">
        <v>334</v>
      </c>
      <c r="D3093" t="s">
        <v>8489</v>
      </c>
      <c r="E3093" t="s">
        <v>705</v>
      </c>
      <c r="F3093" t="s">
        <v>11868</v>
      </c>
      <c r="G3093" s="34">
        <f t="shared" si="48"/>
        <v>38475</v>
      </c>
    </row>
    <row r="3094" spans="1:7" x14ac:dyDescent="0.15">
      <c r="A3094" t="s">
        <v>8490</v>
      </c>
      <c r="B3094" t="s">
        <v>8491</v>
      </c>
      <c r="C3094" t="s">
        <v>180</v>
      </c>
      <c r="D3094" t="s">
        <v>8492</v>
      </c>
      <c r="E3094" t="s">
        <v>182</v>
      </c>
      <c r="G3094" s="34">
        <f t="shared" si="48"/>
        <v>0</v>
      </c>
    </row>
    <row r="3095" spans="1:7" x14ac:dyDescent="0.15">
      <c r="A3095" t="s">
        <v>8493</v>
      </c>
      <c r="B3095" t="s">
        <v>8482</v>
      </c>
      <c r="C3095" t="s">
        <v>180</v>
      </c>
      <c r="D3095" t="s">
        <v>8483</v>
      </c>
      <c r="E3095" t="s">
        <v>182</v>
      </c>
      <c r="G3095" s="34">
        <f t="shared" si="48"/>
        <v>0</v>
      </c>
    </row>
    <row r="3096" spans="1:7" x14ac:dyDescent="0.15">
      <c r="A3096" t="s">
        <v>8494</v>
      </c>
      <c r="B3096" t="s">
        <v>8495</v>
      </c>
      <c r="C3096" t="s">
        <v>53</v>
      </c>
      <c r="D3096" t="s">
        <v>8496</v>
      </c>
      <c r="E3096" t="s">
        <v>53</v>
      </c>
      <c r="G3096" s="34">
        <f t="shared" si="48"/>
        <v>0</v>
      </c>
    </row>
    <row r="3097" spans="1:7" x14ac:dyDescent="0.15">
      <c r="A3097" t="s">
        <v>8497</v>
      </c>
      <c r="B3097" t="s">
        <v>8498</v>
      </c>
      <c r="C3097" t="s">
        <v>334</v>
      </c>
      <c r="D3097" t="s">
        <v>8499</v>
      </c>
      <c r="E3097" t="s">
        <v>705</v>
      </c>
      <c r="F3097" t="s">
        <v>11911</v>
      </c>
      <c r="G3097" s="34">
        <f t="shared" si="48"/>
        <v>39868</v>
      </c>
    </row>
    <row r="3098" spans="1:7" x14ac:dyDescent="0.15">
      <c r="A3098" t="s">
        <v>8500</v>
      </c>
      <c r="B3098" t="s">
        <v>8498</v>
      </c>
      <c r="C3098" t="s">
        <v>180</v>
      </c>
      <c r="D3098" t="s">
        <v>8499</v>
      </c>
      <c r="E3098" t="s">
        <v>182</v>
      </c>
      <c r="F3098" t="s">
        <v>11911</v>
      </c>
      <c r="G3098" s="34">
        <f t="shared" si="48"/>
        <v>39868</v>
      </c>
    </row>
    <row r="3099" spans="1:7" x14ac:dyDescent="0.15">
      <c r="A3099" t="s">
        <v>11733</v>
      </c>
      <c r="B3099" t="s">
        <v>11734</v>
      </c>
      <c r="C3099" t="s">
        <v>93</v>
      </c>
      <c r="D3099" t="s">
        <v>11735</v>
      </c>
      <c r="E3099" t="s">
        <v>95</v>
      </c>
      <c r="F3099" t="s">
        <v>11906</v>
      </c>
      <c r="G3099" s="34">
        <f t="shared" si="48"/>
        <v>41491</v>
      </c>
    </row>
    <row r="3100" spans="1:7" x14ac:dyDescent="0.15">
      <c r="A3100" t="s">
        <v>11736</v>
      </c>
      <c r="B3100" t="s">
        <v>11737</v>
      </c>
      <c r="C3100" t="s">
        <v>93</v>
      </c>
      <c r="D3100" t="s">
        <v>11738</v>
      </c>
      <c r="E3100" t="s">
        <v>95</v>
      </c>
      <c r="F3100" t="s">
        <v>11906</v>
      </c>
      <c r="G3100" s="34">
        <f t="shared" si="48"/>
        <v>41491</v>
      </c>
    </row>
    <row r="3101" spans="1:7" x14ac:dyDescent="0.15">
      <c r="A3101" t="s">
        <v>11832</v>
      </c>
      <c r="B3101" t="s">
        <v>11833</v>
      </c>
      <c r="C3101" t="s">
        <v>93</v>
      </c>
      <c r="D3101" t="s">
        <v>11834</v>
      </c>
      <c r="E3101" t="s">
        <v>95</v>
      </c>
      <c r="F3101" t="s">
        <v>12112</v>
      </c>
      <c r="G3101" s="34">
        <f t="shared" si="48"/>
        <v>41645</v>
      </c>
    </row>
    <row r="3102" spans="1:7" x14ac:dyDescent="0.15">
      <c r="A3102" t="s">
        <v>11739</v>
      </c>
      <c r="B3102" t="s">
        <v>11740</v>
      </c>
      <c r="C3102" t="s">
        <v>93</v>
      </c>
      <c r="D3102" t="s">
        <v>11741</v>
      </c>
      <c r="E3102" t="s">
        <v>95</v>
      </c>
      <c r="F3102" t="s">
        <v>11906</v>
      </c>
      <c r="G3102" s="34">
        <f t="shared" si="48"/>
        <v>41491</v>
      </c>
    </row>
    <row r="3103" spans="1:7" x14ac:dyDescent="0.15">
      <c r="A3103" t="s">
        <v>11742</v>
      </c>
      <c r="B3103" t="s">
        <v>11743</v>
      </c>
      <c r="C3103" t="s">
        <v>93</v>
      </c>
      <c r="D3103" t="s">
        <v>11744</v>
      </c>
      <c r="E3103" t="s">
        <v>95</v>
      </c>
      <c r="F3103" t="s">
        <v>11906</v>
      </c>
      <c r="G3103" s="34">
        <f t="shared" si="48"/>
        <v>41491</v>
      </c>
    </row>
    <row r="3104" spans="1:7" x14ac:dyDescent="0.15">
      <c r="A3104" t="s">
        <v>11745</v>
      </c>
      <c r="B3104" t="s">
        <v>11746</v>
      </c>
      <c r="C3104" t="s">
        <v>93</v>
      </c>
      <c r="D3104" t="s">
        <v>11747</v>
      </c>
      <c r="E3104" t="s">
        <v>95</v>
      </c>
      <c r="F3104" t="s">
        <v>11906</v>
      </c>
      <c r="G3104" s="34">
        <f t="shared" si="48"/>
        <v>41491</v>
      </c>
    </row>
    <row r="3105" spans="1:7" x14ac:dyDescent="0.15">
      <c r="A3105" t="s">
        <v>8501</v>
      </c>
      <c r="B3105" t="s">
        <v>8502</v>
      </c>
      <c r="C3105" t="s">
        <v>334</v>
      </c>
      <c r="D3105" t="s">
        <v>8503</v>
      </c>
      <c r="E3105" t="s">
        <v>705</v>
      </c>
      <c r="G3105" s="34">
        <f t="shared" si="48"/>
        <v>0</v>
      </c>
    </row>
    <row r="3106" spans="1:7" x14ac:dyDescent="0.15">
      <c r="A3106" t="s">
        <v>8504</v>
      </c>
      <c r="B3106" t="s">
        <v>8502</v>
      </c>
      <c r="C3106" t="s">
        <v>180</v>
      </c>
      <c r="D3106" t="s">
        <v>8503</v>
      </c>
      <c r="E3106" t="s">
        <v>182</v>
      </c>
      <c r="G3106" s="34">
        <f t="shared" si="48"/>
        <v>0</v>
      </c>
    </row>
    <row r="3107" spans="1:7" x14ac:dyDescent="0.15">
      <c r="A3107" t="s">
        <v>8505</v>
      </c>
      <c r="B3107" t="s">
        <v>8502</v>
      </c>
      <c r="C3107" t="s">
        <v>188</v>
      </c>
      <c r="D3107" t="s">
        <v>8503</v>
      </c>
      <c r="E3107" t="s">
        <v>42</v>
      </c>
      <c r="F3107" t="s">
        <v>11885</v>
      </c>
      <c r="G3107" s="34">
        <f t="shared" si="48"/>
        <v>38986</v>
      </c>
    </row>
    <row r="3108" spans="1:7" x14ac:dyDescent="0.15">
      <c r="A3108" t="s">
        <v>8506</v>
      </c>
      <c r="B3108" t="s">
        <v>8507</v>
      </c>
      <c r="C3108" t="s">
        <v>188</v>
      </c>
      <c r="D3108" t="s">
        <v>8508</v>
      </c>
      <c r="E3108" t="s">
        <v>42</v>
      </c>
      <c r="G3108" s="34">
        <f t="shared" si="48"/>
        <v>0</v>
      </c>
    </row>
    <row r="3109" spans="1:7" x14ac:dyDescent="0.15">
      <c r="A3109" t="s">
        <v>8509</v>
      </c>
      <c r="B3109" t="s">
        <v>8510</v>
      </c>
      <c r="C3109" t="s">
        <v>188</v>
      </c>
      <c r="D3109" t="s">
        <v>8511</v>
      </c>
      <c r="E3109" t="s">
        <v>42</v>
      </c>
      <c r="G3109" s="34">
        <f t="shared" si="48"/>
        <v>0</v>
      </c>
    </row>
    <row r="3110" spans="1:7" x14ac:dyDescent="0.15">
      <c r="A3110" t="s">
        <v>8512</v>
      </c>
      <c r="B3110" t="s">
        <v>8513</v>
      </c>
      <c r="C3110" t="s">
        <v>93</v>
      </c>
      <c r="D3110" t="s">
        <v>8514</v>
      </c>
      <c r="E3110" t="s">
        <v>95</v>
      </c>
      <c r="G3110" s="34">
        <f t="shared" si="48"/>
        <v>0</v>
      </c>
    </row>
    <row r="3111" spans="1:7" x14ac:dyDescent="0.15">
      <c r="A3111" t="s">
        <v>8515</v>
      </c>
      <c r="B3111" t="s">
        <v>8516</v>
      </c>
      <c r="C3111" t="s">
        <v>188</v>
      </c>
      <c r="D3111" t="s">
        <v>8517</v>
      </c>
      <c r="E3111" t="s">
        <v>42</v>
      </c>
      <c r="G3111" s="34">
        <f t="shared" si="48"/>
        <v>0</v>
      </c>
    </row>
    <row r="3112" spans="1:7" x14ac:dyDescent="0.15">
      <c r="A3112" t="s">
        <v>8518</v>
      </c>
      <c r="B3112" t="s">
        <v>8516</v>
      </c>
      <c r="C3112" t="s">
        <v>180</v>
      </c>
      <c r="D3112" t="s">
        <v>8517</v>
      </c>
      <c r="E3112" t="s">
        <v>379</v>
      </c>
      <c r="G3112" s="34">
        <f t="shared" si="48"/>
        <v>0</v>
      </c>
    </row>
    <row r="3113" spans="1:7" x14ac:dyDescent="0.15">
      <c r="A3113" t="s">
        <v>11622</v>
      </c>
      <c r="B3113" t="s">
        <v>8516</v>
      </c>
      <c r="C3113" t="s">
        <v>53</v>
      </c>
      <c r="D3113" t="s">
        <v>8517</v>
      </c>
      <c r="E3113" t="s">
        <v>53</v>
      </c>
      <c r="F3113" t="s">
        <v>12113</v>
      </c>
      <c r="G3113" s="34">
        <f t="shared" si="48"/>
        <v>41215</v>
      </c>
    </row>
    <row r="3114" spans="1:7" x14ac:dyDescent="0.15">
      <c r="A3114" t="s">
        <v>8519</v>
      </c>
      <c r="B3114" t="s">
        <v>8520</v>
      </c>
      <c r="C3114" t="s">
        <v>180</v>
      </c>
      <c r="D3114" t="s">
        <v>8521</v>
      </c>
      <c r="E3114" t="s">
        <v>182</v>
      </c>
      <c r="G3114" s="34">
        <f t="shared" si="48"/>
        <v>0</v>
      </c>
    </row>
    <row r="3115" spans="1:7" x14ac:dyDescent="0.15">
      <c r="A3115" t="s">
        <v>8522</v>
      </c>
      <c r="B3115" t="s">
        <v>2817</v>
      </c>
      <c r="C3115" t="s">
        <v>188</v>
      </c>
      <c r="D3115" t="s">
        <v>2818</v>
      </c>
      <c r="E3115" t="s">
        <v>42</v>
      </c>
      <c r="F3115" t="s">
        <v>12088</v>
      </c>
      <c r="G3115" s="34">
        <f t="shared" si="48"/>
        <v>39111</v>
      </c>
    </row>
    <row r="3116" spans="1:7" x14ac:dyDescent="0.15">
      <c r="A3116" t="s">
        <v>8523</v>
      </c>
      <c r="B3116" t="s">
        <v>8524</v>
      </c>
      <c r="C3116" t="s">
        <v>726</v>
      </c>
      <c r="D3116" t="s">
        <v>8525</v>
      </c>
      <c r="E3116" t="s">
        <v>727</v>
      </c>
      <c r="F3116" t="s">
        <v>12025</v>
      </c>
      <c r="G3116" s="34">
        <f t="shared" si="48"/>
        <v>39349</v>
      </c>
    </row>
    <row r="3117" spans="1:7" x14ac:dyDescent="0.15">
      <c r="A3117" t="s">
        <v>8526</v>
      </c>
      <c r="B3117" t="s">
        <v>8527</v>
      </c>
      <c r="C3117" t="s">
        <v>93</v>
      </c>
      <c r="D3117" t="s">
        <v>8528</v>
      </c>
      <c r="E3117" t="s">
        <v>95</v>
      </c>
      <c r="G3117" s="34">
        <f t="shared" si="48"/>
        <v>0</v>
      </c>
    </row>
    <row r="3118" spans="1:7" x14ac:dyDescent="0.15">
      <c r="A3118" t="s">
        <v>8529</v>
      </c>
      <c r="B3118" t="s">
        <v>8530</v>
      </c>
      <c r="C3118" t="s">
        <v>93</v>
      </c>
      <c r="D3118" t="s">
        <v>8531</v>
      </c>
      <c r="E3118" t="s">
        <v>95</v>
      </c>
      <c r="G3118" s="34">
        <f t="shared" si="48"/>
        <v>0</v>
      </c>
    </row>
    <row r="3119" spans="1:7" x14ac:dyDescent="0.15">
      <c r="A3119" t="s">
        <v>8532</v>
      </c>
      <c r="B3119" t="s">
        <v>8533</v>
      </c>
      <c r="C3119" t="s">
        <v>121</v>
      </c>
      <c r="D3119" t="s">
        <v>8534</v>
      </c>
      <c r="E3119" t="s">
        <v>122</v>
      </c>
      <c r="G3119" s="34">
        <f t="shared" si="48"/>
        <v>0</v>
      </c>
    </row>
    <row r="3120" spans="1:7" x14ac:dyDescent="0.15">
      <c r="A3120" t="s">
        <v>8535</v>
      </c>
      <c r="B3120" t="s">
        <v>8536</v>
      </c>
      <c r="C3120" t="s">
        <v>121</v>
      </c>
      <c r="D3120" t="s">
        <v>8537</v>
      </c>
      <c r="E3120" t="s">
        <v>122</v>
      </c>
      <c r="G3120" s="34">
        <f t="shared" si="48"/>
        <v>0</v>
      </c>
    </row>
    <row r="3121" spans="1:7" x14ac:dyDescent="0.15">
      <c r="A3121" t="s">
        <v>8538</v>
      </c>
      <c r="B3121" t="s">
        <v>8539</v>
      </c>
      <c r="C3121" t="s">
        <v>121</v>
      </c>
      <c r="D3121" t="s">
        <v>8540</v>
      </c>
      <c r="E3121" t="s">
        <v>122</v>
      </c>
      <c r="G3121" s="34">
        <f t="shared" si="48"/>
        <v>0</v>
      </c>
    </row>
    <row r="3122" spans="1:7" x14ac:dyDescent="0.15">
      <c r="A3122" t="s">
        <v>8541</v>
      </c>
      <c r="B3122" t="s">
        <v>8542</v>
      </c>
      <c r="C3122" t="s">
        <v>121</v>
      </c>
      <c r="D3122" t="s">
        <v>8543</v>
      </c>
      <c r="E3122" t="s">
        <v>122</v>
      </c>
      <c r="G3122" s="34">
        <f t="shared" si="48"/>
        <v>0</v>
      </c>
    </row>
    <row r="3123" spans="1:7" x14ac:dyDescent="0.15">
      <c r="A3123" t="s">
        <v>8544</v>
      </c>
      <c r="B3123" t="s">
        <v>8545</v>
      </c>
      <c r="C3123" t="s">
        <v>121</v>
      </c>
      <c r="D3123" t="s">
        <v>8546</v>
      </c>
      <c r="E3123" t="s">
        <v>122</v>
      </c>
      <c r="G3123" s="34">
        <f t="shared" si="48"/>
        <v>0</v>
      </c>
    </row>
    <row r="3124" spans="1:7" x14ac:dyDescent="0.15">
      <c r="A3124" t="s">
        <v>8547</v>
      </c>
      <c r="B3124" t="s">
        <v>8548</v>
      </c>
      <c r="C3124" t="s">
        <v>121</v>
      </c>
      <c r="D3124" t="s">
        <v>8549</v>
      </c>
      <c r="E3124" t="s">
        <v>122</v>
      </c>
      <c r="G3124" s="34">
        <f t="shared" si="48"/>
        <v>0</v>
      </c>
    </row>
    <row r="3125" spans="1:7" x14ac:dyDescent="0.15">
      <c r="A3125" t="s">
        <v>8550</v>
      </c>
      <c r="B3125" t="s">
        <v>8551</v>
      </c>
      <c r="C3125" t="s">
        <v>121</v>
      </c>
      <c r="D3125" t="s">
        <v>8552</v>
      </c>
      <c r="E3125" t="s">
        <v>122</v>
      </c>
      <c r="G3125" s="34">
        <f t="shared" si="48"/>
        <v>0</v>
      </c>
    </row>
    <row r="3126" spans="1:7" x14ac:dyDescent="0.15">
      <c r="A3126" t="s">
        <v>8553</v>
      </c>
      <c r="B3126" t="s">
        <v>8554</v>
      </c>
      <c r="C3126" t="s">
        <v>121</v>
      </c>
      <c r="D3126" t="s">
        <v>8555</v>
      </c>
      <c r="E3126" t="s">
        <v>122</v>
      </c>
      <c r="F3126" t="s">
        <v>12013</v>
      </c>
      <c r="G3126" s="34">
        <f t="shared" si="48"/>
        <v>39308</v>
      </c>
    </row>
    <row r="3127" spans="1:7" x14ac:dyDescent="0.15">
      <c r="A3127" t="s">
        <v>8556</v>
      </c>
      <c r="B3127" t="s">
        <v>8557</v>
      </c>
      <c r="C3127" t="s">
        <v>121</v>
      </c>
      <c r="D3127" t="s">
        <v>8558</v>
      </c>
      <c r="E3127" t="s">
        <v>122</v>
      </c>
      <c r="G3127" s="34">
        <f t="shared" si="48"/>
        <v>0</v>
      </c>
    </row>
    <row r="3128" spans="1:7" x14ac:dyDescent="0.15">
      <c r="A3128" t="s">
        <v>8559</v>
      </c>
      <c r="B3128" t="s">
        <v>8560</v>
      </c>
      <c r="C3128" t="s">
        <v>121</v>
      </c>
      <c r="D3128" t="s">
        <v>8561</v>
      </c>
      <c r="E3128" t="s">
        <v>122</v>
      </c>
      <c r="G3128" s="34">
        <f t="shared" si="48"/>
        <v>0</v>
      </c>
    </row>
    <row r="3129" spans="1:7" x14ac:dyDescent="0.15">
      <c r="A3129" t="s">
        <v>8562</v>
      </c>
      <c r="B3129" t="s">
        <v>8563</v>
      </c>
      <c r="C3129" t="s">
        <v>121</v>
      </c>
      <c r="D3129" t="s">
        <v>8564</v>
      </c>
      <c r="E3129" t="s">
        <v>122</v>
      </c>
      <c r="G3129" s="34">
        <f t="shared" si="48"/>
        <v>0</v>
      </c>
    </row>
    <row r="3130" spans="1:7" x14ac:dyDescent="0.15">
      <c r="A3130" t="s">
        <v>8565</v>
      </c>
      <c r="B3130" t="s">
        <v>8566</v>
      </c>
      <c r="C3130" t="s">
        <v>121</v>
      </c>
      <c r="D3130" t="s">
        <v>8567</v>
      </c>
      <c r="E3130" t="s">
        <v>122</v>
      </c>
      <c r="G3130" s="34">
        <f t="shared" si="48"/>
        <v>0</v>
      </c>
    </row>
    <row r="3131" spans="1:7" x14ac:dyDescent="0.15">
      <c r="A3131" t="s">
        <v>8568</v>
      </c>
      <c r="B3131" t="s">
        <v>8569</v>
      </c>
      <c r="C3131" t="s">
        <v>121</v>
      </c>
      <c r="D3131" t="s">
        <v>8570</v>
      </c>
      <c r="E3131" t="s">
        <v>122</v>
      </c>
      <c r="G3131" s="34">
        <f t="shared" si="48"/>
        <v>0</v>
      </c>
    </row>
    <row r="3132" spans="1:7" x14ac:dyDescent="0.15">
      <c r="A3132" t="s">
        <v>8571</v>
      </c>
      <c r="B3132" t="s">
        <v>8572</v>
      </c>
      <c r="C3132" t="s">
        <v>121</v>
      </c>
      <c r="D3132" t="s">
        <v>8573</v>
      </c>
      <c r="E3132" t="s">
        <v>122</v>
      </c>
      <c r="G3132" s="34">
        <f t="shared" si="48"/>
        <v>0</v>
      </c>
    </row>
    <row r="3133" spans="1:7" x14ac:dyDescent="0.15">
      <c r="A3133" t="s">
        <v>8574</v>
      </c>
      <c r="B3133" t="s">
        <v>8575</v>
      </c>
      <c r="C3133" t="s">
        <v>121</v>
      </c>
      <c r="D3133" t="s">
        <v>8576</v>
      </c>
      <c r="E3133" t="s">
        <v>122</v>
      </c>
      <c r="G3133" s="34">
        <f t="shared" si="48"/>
        <v>0</v>
      </c>
    </row>
    <row r="3134" spans="1:7" x14ac:dyDescent="0.15">
      <c r="A3134" t="s">
        <v>8577</v>
      </c>
      <c r="B3134" t="s">
        <v>8578</v>
      </c>
      <c r="C3134" t="s">
        <v>121</v>
      </c>
      <c r="D3134" t="s">
        <v>8579</v>
      </c>
      <c r="E3134" t="s">
        <v>122</v>
      </c>
      <c r="G3134" s="34">
        <f t="shared" si="48"/>
        <v>0</v>
      </c>
    </row>
    <row r="3135" spans="1:7" x14ac:dyDescent="0.15">
      <c r="A3135" t="s">
        <v>8580</v>
      </c>
      <c r="B3135" t="s">
        <v>8581</v>
      </c>
      <c r="C3135" t="s">
        <v>121</v>
      </c>
      <c r="D3135" t="s">
        <v>8582</v>
      </c>
      <c r="E3135" t="s">
        <v>122</v>
      </c>
      <c r="G3135" s="34">
        <f t="shared" si="48"/>
        <v>0</v>
      </c>
    </row>
    <row r="3136" spans="1:7" x14ac:dyDescent="0.15">
      <c r="A3136" t="s">
        <v>8583</v>
      </c>
      <c r="B3136" t="s">
        <v>8584</v>
      </c>
      <c r="C3136" t="s">
        <v>121</v>
      </c>
      <c r="D3136" t="s">
        <v>8585</v>
      </c>
      <c r="E3136" t="s">
        <v>122</v>
      </c>
      <c r="G3136" s="34">
        <f t="shared" si="48"/>
        <v>0</v>
      </c>
    </row>
    <row r="3137" spans="1:7" x14ac:dyDescent="0.15">
      <c r="A3137" t="s">
        <v>8586</v>
      </c>
      <c r="B3137" t="s">
        <v>8587</v>
      </c>
      <c r="C3137" t="s">
        <v>121</v>
      </c>
      <c r="D3137" t="s">
        <v>8588</v>
      </c>
      <c r="E3137" t="s">
        <v>122</v>
      </c>
      <c r="G3137" s="34">
        <f t="shared" si="48"/>
        <v>0</v>
      </c>
    </row>
    <row r="3138" spans="1:7" x14ac:dyDescent="0.15">
      <c r="A3138" t="s">
        <v>8589</v>
      </c>
      <c r="B3138" t="s">
        <v>8590</v>
      </c>
      <c r="C3138" t="s">
        <v>121</v>
      </c>
      <c r="D3138" t="s">
        <v>8591</v>
      </c>
      <c r="E3138" t="s">
        <v>122</v>
      </c>
      <c r="G3138" s="34">
        <f t="shared" ref="G3138:G3201" si="49">IFERROR(VALUE(F3138),VALUE(REPLACE(F3138,1,FIND(CHAR(1),SUBSTITUTE(F3138,",",CHAR(1),LEN(F3138)-LEN(SUBSTITUTE(F3138,",","")))),"")))</f>
        <v>0</v>
      </c>
    </row>
    <row r="3139" spans="1:7" x14ac:dyDescent="0.15">
      <c r="A3139" t="s">
        <v>8592</v>
      </c>
      <c r="B3139" t="s">
        <v>8593</v>
      </c>
      <c r="C3139" t="s">
        <v>121</v>
      </c>
      <c r="D3139" t="s">
        <v>8594</v>
      </c>
      <c r="E3139" t="s">
        <v>122</v>
      </c>
      <c r="G3139" s="34">
        <f t="shared" si="49"/>
        <v>0</v>
      </c>
    </row>
    <row r="3140" spans="1:7" x14ac:dyDescent="0.15">
      <c r="A3140" t="s">
        <v>8595</v>
      </c>
      <c r="B3140" t="s">
        <v>8596</v>
      </c>
      <c r="C3140" t="s">
        <v>121</v>
      </c>
      <c r="D3140" t="s">
        <v>8597</v>
      </c>
      <c r="E3140" t="s">
        <v>122</v>
      </c>
      <c r="G3140" s="34">
        <f t="shared" si="49"/>
        <v>0</v>
      </c>
    </row>
    <row r="3141" spans="1:7" x14ac:dyDescent="0.15">
      <c r="A3141" t="s">
        <v>8598</v>
      </c>
      <c r="B3141" t="s">
        <v>8599</v>
      </c>
      <c r="C3141" t="s">
        <v>121</v>
      </c>
      <c r="D3141" t="s">
        <v>8600</v>
      </c>
      <c r="E3141" t="s">
        <v>122</v>
      </c>
      <c r="G3141" s="34">
        <f t="shared" si="49"/>
        <v>0</v>
      </c>
    </row>
    <row r="3142" spans="1:7" x14ac:dyDescent="0.15">
      <c r="A3142" t="s">
        <v>8601</v>
      </c>
      <c r="B3142" t="s">
        <v>8602</v>
      </c>
      <c r="C3142" t="s">
        <v>121</v>
      </c>
      <c r="D3142" t="s">
        <v>8603</v>
      </c>
      <c r="E3142" t="s">
        <v>122</v>
      </c>
      <c r="G3142" s="34">
        <f t="shared" si="49"/>
        <v>0</v>
      </c>
    </row>
    <row r="3143" spans="1:7" x14ac:dyDescent="0.15">
      <c r="A3143" t="s">
        <v>8604</v>
      </c>
      <c r="B3143" t="s">
        <v>8605</v>
      </c>
      <c r="C3143" t="s">
        <v>121</v>
      </c>
      <c r="D3143" t="s">
        <v>8606</v>
      </c>
      <c r="E3143" t="s">
        <v>122</v>
      </c>
      <c r="G3143" s="34">
        <f t="shared" si="49"/>
        <v>0</v>
      </c>
    </row>
    <row r="3144" spans="1:7" x14ac:dyDescent="0.15">
      <c r="A3144" t="s">
        <v>8607</v>
      </c>
      <c r="B3144" t="s">
        <v>8608</v>
      </c>
      <c r="C3144" t="s">
        <v>121</v>
      </c>
      <c r="D3144" t="s">
        <v>8609</v>
      </c>
      <c r="E3144" t="s">
        <v>122</v>
      </c>
      <c r="G3144" s="34">
        <f t="shared" si="49"/>
        <v>0</v>
      </c>
    </row>
    <row r="3145" spans="1:7" x14ac:dyDescent="0.15">
      <c r="A3145" t="s">
        <v>8610</v>
      </c>
      <c r="B3145" t="s">
        <v>8611</v>
      </c>
      <c r="C3145" t="s">
        <v>121</v>
      </c>
      <c r="D3145" t="s">
        <v>8612</v>
      </c>
      <c r="E3145" t="s">
        <v>122</v>
      </c>
      <c r="G3145" s="34">
        <f t="shared" si="49"/>
        <v>0</v>
      </c>
    </row>
    <row r="3146" spans="1:7" x14ac:dyDescent="0.15">
      <c r="A3146" t="s">
        <v>8613</v>
      </c>
      <c r="B3146" t="s">
        <v>8614</v>
      </c>
      <c r="C3146" t="s">
        <v>121</v>
      </c>
      <c r="D3146" t="s">
        <v>8615</v>
      </c>
      <c r="E3146" t="s">
        <v>122</v>
      </c>
      <c r="G3146" s="34">
        <f t="shared" si="49"/>
        <v>0</v>
      </c>
    </row>
    <row r="3147" spans="1:7" x14ac:dyDescent="0.15">
      <c r="A3147" t="s">
        <v>8616</v>
      </c>
      <c r="B3147" t="s">
        <v>8617</v>
      </c>
      <c r="C3147" t="s">
        <v>121</v>
      </c>
      <c r="D3147" t="s">
        <v>8618</v>
      </c>
      <c r="E3147" t="s">
        <v>122</v>
      </c>
      <c r="G3147" s="34">
        <f t="shared" si="49"/>
        <v>0</v>
      </c>
    </row>
    <row r="3148" spans="1:7" x14ac:dyDescent="0.15">
      <c r="A3148" t="s">
        <v>8619</v>
      </c>
      <c r="B3148" t="s">
        <v>8620</v>
      </c>
      <c r="C3148" t="s">
        <v>121</v>
      </c>
      <c r="D3148" t="s">
        <v>8621</v>
      </c>
      <c r="E3148" t="s">
        <v>122</v>
      </c>
      <c r="G3148" s="34">
        <f t="shared" si="49"/>
        <v>0</v>
      </c>
    </row>
    <row r="3149" spans="1:7" x14ac:dyDescent="0.15">
      <c r="A3149" t="s">
        <v>8622</v>
      </c>
      <c r="B3149" t="s">
        <v>8623</v>
      </c>
      <c r="C3149" t="s">
        <v>121</v>
      </c>
      <c r="D3149" t="s">
        <v>8624</v>
      </c>
      <c r="E3149" t="s">
        <v>122</v>
      </c>
      <c r="G3149" s="34">
        <f t="shared" si="49"/>
        <v>0</v>
      </c>
    </row>
    <row r="3150" spans="1:7" x14ac:dyDescent="0.15">
      <c r="A3150" t="s">
        <v>8625</v>
      </c>
      <c r="B3150" t="s">
        <v>8626</v>
      </c>
      <c r="C3150" t="s">
        <v>121</v>
      </c>
      <c r="D3150" t="s">
        <v>8627</v>
      </c>
      <c r="E3150" t="s">
        <v>122</v>
      </c>
      <c r="G3150" s="34">
        <f t="shared" si="49"/>
        <v>0</v>
      </c>
    </row>
    <row r="3151" spans="1:7" x14ac:dyDescent="0.15">
      <c r="A3151" t="s">
        <v>8628</v>
      </c>
      <c r="B3151" t="s">
        <v>8629</v>
      </c>
      <c r="C3151" t="s">
        <v>121</v>
      </c>
      <c r="D3151" t="s">
        <v>8630</v>
      </c>
      <c r="E3151" t="s">
        <v>122</v>
      </c>
      <c r="G3151" s="34">
        <f t="shared" si="49"/>
        <v>0</v>
      </c>
    </row>
    <row r="3152" spans="1:7" x14ac:dyDescent="0.15">
      <c r="A3152" t="s">
        <v>8631</v>
      </c>
      <c r="B3152" t="s">
        <v>8632</v>
      </c>
      <c r="C3152" t="s">
        <v>121</v>
      </c>
      <c r="D3152" t="s">
        <v>8633</v>
      </c>
      <c r="E3152" t="s">
        <v>122</v>
      </c>
      <c r="G3152" s="34">
        <f t="shared" si="49"/>
        <v>0</v>
      </c>
    </row>
    <row r="3153" spans="1:7" x14ac:dyDescent="0.15">
      <c r="A3153" t="s">
        <v>8634</v>
      </c>
      <c r="B3153" t="s">
        <v>8635</v>
      </c>
      <c r="C3153" t="s">
        <v>121</v>
      </c>
      <c r="D3153" t="s">
        <v>8636</v>
      </c>
      <c r="E3153" t="s">
        <v>122</v>
      </c>
      <c r="G3153" s="34">
        <f t="shared" si="49"/>
        <v>0</v>
      </c>
    </row>
    <row r="3154" spans="1:7" x14ac:dyDescent="0.15">
      <c r="A3154" t="s">
        <v>8637</v>
      </c>
      <c r="B3154" t="s">
        <v>8638</v>
      </c>
      <c r="C3154" t="s">
        <v>121</v>
      </c>
      <c r="D3154" t="s">
        <v>8639</v>
      </c>
      <c r="E3154" t="s">
        <v>122</v>
      </c>
      <c r="G3154" s="34">
        <f t="shared" si="49"/>
        <v>0</v>
      </c>
    </row>
    <row r="3155" spans="1:7" x14ac:dyDescent="0.15">
      <c r="A3155" t="s">
        <v>8640</v>
      </c>
      <c r="B3155" t="s">
        <v>8641</v>
      </c>
      <c r="C3155" t="s">
        <v>121</v>
      </c>
      <c r="D3155" t="s">
        <v>8642</v>
      </c>
      <c r="E3155" t="s">
        <v>122</v>
      </c>
      <c r="G3155" s="34">
        <f t="shared" si="49"/>
        <v>0</v>
      </c>
    </row>
    <row r="3156" spans="1:7" x14ac:dyDescent="0.15">
      <c r="A3156" t="s">
        <v>8643</v>
      </c>
      <c r="B3156" t="s">
        <v>8644</v>
      </c>
      <c r="C3156" t="s">
        <v>121</v>
      </c>
      <c r="D3156" t="s">
        <v>8645</v>
      </c>
      <c r="E3156" t="s">
        <v>122</v>
      </c>
      <c r="G3156" s="34">
        <f t="shared" si="49"/>
        <v>0</v>
      </c>
    </row>
    <row r="3157" spans="1:7" x14ac:dyDescent="0.15">
      <c r="A3157" t="s">
        <v>8646</v>
      </c>
      <c r="B3157" t="s">
        <v>8647</v>
      </c>
      <c r="C3157" t="s">
        <v>121</v>
      </c>
      <c r="D3157" t="s">
        <v>8648</v>
      </c>
      <c r="E3157" t="s">
        <v>122</v>
      </c>
      <c r="G3157" s="34">
        <f t="shared" si="49"/>
        <v>0</v>
      </c>
    </row>
    <row r="3158" spans="1:7" x14ac:dyDescent="0.15">
      <c r="A3158" t="s">
        <v>8649</v>
      </c>
      <c r="B3158" t="s">
        <v>8650</v>
      </c>
      <c r="C3158" t="s">
        <v>121</v>
      </c>
      <c r="D3158" t="s">
        <v>8651</v>
      </c>
      <c r="E3158" t="s">
        <v>122</v>
      </c>
      <c r="G3158" s="34">
        <f t="shared" si="49"/>
        <v>0</v>
      </c>
    </row>
    <row r="3159" spans="1:7" x14ac:dyDescent="0.15">
      <c r="A3159" t="s">
        <v>8652</v>
      </c>
      <c r="B3159" t="s">
        <v>8653</v>
      </c>
      <c r="C3159" t="s">
        <v>121</v>
      </c>
      <c r="D3159" t="s">
        <v>8654</v>
      </c>
      <c r="E3159" t="s">
        <v>122</v>
      </c>
      <c r="G3159" s="34">
        <f t="shared" si="49"/>
        <v>0</v>
      </c>
    </row>
    <row r="3160" spans="1:7" x14ac:dyDescent="0.15">
      <c r="A3160" t="s">
        <v>8655</v>
      </c>
      <c r="B3160" t="s">
        <v>8656</v>
      </c>
      <c r="C3160" t="s">
        <v>121</v>
      </c>
      <c r="D3160" t="s">
        <v>8657</v>
      </c>
      <c r="E3160" t="s">
        <v>122</v>
      </c>
      <c r="G3160" s="34">
        <f t="shared" si="49"/>
        <v>0</v>
      </c>
    </row>
    <row r="3161" spans="1:7" x14ac:dyDescent="0.15">
      <c r="A3161" t="s">
        <v>8658</v>
      </c>
      <c r="B3161" t="s">
        <v>8659</v>
      </c>
      <c r="C3161" t="s">
        <v>121</v>
      </c>
      <c r="D3161" t="s">
        <v>8660</v>
      </c>
      <c r="E3161" t="s">
        <v>122</v>
      </c>
      <c r="G3161" s="34">
        <f t="shared" si="49"/>
        <v>0</v>
      </c>
    </row>
    <row r="3162" spans="1:7" x14ac:dyDescent="0.15">
      <c r="A3162" t="s">
        <v>8661</v>
      </c>
      <c r="B3162" t="s">
        <v>8662</v>
      </c>
      <c r="C3162" t="s">
        <v>121</v>
      </c>
      <c r="D3162" t="s">
        <v>8663</v>
      </c>
      <c r="E3162" t="s">
        <v>122</v>
      </c>
      <c r="G3162" s="34">
        <f t="shared" si="49"/>
        <v>0</v>
      </c>
    </row>
    <row r="3163" spans="1:7" x14ac:dyDescent="0.15">
      <c r="A3163" t="s">
        <v>8664</v>
      </c>
      <c r="B3163" t="s">
        <v>8665</v>
      </c>
      <c r="C3163" t="s">
        <v>121</v>
      </c>
      <c r="D3163" t="s">
        <v>8666</v>
      </c>
      <c r="E3163" t="s">
        <v>122</v>
      </c>
      <c r="G3163" s="34">
        <f t="shared" si="49"/>
        <v>0</v>
      </c>
    </row>
    <row r="3164" spans="1:7" x14ac:dyDescent="0.15">
      <c r="A3164" t="s">
        <v>8667</v>
      </c>
      <c r="B3164" t="s">
        <v>8668</v>
      </c>
      <c r="C3164" t="s">
        <v>121</v>
      </c>
      <c r="D3164" t="s">
        <v>8669</v>
      </c>
      <c r="E3164" t="s">
        <v>122</v>
      </c>
      <c r="G3164" s="34">
        <f t="shared" si="49"/>
        <v>0</v>
      </c>
    </row>
    <row r="3165" spans="1:7" x14ac:dyDescent="0.15">
      <c r="A3165" t="s">
        <v>8670</v>
      </c>
      <c r="B3165" t="s">
        <v>8671</v>
      </c>
      <c r="C3165" t="s">
        <v>121</v>
      </c>
      <c r="D3165" t="s">
        <v>8672</v>
      </c>
      <c r="E3165" t="s">
        <v>122</v>
      </c>
      <c r="G3165" s="34">
        <f t="shared" si="49"/>
        <v>0</v>
      </c>
    </row>
    <row r="3166" spans="1:7" x14ac:dyDescent="0.15">
      <c r="A3166" t="s">
        <v>8673</v>
      </c>
      <c r="B3166" t="s">
        <v>8674</v>
      </c>
      <c r="C3166" t="s">
        <v>121</v>
      </c>
      <c r="D3166" t="s">
        <v>8675</v>
      </c>
      <c r="E3166" t="s">
        <v>122</v>
      </c>
      <c r="G3166" s="34">
        <f t="shared" si="49"/>
        <v>0</v>
      </c>
    </row>
    <row r="3167" spans="1:7" x14ac:dyDescent="0.15">
      <c r="A3167" t="s">
        <v>8676</v>
      </c>
      <c r="B3167" t="s">
        <v>8677</v>
      </c>
      <c r="C3167" t="s">
        <v>121</v>
      </c>
      <c r="D3167" t="s">
        <v>8678</v>
      </c>
      <c r="E3167" t="s">
        <v>122</v>
      </c>
      <c r="G3167" s="34">
        <f t="shared" si="49"/>
        <v>0</v>
      </c>
    </row>
    <row r="3168" spans="1:7" x14ac:dyDescent="0.15">
      <c r="A3168" t="s">
        <v>8679</v>
      </c>
      <c r="B3168" t="s">
        <v>8680</v>
      </c>
      <c r="C3168" t="s">
        <v>121</v>
      </c>
      <c r="D3168" t="s">
        <v>8681</v>
      </c>
      <c r="E3168" t="s">
        <v>122</v>
      </c>
      <c r="F3168" t="s">
        <v>11948</v>
      </c>
      <c r="G3168" s="34">
        <f t="shared" si="49"/>
        <v>40931</v>
      </c>
    </row>
    <row r="3169" spans="1:7" x14ac:dyDescent="0.15">
      <c r="A3169" t="s">
        <v>8682</v>
      </c>
      <c r="B3169" t="s">
        <v>8683</v>
      </c>
      <c r="C3169" t="s">
        <v>121</v>
      </c>
      <c r="D3169" t="s">
        <v>8684</v>
      </c>
      <c r="E3169" t="s">
        <v>122</v>
      </c>
      <c r="G3169" s="34">
        <f t="shared" si="49"/>
        <v>0</v>
      </c>
    </row>
    <row r="3170" spans="1:7" x14ac:dyDescent="0.15">
      <c r="A3170" t="s">
        <v>8685</v>
      </c>
      <c r="B3170" t="s">
        <v>8686</v>
      </c>
      <c r="C3170" t="s">
        <v>121</v>
      </c>
      <c r="D3170" t="s">
        <v>8687</v>
      </c>
      <c r="E3170" t="s">
        <v>122</v>
      </c>
      <c r="G3170" s="34">
        <f t="shared" si="49"/>
        <v>0</v>
      </c>
    </row>
    <row r="3171" spans="1:7" x14ac:dyDescent="0.15">
      <c r="A3171" t="s">
        <v>8688</v>
      </c>
      <c r="B3171" t="s">
        <v>8689</v>
      </c>
      <c r="C3171" t="s">
        <v>121</v>
      </c>
      <c r="D3171" t="s">
        <v>8690</v>
      </c>
      <c r="E3171" t="s">
        <v>122</v>
      </c>
      <c r="G3171" s="34">
        <f t="shared" si="49"/>
        <v>0</v>
      </c>
    </row>
    <row r="3172" spans="1:7" x14ac:dyDescent="0.15">
      <c r="A3172" t="s">
        <v>8691</v>
      </c>
      <c r="B3172" t="s">
        <v>8692</v>
      </c>
      <c r="C3172" t="s">
        <v>121</v>
      </c>
      <c r="D3172" t="s">
        <v>8693</v>
      </c>
      <c r="E3172" t="s">
        <v>122</v>
      </c>
      <c r="G3172" s="34">
        <f t="shared" si="49"/>
        <v>0</v>
      </c>
    </row>
    <row r="3173" spans="1:7" x14ac:dyDescent="0.15">
      <c r="A3173" t="s">
        <v>8694</v>
      </c>
      <c r="B3173" t="s">
        <v>8695</v>
      </c>
      <c r="C3173" t="s">
        <v>121</v>
      </c>
      <c r="D3173" t="s">
        <v>8696</v>
      </c>
      <c r="E3173" t="s">
        <v>122</v>
      </c>
      <c r="G3173" s="34">
        <f t="shared" si="49"/>
        <v>0</v>
      </c>
    </row>
    <row r="3174" spans="1:7" x14ac:dyDescent="0.15">
      <c r="A3174" t="s">
        <v>8697</v>
      </c>
      <c r="B3174" t="s">
        <v>8698</v>
      </c>
      <c r="C3174" t="s">
        <v>121</v>
      </c>
      <c r="D3174" t="s">
        <v>8699</v>
      </c>
      <c r="E3174" t="s">
        <v>122</v>
      </c>
      <c r="G3174" s="34">
        <f t="shared" si="49"/>
        <v>0</v>
      </c>
    </row>
    <row r="3175" spans="1:7" x14ac:dyDescent="0.15">
      <c r="A3175" t="s">
        <v>8700</v>
      </c>
      <c r="B3175" t="s">
        <v>8701</v>
      </c>
      <c r="C3175" t="s">
        <v>121</v>
      </c>
      <c r="D3175" t="s">
        <v>8702</v>
      </c>
      <c r="E3175" t="s">
        <v>122</v>
      </c>
      <c r="G3175" s="34">
        <f t="shared" si="49"/>
        <v>0</v>
      </c>
    </row>
    <row r="3176" spans="1:7" x14ac:dyDescent="0.15">
      <c r="A3176" t="s">
        <v>8703</v>
      </c>
      <c r="B3176" t="s">
        <v>8704</v>
      </c>
      <c r="C3176" t="s">
        <v>121</v>
      </c>
      <c r="D3176" t="s">
        <v>8705</v>
      </c>
      <c r="E3176" t="s">
        <v>122</v>
      </c>
      <c r="G3176" s="34">
        <f t="shared" si="49"/>
        <v>0</v>
      </c>
    </row>
    <row r="3177" spans="1:7" x14ac:dyDescent="0.15">
      <c r="A3177" t="s">
        <v>8706</v>
      </c>
      <c r="B3177" t="s">
        <v>8707</v>
      </c>
      <c r="C3177" t="s">
        <v>121</v>
      </c>
      <c r="D3177" t="s">
        <v>8708</v>
      </c>
      <c r="E3177" t="s">
        <v>122</v>
      </c>
      <c r="G3177" s="34">
        <f t="shared" si="49"/>
        <v>0</v>
      </c>
    </row>
    <row r="3178" spans="1:7" x14ac:dyDescent="0.15">
      <c r="A3178" t="s">
        <v>8709</v>
      </c>
      <c r="B3178" t="s">
        <v>8710</v>
      </c>
      <c r="C3178" t="s">
        <v>121</v>
      </c>
      <c r="D3178" t="s">
        <v>8711</v>
      </c>
      <c r="E3178" t="s">
        <v>122</v>
      </c>
      <c r="G3178" s="34">
        <f t="shared" si="49"/>
        <v>0</v>
      </c>
    </row>
    <row r="3179" spans="1:7" x14ac:dyDescent="0.15">
      <c r="A3179" t="s">
        <v>8712</v>
      </c>
      <c r="B3179" t="s">
        <v>8713</v>
      </c>
      <c r="C3179" t="s">
        <v>121</v>
      </c>
      <c r="D3179" t="s">
        <v>8714</v>
      </c>
      <c r="E3179" t="s">
        <v>122</v>
      </c>
      <c r="G3179" s="34">
        <f t="shared" si="49"/>
        <v>0</v>
      </c>
    </row>
    <row r="3180" spans="1:7" x14ac:dyDescent="0.15">
      <c r="A3180" t="s">
        <v>8715</v>
      </c>
      <c r="B3180" t="s">
        <v>8716</v>
      </c>
      <c r="C3180" t="s">
        <v>121</v>
      </c>
      <c r="D3180" t="s">
        <v>8717</v>
      </c>
      <c r="E3180" t="s">
        <v>122</v>
      </c>
      <c r="G3180" s="34">
        <f t="shared" si="49"/>
        <v>0</v>
      </c>
    </row>
    <row r="3181" spans="1:7" x14ac:dyDescent="0.15">
      <c r="A3181" t="s">
        <v>8718</v>
      </c>
      <c r="B3181" t="s">
        <v>8719</v>
      </c>
      <c r="C3181" t="s">
        <v>121</v>
      </c>
      <c r="D3181" t="s">
        <v>8720</v>
      </c>
      <c r="E3181" t="s">
        <v>122</v>
      </c>
      <c r="G3181" s="34">
        <f t="shared" si="49"/>
        <v>0</v>
      </c>
    </row>
    <row r="3182" spans="1:7" x14ac:dyDescent="0.15">
      <c r="A3182" t="s">
        <v>8721</v>
      </c>
      <c r="B3182" t="s">
        <v>8722</v>
      </c>
      <c r="C3182" t="s">
        <v>121</v>
      </c>
      <c r="D3182" t="s">
        <v>8723</v>
      </c>
      <c r="E3182" t="s">
        <v>122</v>
      </c>
      <c r="G3182" s="34">
        <f t="shared" si="49"/>
        <v>0</v>
      </c>
    </row>
    <row r="3183" spans="1:7" x14ac:dyDescent="0.15">
      <c r="A3183" t="s">
        <v>8724</v>
      </c>
      <c r="B3183" t="s">
        <v>8725</v>
      </c>
      <c r="C3183" t="s">
        <v>121</v>
      </c>
      <c r="D3183" t="s">
        <v>8726</v>
      </c>
      <c r="E3183" t="s">
        <v>122</v>
      </c>
      <c r="G3183" s="34">
        <f t="shared" si="49"/>
        <v>0</v>
      </c>
    </row>
    <row r="3184" spans="1:7" x14ac:dyDescent="0.15">
      <c r="A3184" t="s">
        <v>8727</v>
      </c>
      <c r="B3184" t="s">
        <v>8728</v>
      </c>
      <c r="C3184" t="s">
        <v>121</v>
      </c>
      <c r="D3184" t="s">
        <v>8729</v>
      </c>
      <c r="E3184" t="s">
        <v>122</v>
      </c>
      <c r="G3184" s="34">
        <f t="shared" si="49"/>
        <v>0</v>
      </c>
    </row>
    <row r="3185" spans="1:7" x14ac:dyDescent="0.15">
      <c r="A3185" t="s">
        <v>8730</v>
      </c>
      <c r="B3185" t="s">
        <v>8731</v>
      </c>
      <c r="C3185" t="s">
        <v>121</v>
      </c>
      <c r="D3185" t="s">
        <v>8732</v>
      </c>
      <c r="E3185" t="s">
        <v>122</v>
      </c>
      <c r="G3185" s="34">
        <f t="shared" si="49"/>
        <v>0</v>
      </c>
    </row>
    <row r="3186" spans="1:7" x14ac:dyDescent="0.15">
      <c r="A3186" t="s">
        <v>8733</v>
      </c>
      <c r="B3186" t="s">
        <v>8734</v>
      </c>
      <c r="C3186" t="s">
        <v>121</v>
      </c>
      <c r="D3186" t="s">
        <v>8735</v>
      </c>
      <c r="E3186" t="s">
        <v>122</v>
      </c>
      <c r="G3186" s="34">
        <f t="shared" si="49"/>
        <v>0</v>
      </c>
    </row>
    <row r="3187" spans="1:7" x14ac:dyDescent="0.15">
      <c r="A3187" t="s">
        <v>8736</v>
      </c>
      <c r="B3187" t="s">
        <v>8737</v>
      </c>
      <c r="C3187" t="s">
        <v>121</v>
      </c>
      <c r="D3187" t="s">
        <v>8738</v>
      </c>
      <c r="E3187" t="s">
        <v>122</v>
      </c>
      <c r="G3187" s="34">
        <f t="shared" si="49"/>
        <v>0</v>
      </c>
    </row>
    <row r="3188" spans="1:7" x14ac:dyDescent="0.15">
      <c r="A3188" t="s">
        <v>8739</v>
      </c>
      <c r="B3188" t="s">
        <v>8740</v>
      </c>
      <c r="C3188" t="s">
        <v>121</v>
      </c>
      <c r="D3188" t="s">
        <v>8741</v>
      </c>
      <c r="E3188" t="s">
        <v>122</v>
      </c>
      <c r="G3188" s="34">
        <f t="shared" si="49"/>
        <v>0</v>
      </c>
    </row>
    <row r="3189" spans="1:7" x14ac:dyDescent="0.15">
      <c r="A3189" t="s">
        <v>8742</v>
      </c>
      <c r="B3189" t="s">
        <v>8743</v>
      </c>
      <c r="C3189" t="s">
        <v>121</v>
      </c>
      <c r="D3189" t="s">
        <v>8744</v>
      </c>
      <c r="E3189" t="s">
        <v>122</v>
      </c>
      <c r="G3189" s="34">
        <f t="shared" si="49"/>
        <v>0</v>
      </c>
    </row>
    <row r="3190" spans="1:7" x14ac:dyDescent="0.15">
      <c r="A3190" t="s">
        <v>8745</v>
      </c>
      <c r="B3190" t="s">
        <v>8746</v>
      </c>
      <c r="C3190" t="s">
        <v>121</v>
      </c>
      <c r="D3190" t="s">
        <v>8747</v>
      </c>
      <c r="E3190" t="s">
        <v>122</v>
      </c>
      <c r="G3190" s="34">
        <f t="shared" si="49"/>
        <v>0</v>
      </c>
    </row>
    <row r="3191" spans="1:7" x14ac:dyDescent="0.15">
      <c r="A3191" t="s">
        <v>8748</v>
      </c>
      <c r="B3191" t="s">
        <v>8749</v>
      </c>
      <c r="C3191" t="s">
        <v>121</v>
      </c>
      <c r="D3191" t="s">
        <v>8750</v>
      </c>
      <c r="E3191" t="s">
        <v>122</v>
      </c>
      <c r="G3191" s="34">
        <f t="shared" si="49"/>
        <v>0</v>
      </c>
    </row>
    <row r="3192" spans="1:7" x14ac:dyDescent="0.15">
      <c r="A3192" t="s">
        <v>8751</v>
      </c>
      <c r="B3192" t="s">
        <v>8752</v>
      </c>
      <c r="C3192" t="s">
        <v>121</v>
      </c>
      <c r="D3192" t="s">
        <v>8753</v>
      </c>
      <c r="E3192" t="s">
        <v>122</v>
      </c>
      <c r="G3192" s="34">
        <f t="shared" si="49"/>
        <v>0</v>
      </c>
    </row>
    <row r="3193" spans="1:7" x14ac:dyDescent="0.15">
      <c r="A3193" t="s">
        <v>8754</v>
      </c>
      <c r="B3193" t="s">
        <v>8755</v>
      </c>
      <c r="C3193" t="s">
        <v>121</v>
      </c>
      <c r="D3193" t="s">
        <v>8756</v>
      </c>
      <c r="E3193" t="s">
        <v>122</v>
      </c>
      <c r="G3193" s="34">
        <f t="shared" si="49"/>
        <v>0</v>
      </c>
    </row>
    <row r="3194" spans="1:7" x14ac:dyDescent="0.15">
      <c r="A3194" t="s">
        <v>8757</v>
      </c>
      <c r="B3194" t="s">
        <v>8758</v>
      </c>
      <c r="C3194" t="s">
        <v>121</v>
      </c>
      <c r="D3194" t="s">
        <v>8759</v>
      </c>
      <c r="E3194" t="s">
        <v>122</v>
      </c>
      <c r="G3194" s="34">
        <f t="shared" si="49"/>
        <v>0</v>
      </c>
    </row>
    <row r="3195" spans="1:7" x14ac:dyDescent="0.15">
      <c r="A3195" t="s">
        <v>8760</v>
      </c>
      <c r="B3195" t="s">
        <v>8761</v>
      </c>
      <c r="C3195" t="s">
        <v>121</v>
      </c>
      <c r="D3195" t="s">
        <v>8762</v>
      </c>
      <c r="E3195" t="s">
        <v>122</v>
      </c>
      <c r="G3195" s="34">
        <f t="shared" si="49"/>
        <v>0</v>
      </c>
    </row>
    <row r="3196" spans="1:7" x14ac:dyDescent="0.15">
      <c r="A3196" t="s">
        <v>8763</v>
      </c>
      <c r="B3196" t="s">
        <v>8764</v>
      </c>
      <c r="C3196" t="s">
        <v>121</v>
      </c>
      <c r="D3196" t="s">
        <v>8765</v>
      </c>
      <c r="E3196" t="s">
        <v>122</v>
      </c>
      <c r="G3196" s="34">
        <f t="shared" si="49"/>
        <v>0</v>
      </c>
    </row>
    <row r="3197" spans="1:7" x14ac:dyDescent="0.15">
      <c r="A3197" t="s">
        <v>8766</v>
      </c>
      <c r="B3197" t="s">
        <v>8767</v>
      </c>
      <c r="C3197" t="s">
        <v>121</v>
      </c>
      <c r="D3197" t="s">
        <v>8768</v>
      </c>
      <c r="E3197" t="s">
        <v>122</v>
      </c>
      <c r="G3197" s="34">
        <f t="shared" si="49"/>
        <v>0</v>
      </c>
    </row>
    <row r="3198" spans="1:7" x14ac:dyDescent="0.15">
      <c r="A3198" t="s">
        <v>8769</v>
      </c>
      <c r="B3198" t="s">
        <v>8770</v>
      </c>
      <c r="C3198" t="s">
        <v>121</v>
      </c>
      <c r="D3198" t="s">
        <v>8771</v>
      </c>
      <c r="E3198" t="s">
        <v>122</v>
      </c>
      <c r="G3198" s="34">
        <f t="shared" si="49"/>
        <v>0</v>
      </c>
    </row>
    <row r="3199" spans="1:7" x14ac:dyDescent="0.15">
      <c r="A3199" t="s">
        <v>8772</v>
      </c>
      <c r="B3199" t="s">
        <v>8773</v>
      </c>
      <c r="C3199" t="s">
        <v>121</v>
      </c>
      <c r="D3199" t="s">
        <v>8774</v>
      </c>
      <c r="E3199" t="s">
        <v>122</v>
      </c>
      <c r="G3199" s="34">
        <f t="shared" si="49"/>
        <v>0</v>
      </c>
    </row>
    <row r="3200" spans="1:7" x14ac:dyDescent="0.15">
      <c r="A3200" t="s">
        <v>8775</v>
      </c>
      <c r="B3200" t="s">
        <v>8776</v>
      </c>
      <c r="C3200" t="s">
        <v>121</v>
      </c>
      <c r="D3200" t="s">
        <v>8777</v>
      </c>
      <c r="E3200" t="s">
        <v>122</v>
      </c>
      <c r="G3200" s="34">
        <f t="shared" si="49"/>
        <v>0</v>
      </c>
    </row>
    <row r="3201" spans="1:7" x14ac:dyDescent="0.15">
      <c r="A3201" t="s">
        <v>8778</v>
      </c>
      <c r="B3201" t="s">
        <v>8779</v>
      </c>
      <c r="C3201" t="s">
        <v>121</v>
      </c>
      <c r="D3201" t="s">
        <v>8780</v>
      </c>
      <c r="E3201" t="s">
        <v>122</v>
      </c>
      <c r="G3201" s="34">
        <f t="shared" si="49"/>
        <v>0</v>
      </c>
    </row>
    <row r="3202" spans="1:7" x14ac:dyDescent="0.15">
      <c r="A3202" t="s">
        <v>8781</v>
      </c>
      <c r="B3202" t="s">
        <v>8782</v>
      </c>
      <c r="C3202" t="s">
        <v>121</v>
      </c>
      <c r="D3202" t="s">
        <v>8783</v>
      </c>
      <c r="E3202" t="s">
        <v>122</v>
      </c>
      <c r="G3202" s="34">
        <f t="shared" ref="G3202:G3265" si="50">IFERROR(VALUE(F3202),VALUE(REPLACE(F3202,1,FIND(CHAR(1),SUBSTITUTE(F3202,",",CHAR(1),LEN(F3202)-LEN(SUBSTITUTE(F3202,",","")))),"")))</f>
        <v>0</v>
      </c>
    </row>
    <row r="3203" spans="1:7" x14ac:dyDescent="0.15">
      <c r="A3203" t="s">
        <v>8784</v>
      </c>
      <c r="B3203" t="s">
        <v>8785</v>
      </c>
      <c r="C3203" t="s">
        <v>121</v>
      </c>
      <c r="D3203" t="s">
        <v>8786</v>
      </c>
      <c r="E3203" t="s">
        <v>122</v>
      </c>
      <c r="G3203" s="34">
        <f t="shared" si="50"/>
        <v>0</v>
      </c>
    </row>
    <row r="3204" spans="1:7" x14ac:dyDescent="0.15">
      <c r="A3204" t="s">
        <v>8787</v>
      </c>
      <c r="B3204" t="s">
        <v>8788</v>
      </c>
      <c r="C3204" t="s">
        <v>121</v>
      </c>
      <c r="D3204" t="s">
        <v>8789</v>
      </c>
      <c r="E3204" t="s">
        <v>122</v>
      </c>
      <c r="G3204" s="34">
        <f t="shared" si="50"/>
        <v>0</v>
      </c>
    </row>
    <row r="3205" spans="1:7" x14ac:dyDescent="0.15">
      <c r="A3205" t="s">
        <v>8790</v>
      </c>
      <c r="B3205" t="s">
        <v>8734</v>
      </c>
      <c r="C3205" t="s">
        <v>121</v>
      </c>
      <c r="D3205" t="s">
        <v>8791</v>
      </c>
      <c r="E3205" t="s">
        <v>122</v>
      </c>
      <c r="G3205" s="34">
        <f t="shared" si="50"/>
        <v>0</v>
      </c>
    </row>
    <row r="3206" spans="1:7" x14ac:dyDescent="0.15">
      <c r="A3206" t="s">
        <v>8792</v>
      </c>
      <c r="B3206" t="s">
        <v>8793</v>
      </c>
      <c r="C3206" t="s">
        <v>121</v>
      </c>
      <c r="D3206" t="s">
        <v>8794</v>
      </c>
      <c r="E3206" t="s">
        <v>122</v>
      </c>
      <c r="G3206" s="34">
        <f t="shared" si="50"/>
        <v>0</v>
      </c>
    </row>
    <row r="3207" spans="1:7" x14ac:dyDescent="0.15">
      <c r="A3207" t="s">
        <v>8795</v>
      </c>
      <c r="B3207" t="s">
        <v>8796</v>
      </c>
      <c r="C3207" t="s">
        <v>53</v>
      </c>
      <c r="D3207" t="s">
        <v>8797</v>
      </c>
      <c r="E3207" t="s">
        <v>53</v>
      </c>
      <c r="G3207" s="34">
        <f t="shared" si="50"/>
        <v>0</v>
      </c>
    </row>
    <row r="3208" spans="1:7" x14ac:dyDescent="0.15">
      <c r="A3208" t="s">
        <v>8798</v>
      </c>
      <c r="B3208" t="s">
        <v>8799</v>
      </c>
      <c r="C3208" t="s">
        <v>121</v>
      </c>
      <c r="D3208" t="s">
        <v>8800</v>
      </c>
      <c r="E3208" t="s">
        <v>122</v>
      </c>
      <c r="G3208" s="34">
        <f t="shared" si="50"/>
        <v>0</v>
      </c>
    </row>
    <row r="3209" spans="1:7" x14ac:dyDescent="0.15">
      <c r="A3209" t="s">
        <v>8801</v>
      </c>
      <c r="B3209" t="s">
        <v>8802</v>
      </c>
      <c r="C3209" t="s">
        <v>121</v>
      </c>
      <c r="D3209" t="s">
        <v>8803</v>
      </c>
      <c r="E3209" t="s">
        <v>122</v>
      </c>
      <c r="G3209" s="34">
        <f t="shared" si="50"/>
        <v>0</v>
      </c>
    </row>
    <row r="3210" spans="1:7" x14ac:dyDescent="0.15">
      <c r="A3210" t="s">
        <v>8804</v>
      </c>
      <c r="B3210" t="s">
        <v>8805</v>
      </c>
      <c r="C3210" t="s">
        <v>121</v>
      </c>
      <c r="D3210" t="s">
        <v>8806</v>
      </c>
      <c r="E3210" t="s">
        <v>122</v>
      </c>
      <c r="F3210" t="s">
        <v>11913</v>
      </c>
      <c r="G3210" s="34">
        <f t="shared" si="50"/>
        <v>38216</v>
      </c>
    </row>
    <row r="3211" spans="1:7" x14ac:dyDescent="0.15">
      <c r="A3211" t="s">
        <v>8807</v>
      </c>
      <c r="B3211" t="s">
        <v>8808</v>
      </c>
      <c r="C3211" t="s">
        <v>121</v>
      </c>
      <c r="D3211" t="s">
        <v>8809</v>
      </c>
      <c r="E3211" t="s">
        <v>122</v>
      </c>
      <c r="G3211" s="34">
        <f t="shared" si="50"/>
        <v>0</v>
      </c>
    </row>
    <row r="3212" spans="1:7" x14ac:dyDescent="0.15">
      <c r="A3212" t="s">
        <v>8810</v>
      </c>
      <c r="B3212" t="s">
        <v>8811</v>
      </c>
      <c r="C3212" t="s">
        <v>121</v>
      </c>
      <c r="D3212" t="s">
        <v>8812</v>
      </c>
      <c r="E3212" t="s">
        <v>122</v>
      </c>
      <c r="F3212" t="s">
        <v>11868</v>
      </c>
      <c r="G3212" s="34">
        <f t="shared" si="50"/>
        <v>38475</v>
      </c>
    </row>
    <row r="3213" spans="1:7" x14ac:dyDescent="0.15">
      <c r="A3213" t="s">
        <v>8813</v>
      </c>
      <c r="B3213" t="s">
        <v>8808</v>
      </c>
      <c r="C3213" t="s">
        <v>53</v>
      </c>
      <c r="D3213" t="s">
        <v>8809</v>
      </c>
      <c r="E3213" t="s">
        <v>53</v>
      </c>
      <c r="F3213" t="s">
        <v>11859</v>
      </c>
      <c r="G3213" s="34">
        <f t="shared" si="50"/>
        <v>38448</v>
      </c>
    </row>
    <row r="3214" spans="1:7" x14ac:dyDescent="0.15">
      <c r="A3214" t="s">
        <v>8814</v>
      </c>
      <c r="B3214" t="s">
        <v>8815</v>
      </c>
      <c r="C3214" t="s">
        <v>180</v>
      </c>
      <c r="D3214" t="s">
        <v>8816</v>
      </c>
      <c r="E3214" t="s">
        <v>182</v>
      </c>
      <c r="G3214" s="34">
        <f t="shared" si="50"/>
        <v>0</v>
      </c>
    </row>
    <row r="3215" spans="1:7" x14ac:dyDescent="0.15">
      <c r="A3215" t="s">
        <v>8817</v>
      </c>
      <c r="B3215" t="s">
        <v>8818</v>
      </c>
      <c r="C3215" t="s">
        <v>180</v>
      </c>
      <c r="D3215" t="s">
        <v>8819</v>
      </c>
      <c r="E3215" t="s">
        <v>182</v>
      </c>
      <c r="G3215" s="34">
        <f t="shared" si="50"/>
        <v>0</v>
      </c>
    </row>
    <row r="3216" spans="1:7" x14ac:dyDescent="0.15">
      <c r="A3216" t="s">
        <v>8820</v>
      </c>
      <c r="B3216" t="s">
        <v>8821</v>
      </c>
      <c r="C3216" t="s">
        <v>180</v>
      </c>
      <c r="D3216" t="s">
        <v>8822</v>
      </c>
      <c r="E3216" t="s">
        <v>182</v>
      </c>
      <c r="G3216" s="34">
        <f t="shared" si="50"/>
        <v>0</v>
      </c>
    </row>
    <row r="3217" spans="1:7" x14ac:dyDescent="0.15">
      <c r="A3217" t="s">
        <v>8823</v>
      </c>
      <c r="B3217" t="s">
        <v>8824</v>
      </c>
      <c r="C3217" t="s">
        <v>180</v>
      </c>
      <c r="D3217" t="s">
        <v>8825</v>
      </c>
      <c r="E3217" t="s">
        <v>182</v>
      </c>
      <c r="G3217" s="34">
        <f t="shared" si="50"/>
        <v>0</v>
      </c>
    </row>
    <row r="3218" spans="1:7" x14ac:dyDescent="0.15">
      <c r="A3218" t="s">
        <v>8826</v>
      </c>
      <c r="B3218" t="s">
        <v>8827</v>
      </c>
      <c r="C3218" t="s">
        <v>180</v>
      </c>
      <c r="D3218" t="s">
        <v>8828</v>
      </c>
      <c r="E3218" t="s">
        <v>182</v>
      </c>
      <c r="G3218" s="34">
        <f t="shared" si="50"/>
        <v>0</v>
      </c>
    </row>
    <row r="3219" spans="1:7" x14ac:dyDescent="0.15">
      <c r="A3219" t="s">
        <v>8829</v>
      </c>
      <c r="B3219" t="s">
        <v>8830</v>
      </c>
      <c r="C3219" t="s">
        <v>180</v>
      </c>
      <c r="D3219" t="s">
        <v>8831</v>
      </c>
      <c r="E3219" t="s">
        <v>182</v>
      </c>
      <c r="G3219" s="34">
        <f t="shared" si="50"/>
        <v>0</v>
      </c>
    </row>
    <row r="3220" spans="1:7" x14ac:dyDescent="0.15">
      <c r="A3220" t="s">
        <v>8832</v>
      </c>
      <c r="B3220" t="s">
        <v>8833</v>
      </c>
      <c r="C3220" t="s">
        <v>180</v>
      </c>
      <c r="D3220" t="s">
        <v>8834</v>
      </c>
      <c r="E3220" t="s">
        <v>182</v>
      </c>
      <c r="G3220" s="34">
        <f t="shared" si="50"/>
        <v>0</v>
      </c>
    </row>
    <row r="3221" spans="1:7" x14ac:dyDescent="0.15">
      <c r="A3221" t="s">
        <v>8835</v>
      </c>
      <c r="B3221" t="s">
        <v>8815</v>
      </c>
      <c r="C3221" t="s">
        <v>166</v>
      </c>
      <c r="D3221" t="s">
        <v>8816</v>
      </c>
      <c r="E3221" t="s">
        <v>168</v>
      </c>
      <c r="G3221" s="34">
        <f t="shared" si="50"/>
        <v>0</v>
      </c>
    </row>
    <row r="3222" spans="1:7" x14ac:dyDescent="0.15">
      <c r="A3222" t="s">
        <v>8836</v>
      </c>
      <c r="B3222" t="s">
        <v>8818</v>
      </c>
      <c r="C3222" t="s">
        <v>166</v>
      </c>
      <c r="D3222" t="s">
        <v>8819</v>
      </c>
      <c r="E3222" t="s">
        <v>168</v>
      </c>
      <c r="G3222" s="34">
        <f t="shared" si="50"/>
        <v>0</v>
      </c>
    </row>
    <row r="3223" spans="1:7" x14ac:dyDescent="0.15">
      <c r="A3223" t="s">
        <v>8837</v>
      </c>
      <c r="B3223" t="s">
        <v>8821</v>
      </c>
      <c r="C3223" t="s">
        <v>166</v>
      </c>
      <c r="D3223" t="s">
        <v>8822</v>
      </c>
      <c r="E3223" t="s">
        <v>168</v>
      </c>
      <c r="G3223" s="34">
        <f t="shared" si="50"/>
        <v>0</v>
      </c>
    </row>
    <row r="3224" spans="1:7" x14ac:dyDescent="0.15">
      <c r="A3224" t="s">
        <v>8838</v>
      </c>
      <c r="B3224" t="s">
        <v>8824</v>
      </c>
      <c r="C3224" t="s">
        <v>166</v>
      </c>
      <c r="D3224" t="s">
        <v>8825</v>
      </c>
      <c r="E3224" t="s">
        <v>168</v>
      </c>
      <c r="G3224" s="34">
        <f t="shared" si="50"/>
        <v>0</v>
      </c>
    </row>
    <row r="3225" spans="1:7" x14ac:dyDescent="0.15">
      <c r="A3225" t="s">
        <v>8839</v>
      </c>
      <c r="B3225" t="s">
        <v>8827</v>
      </c>
      <c r="C3225" t="s">
        <v>166</v>
      </c>
      <c r="D3225" t="s">
        <v>8828</v>
      </c>
      <c r="E3225" t="s">
        <v>168</v>
      </c>
      <c r="G3225" s="34">
        <f t="shared" si="50"/>
        <v>0</v>
      </c>
    </row>
    <row r="3226" spans="1:7" x14ac:dyDescent="0.15">
      <c r="A3226" t="s">
        <v>8840</v>
      </c>
      <c r="B3226" t="s">
        <v>8830</v>
      </c>
      <c r="C3226" t="s">
        <v>166</v>
      </c>
      <c r="D3226" t="s">
        <v>8831</v>
      </c>
      <c r="E3226" t="s">
        <v>168</v>
      </c>
      <c r="G3226" s="34">
        <f t="shared" si="50"/>
        <v>0</v>
      </c>
    </row>
    <row r="3227" spans="1:7" x14ac:dyDescent="0.15">
      <c r="A3227" t="s">
        <v>8841</v>
      </c>
      <c r="B3227" t="s">
        <v>8833</v>
      </c>
      <c r="C3227" t="s">
        <v>166</v>
      </c>
      <c r="D3227" t="s">
        <v>8834</v>
      </c>
      <c r="E3227" t="s">
        <v>168</v>
      </c>
      <c r="G3227" s="34">
        <f t="shared" si="50"/>
        <v>0</v>
      </c>
    </row>
    <row r="3228" spans="1:7" x14ac:dyDescent="0.15">
      <c r="A3228" t="s">
        <v>8842</v>
      </c>
      <c r="B3228" t="s">
        <v>8843</v>
      </c>
      <c r="C3228" t="s">
        <v>334</v>
      </c>
      <c r="D3228" t="s">
        <v>8844</v>
      </c>
      <c r="E3228" t="s">
        <v>705</v>
      </c>
      <c r="G3228" s="34">
        <f t="shared" si="50"/>
        <v>0</v>
      </c>
    </row>
    <row r="3229" spans="1:7" x14ac:dyDescent="0.15">
      <c r="A3229" t="s">
        <v>8845</v>
      </c>
      <c r="B3229" t="s">
        <v>8843</v>
      </c>
      <c r="C3229" t="s">
        <v>726</v>
      </c>
      <c r="D3229" t="s">
        <v>8844</v>
      </c>
      <c r="E3229" t="s">
        <v>727</v>
      </c>
      <c r="G3229" s="34">
        <f t="shared" si="50"/>
        <v>0</v>
      </c>
    </row>
    <row r="3230" spans="1:7" x14ac:dyDescent="0.15">
      <c r="A3230" t="s">
        <v>8846</v>
      </c>
      <c r="B3230" t="s">
        <v>8847</v>
      </c>
      <c r="C3230" t="s">
        <v>180</v>
      </c>
      <c r="D3230" t="s">
        <v>8848</v>
      </c>
      <c r="E3230" t="s">
        <v>182</v>
      </c>
      <c r="G3230" s="34">
        <f t="shared" si="50"/>
        <v>0</v>
      </c>
    </row>
    <row r="3231" spans="1:7" x14ac:dyDescent="0.15">
      <c r="A3231" t="s">
        <v>8849</v>
      </c>
      <c r="B3231" t="s">
        <v>8850</v>
      </c>
      <c r="C3231" t="s">
        <v>180</v>
      </c>
      <c r="D3231" t="s">
        <v>8851</v>
      </c>
      <c r="E3231" t="s">
        <v>182</v>
      </c>
      <c r="G3231" s="34">
        <f t="shared" si="50"/>
        <v>0</v>
      </c>
    </row>
    <row r="3232" spans="1:7" x14ac:dyDescent="0.15">
      <c r="A3232" t="s">
        <v>8852</v>
      </c>
      <c r="B3232" t="s">
        <v>8853</v>
      </c>
      <c r="C3232" t="s">
        <v>180</v>
      </c>
      <c r="D3232" t="s">
        <v>8854</v>
      </c>
      <c r="E3232" t="s">
        <v>182</v>
      </c>
      <c r="G3232" s="34">
        <f t="shared" si="50"/>
        <v>0</v>
      </c>
    </row>
    <row r="3233" spans="1:7" x14ac:dyDescent="0.15">
      <c r="A3233" t="s">
        <v>8855</v>
      </c>
      <c r="B3233" t="s">
        <v>8856</v>
      </c>
      <c r="C3233" t="s">
        <v>180</v>
      </c>
      <c r="D3233" t="s">
        <v>8857</v>
      </c>
      <c r="E3233" t="s">
        <v>182</v>
      </c>
      <c r="G3233" s="34">
        <f t="shared" si="50"/>
        <v>0</v>
      </c>
    </row>
    <row r="3234" spans="1:7" x14ac:dyDescent="0.15">
      <c r="A3234" t="s">
        <v>8858</v>
      </c>
      <c r="B3234" t="s">
        <v>8859</v>
      </c>
      <c r="C3234" t="s">
        <v>180</v>
      </c>
      <c r="D3234" t="s">
        <v>8860</v>
      </c>
      <c r="E3234" t="s">
        <v>182</v>
      </c>
      <c r="G3234" s="34">
        <f t="shared" si="50"/>
        <v>0</v>
      </c>
    </row>
    <row r="3235" spans="1:7" x14ac:dyDescent="0.15">
      <c r="A3235" t="s">
        <v>8861</v>
      </c>
      <c r="B3235" t="s">
        <v>8862</v>
      </c>
      <c r="C3235" t="s">
        <v>180</v>
      </c>
      <c r="D3235" t="s">
        <v>8863</v>
      </c>
      <c r="E3235" t="s">
        <v>182</v>
      </c>
      <c r="G3235" s="34">
        <f t="shared" si="50"/>
        <v>0</v>
      </c>
    </row>
    <row r="3236" spans="1:7" x14ac:dyDescent="0.15">
      <c r="A3236" t="s">
        <v>8864</v>
      </c>
      <c r="B3236" t="s">
        <v>8865</v>
      </c>
      <c r="C3236" t="s">
        <v>180</v>
      </c>
      <c r="D3236" t="s">
        <v>8866</v>
      </c>
      <c r="E3236" t="s">
        <v>182</v>
      </c>
      <c r="G3236" s="34">
        <f t="shared" si="50"/>
        <v>0</v>
      </c>
    </row>
    <row r="3237" spans="1:7" x14ac:dyDescent="0.15">
      <c r="A3237" t="s">
        <v>8867</v>
      </c>
      <c r="B3237" t="s">
        <v>8847</v>
      </c>
      <c r="C3237" t="s">
        <v>166</v>
      </c>
      <c r="D3237" t="s">
        <v>8848</v>
      </c>
      <c r="E3237" t="s">
        <v>168</v>
      </c>
      <c r="G3237" s="34">
        <f t="shared" si="50"/>
        <v>0</v>
      </c>
    </row>
    <row r="3238" spans="1:7" x14ac:dyDescent="0.15">
      <c r="A3238" t="s">
        <v>8868</v>
      </c>
      <c r="B3238" t="s">
        <v>8850</v>
      </c>
      <c r="C3238" t="s">
        <v>166</v>
      </c>
      <c r="D3238" t="s">
        <v>8851</v>
      </c>
      <c r="E3238" t="s">
        <v>168</v>
      </c>
      <c r="G3238" s="34">
        <f t="shared" si="50"/>
        <v>0</v>
      </c>
    </row>
    <row r="3239" spans="1:7" x14ac:dyDescent="0.15">
      <c r="A3239" t="s">
        <v>8869</v>
      </c>
      <c r="B3239" t="s">
        <v>8853</v>
      </c>
      <c r="C3239" t="s">
        <v>166</v>
      </c>
      <c r="D3239" t="s">
        <v>8854</v>
      </c>
      <c r="E3239" t="s">
        <v>168</v>
      </c>
      <c r="G3239" s="34">
        <f t="shared" si="50"/>
        <v>0</v>
      </c>
    </row>
    <row r="3240" spans="1:7" x14ac:dyDescent="0.15">
      <c r="A3240" t="s">
        <v>11835</v>
      </c>
      <c r="B3240" t="s">
        <v>11836</v>
      </c>
      <c r="C3240" t="s">
        <v>166</v>
      </c>
      <c r="D3240" t="s">
        <v>11837</v>
      </c>
      <c r="E3240" t="s">
        <v>168</v>
      </c>
      <c r="F3240" t="s">
        <v>12114</v>
      </c>
      <c r="G3240" s="34">
        <f t="shared" si="50"/>
        <v>41617</v>
      </c>
    </row>
    <row r="3241" spans="1:7" x14ac:dyDescent="0.15">
      <c r="A3241" t="s">
        <v>8870</v>
      </c>
      <c r="B3241" t="s">
        <v>8856</v>
      </c>
      <c r="C3241" t="s">
        <v>166</v>
      </c>
      <c r="D3241" t="s">
        <v>8857</v>
      </c>
      <c r="E3241" t="s">
        <v>168</v>
      </c>
      <c r="G3241" s="34">
        <f t="shared" si="50"/>
        <v>0</v>
      </c>
    </row>
    <row r="3242" spans="1:7" x14ac:dyDescent="0.15">
      <c r="A3242" t="s">
        <v>8871</v>
      </c>
      <c r="B3242" t="s">
        <v>8859</v>
      </c>
      <c r="C3242" t="s">
        <v>166</v>
      </c>
      <c r="D3242" t="s">
        <v>8860</v>
      </c>
      <c r="E3242" t="s">
        <v>168</v>
      </c>
      <c r="G3242" s="34">
        <f t="shared" si="50"/>
        <v>0</v>
      </c>
    </row>
    <row r="3243" spans="1:7" x14ac:dyDescent="0.15">
      <c r="A3243" t="s">
        <v>8872</v>
      </c>
      <c r="B3243" t="s">
        <v>8862</v>
      </c>
      <c r="C3243" t="s">
        <v>166</v>
      </c>
      <c r="D3243" t="s">
        <v>8863</v>
      </c>
      <c r="E3243" t="s">
        <v>168</v>
      </c>
      <c r="G3243" s="34">
        <f t="shared" si="50"/>
        <v>0</v>
      </c>
    </row>
    <row r="3244" spans="1:7" x14ac:dyDescent="0.15">
      <c r="A3244" t="s">
        <v>8873</v>
      </c>
      <c r="B3244" t="s">
        <v>8865</v>
      </c>
      <c r="C3244" t="s">
        <v>166</v>
      </c>
      <c r="D3244" t="s">
        <v>8866</v>
      </c>
      <c r="E3244" t="s">
        <v>168</v>
      </c>
      <c r="G3244" s="34">
        <f t="shared" si="50"/>
        <v>0</v>
      </c>
    </row>
    <row r="3245" spans="1:7" x14ac:dyDescent="0.15">
      <c r="A3245" t="s">
        <v>8874</v>
      </c>
      <c r="B3245" t="s">
        <v>8875</v>
      </c>
      <c r="C3245" t="s">
        <v>166</v>
      </c>
      <c r="D3245" t="s">
        <v>8876</v>
      </c>
      <c r="E3245" t="s">
        <v>168</v>
      </c>
      <c r="F3245" t="s">
        <v>11868</v>
      </c>
      <c r="G3245" s="34">
        <f t="shared" si="50"/>
        <v>38475</v>
      </c>
    </row>
    <row r="3246" spans="1:7" x14ac:dyDescent="0.15">
      <c r="A3246" t="s">
        <v>8877</v>
      </c>
      <c r="B3246" t="s">
        <v>8878</v>
      </c>
      <c r="C3246" t="s">
        <v>334</v>
      </c>
      <c r="D3246" t="s">
        <v>8879</v>
      </c>
      <c r="E3246" t="s">
        <v>705</v>
      </c>
      <c r="G3246" s="34">
        <f t="shared" si="50"/>
        <v>0</v>
      </c>
    </row>
    <row r="3247" spans="1:7" x14ac:dyDescent="0.15">
      <c r="A3247" t="s">
        <v>8880</v>
      </c>
      <c r="B3247" t="s">
        <v>8878</v>
      </c>
      <c r="C3247" t="s">
        <v>726</v>
      </c>
      <c r="D3247" t="s">
        <v>8879</v>
      </c>
      <c r="E3247" t="s">
        <v>727</v>
      </c>
      <c r="G3247" s="34">
        <f t="shared" si="50"/>
        <v>0</v>
      </c>
    </row>
    <row r="3248" spans="1:7" x14ac:dyDescent="0.15">
      <c r="A3248" t="s">
        <v>8881</v>
      </c>
      <c r="B3248" t="s">
        <v>8882</v>
      </c>
      <c r="C3248" t="s">
        <v>334</v>
      </c>
      <c r="D3248" t="s">
        <v>8883</v>
      </c>
      <c r="E3248" t="s">
        <v>705</v>
      </c>
      <c r="G3248" s="34">
        <f t="shared" si="50"/>
        <v>0</v>
      </c>
    </row>
    <row r="3249" spans="1:7" x14ac:dyDescent="0.15">
      <c r="A3249" t="s">
        <v>8884</v>
      </c>
      <c r="B3249" t="s">
        <v>8882</v>
      </c>
      <c r="C3249" t="s">
        <v>180</v>
      </c>
      <c r="D3249" t="s">
        <v>8883</v>
      </c>
      <c r="E3249" t="s">
        <v>182</v>
      </c>
      <c r="F3249" t="s">
        <v>11861</v>
      </c>
      <c r="G3249" s="34">
        <f t="shared" si="50"/>
        <v>39615</v>
      </c>
    </row>
    <row r="3250" spans="1:7" x14ac:dyDescent="0.15">
      <c r="A3250" t="s">
        <v>8885</v>
      </c>
      <c r="B3250" t="s">
        <v>8886</v>
      </c>
      <c r="C3250" t="s">
        <v>334</v>
      </c>
      <c r="D3250" t="s">
        <v>8887</v>
      </c>
      <c r="E3250" t="s">
        <v>705</v>
      </c>
      <c r="F3250" t="s">
        <v>12089</v>
      </c>
      <c r="G3250" s="34">
        <f t="shared" si="50"/>
        <v>38145</v>
      </c>
    </row>
    <row r="3251" spans="1:7" x14ac:dyDescent="0.15">
      <c r="A3251" t="s">
        <v>8888</v>
      </c>
      <c r="B3251" t="s">
        <v>8889</v>
      </c>
      <c r="C3251" t="s">
        <v>166</v>
      </c>
      <c r="D3251" t="s">
        <v>8890</v>
      </c>
      <c r="E3251" t="s">
        <v>168</v>
      </c>
      <c r="G3251" s="34">
        <f t="shared" si="50"/>
        <v>0</v>
      </c>
    </row>
    <row r="3252" spans="1:7" x14ac:dyDescent="0.15">
      <c r="A3252" t="s">
        <v>8891</v>
      </c>
      <c r="B3252" t="s">
        <v>8889</v>
      </c>
      <c r="C3252" t="s">
        <v>180</v>
      </c>
      <c r="D3252" t="s">
        <v>8890</v>
      </c>
      <c r="E3252" t="s">
        <v>182</v>
      </c>
      <c r="G3252" s="34">
        <f t="shared" si="50"/>
        <v>0</v>
      </c>
    </row>
    <row r="3253" spans="1:7" x14ac:dyDescent="0.15">
      <c r="A3253" t="s">
        <v>8892</v>
      </c>
      <c r="B3253" t="s">
        <v>8889</v>
      </c>
      <c r="C3253" t="s">
        <v>316</v>
      </c>
      <c r="D3253" t="s">
        <v>8890</v>
      </c>
      <c r="E3253" t="s">
        <v>317</v>
      </c>
      <c r="G3253" s="34">
        <f t="shared" si="50"/>
        <v>0</v>
      </c>
    </row>
    <row r="3254" spans="1:7" x14ac:dyDescent="0.15">
      <c r="A3254" t="s">
        <v>8893</v>
      </c>
      <c r="B3254" t="s">
        <v>8894</v>
      </c>
      <c r="C3254" t="s">
        <v>166</v>
      </c>
      <c r="D3254" t="s">
        <v>8895</v>
      </c>
      <c r="E3254" t="s">
        <v>168</v>
      </c>
      <c r="G3254" s="34">
        <f t="shared" si="50"/>
        <v>0</v>
      </c>
    </row>
    <row r="3255" spans="1:7" x14ac:dyDescent="0.15">
      <c r="A3255" t="s">
        <v>8896</v>
      </c>
      <c r="B3255" t="s">
        <v>8897</v>
      </c>
      <c r="C3255" t="s">
        <v>166</v>
      </c>
      <c r="D3255" t="s">
        <v>8898</v>
      </c>
      <c r="E3255" t="s">
        <v>168</v>
      </c>
      <c r="G3255" s="34">
        <f t="shared" si="50"/>
        <v>0</v>
      </c>
    </row>
    <row r="3256" spans="1:7" x14ac:dyDescent="0.15">
      <c r="A3256" t="s">
        <v>8899</v>
      </c>
      <c r="B3256" t="s">
        <v>8894</v>
      </c>
      <c r="C3256" t="s">
        <v>180</v>
      </c>
      <c r="D3256" t="s">
        <v>8895</v>
      </c>
      <c r="E3256" t="s">
        <v>182</v>
      </c>
      <c r="G3256" s="34">
        <f t="shared" si="50"/>
        <v>0</v>
      </c>
    </row>
    <row r="3257" spans="1:7" x14ac:dyDescent="0.15">
      <c r="A3257" t="s">
        <v>8900</v>
      </c>
      <c r="B3257" t="s">
        <v>8897</v>
      </c>
      <c r="C3257" t="s">
        <v>180</v>
      </c>
      <c r="D3257" t="s">
        <v>8898</v>
      </c>
      <c r="E3257" t="s">
        <v>182</v>
      </c>
      <c r="G3257" s="34">
        <f t="shared" si="50"/>
        <v>0</v>
      </c>
    </row>
    <row r="3258" spans="1:7" x14ac:dyDescent="0.15">
      <c r="A3258" t="s">
        <v>8901</v>
      </c>
      <c r="B3258" t="s">
        <v>8897</v>
      </c>
      <c r="C3258" t="s">
        <v>316</v>
      </c>
      <c r="D3258" t="s">
        <v>8898</v>
      </c>
      <c r="E3258" t="s">
        <v>317</v>
      </c>
      <c r="G3258" s="34">
        <f t="shared" si="50"/>
        <v>0</v>
      </c>
    </row>
    <row r="3259" spans="1:7" x14ac:dyDescent="0.15">
      <c r="A3259" t="s">
        <v>8902</v>
      </c>
      <c r="B3259" t="s">
        <v>8903</v>
      </c>
      <c r="C3259" t="s">
        <v>166</v>
      </c>
      <c r="D3259" t="s">
        <v>8904</v>
      </c>
      <c r="E3259" t="s">
        <v>168</v>
      </c>
      <c r="G3259" s="34">
        <f t="shared" si="50"/>
        <v>0</v>
      </c>
    </row>
    <row r="3260" spans="1:7" x14ac:dyDescent="0.15">
      <c r="A3260" t="s">
        <v>8905</v>
      </c>
      <c r="B3260" t="s">
        <v>8906</v>
      </c>
      <c r="C3260" t="s">
        <v>166</v>
      </c>
      <c r="D3260" t="s">
        <v>8907</v>
      </c>
      <c r="E3260" t="s">
        <v>168</v>
      </c>
      <c r="G3260" s="34">
        <f t="shared" si="50"/>
        <v>0</v>
      </c>
    </row>
    <row r="3261" spans="1:7" x14ac:dyDescent="0.15">
      <c r="A3261" t="s">
        <v>8908</v>
      </c>
      <c r="B3261" t="s">
        <v>8909</v>
      </c>
      <c r="C3261" t="s">
        <v>166</v>
      </c>
      <c r="D3261" t="s">
        <v>8910</v>
      </c>
      <c r="E3261" t="s">
        <v>168</v>
      </c>
      <c r="G3261" s="34">
        <f t="shared" si="50"/>
        <v>0</v>
      </c>
    </row>
    <row r="3262" spans="1:7" x14ac:dyDescent="0.15">
      <c r="A3262" t="s">
        <v>8911</v>
      </c>
      <c r="B3262" t="s">
        <v>8912</v>
      </c>
      <c r="C3262" t="s">
        <v>166</v>
      </c>
      <c r="D3262" t="s">
        <v>8913</v>
      </c>
      <c r="E3262" t="s">
        <v>168</v>
      </c>
      <c r="G3262" s="34">
        <f t="shared" si="50"/>
        <v>0</v>
      </c>
    </row>
    <row r="3263" spans="1:7" x14ac:dyDescent="0.15">
      <c r="A3263" t="s">
        <v>8914</v>
      </c>
      <c r="B3263" t="s">
        <v>8903</v>
      </c>
      <c r="C3263" t="s">
        <v>180</v>
      </c>
      <c r="D3263" t="s">
        <v>8904</v>
      </c>
      <c r="E3263" t="s">
        <v>182</v>
      </c>
      <c r="G3263" s="34">
        <f t="shared" si="50"/>
        <v>0</v>
      </c>
    </row>
    <row r="3264" spans="1:7" x14ac:dyDescent="0.15">
      <c r="A3264" t="s">
        <v>8915</v>
      </c>
      <c r="B3264" t="s">
        <v>8906</v>
      </c>
      <c r="C3264" t="s">
        <v>180</v>
      </c>
      <c r="D3264" t="s">
        <v>8907</v>
      </c>
      <c r="E3264" t="s">
        <v>182</v>
      </c>
      <c r="G3264" s="34">
        <f t="shared" si="50"/>
        <v>0</v>
      </c>
    </row>
    <row r="3265" spans="1:7" x14ac:dyDescent="0.15">
      <c r="A3265" t="s">
        <v>8916</v>
      </c>
      <c r="B3265" t="s">
        <v>8909</v>
      </c>
      <c r="C3265" t="s">
        <v>180</v>
      </c>
      <c r="D3265" t="s">
        <v>8910</v>
      </c>
      <c r="E3265" t="s">
        <v>182</v>
      </c>
      <c r="G3265" s="34">
        <f t="shared" si="50"/>
        <v>0</v>
      </c>
    </row>
    <row r="3266" spans="1:7" x14ac:dyDescent="0.15">
      <c r="A3266" t="s">
        <v>8917</v>
      </c>
      <c r="B3266" t="s">
        <v>8912</v>
      </c>
      <c r="C3266" t="s">
        <v>180</v>
      </c>
      <c r="D3266" t="s">
        <v>8913</v>
      </c>
      <c r="E3266" t="s">
        <v>182</v>
      </c>
      <c r="G3266" s="34">
        <f t="shared" ref="G3266:G3329" si="51">IFERROR(VALUE(F3266),VALUE(REPLACE(F3266,1,FIND(CHAR(1),SUBSTITUTE(F3266,",",CHAR(1),LEN(F3266)-LEN(SUBSTITUTE(F3266,",","")))),"")))</f>
        <v>0</v>
      </c>
    </row>
    <row r="3267" spans="1:7" x14ac:dyDescent="0.15">
      <c r="A3267" t="s">
        <v>8918</v>
      </c>
      <c r="B3267" t="s">
        <v>8906</v>
      </c>
      <c r="C3267" t="s">
        <v>316</v>
      </c>
      <c r="D3267" t="s">
        <v>8907</v>
      </c>
      <c r="E3267" t="s">
        <v>317</v>
      </c>
      <c r="G3267" s="34">
        <f t="shared" si="51"/>
        <v>0</v>
      </c>
    </row>
    <row r="3268" spans="1:7" x14ac:dyDescent="0.15">
      <c r="A3268" t="s">
        <v>8919</v>
      </c>
      <c r="B3268" t="s">
        <v>8920</v>
      </c>
      <c r="C3268" t="s">
        <v>166</v>
      </c>
      <c r="D3268" t="s">
        <v>8921</v>
      </c>
      <c r="E3268" t="s">
        <v>168</v>
      </c>
      <c r="G3268" s="34">
        <f t="shared" si="51"/>
        <v>0</v>
      </c>
    </row>
    <row r="3269" spans="1:7" x14ac:dyDescent="0.15">
      <c r="A3269" t="s">
        <v>8922</v>
      </c>
      <c r="B3269" t="s">
        <v>8920</v>
      </c>
      <c r="C3269" t="s">
        <v>726</v>
      </c>
      <c r="D3269" t="s">
        <v>8921</v>
      </c>
      <c r="E3269" t="s">
        <v>727</v>
      </c>
      <c r="G3269" s="34">
        <f t="shared" si="51"/>
        <v>0</v>
      </c>
    </row>
    <row r="3270" spans="1:7" x14ac:dyDescent="0.15">
      <c r="A3270" t="s">
        <v>8923</v>
      </c>
      <c r="B3270" t="s">
        <v>8924</v>
      </c>
      <c r="C3270" t="s">
        <v>334</v>
      </c>
      <c r="D3270" t="s">
        <v>8925</v>
      </c>
      <c r="E3270" t="s">
        <v>336</v>
      </c>
      <c r="G3270" s="34">
        <f t="shared" si="51"/>
        <v>0</v>
      </c>
    </row>
    <row r="3271" spans="1:7" x14ac:dyDescent="0.15">
      <c r="A3271" t="s">
        <v>8926</v>
      </c>
      <c r="B3271" t="s">
        <v>8927</v>
      </c>
      <c r="C3271" t="s">
        <v>323</v>
      </c>
      <c r="D3271" t="s">
        <v>8928</v>
      </c>
      <c r="E3271" t="s">
        <v>325</v>
      </c>
      <c r="G3271" s="34">
        <f t="shared" si="51"/>
        <v>0</v>
      </c>
    </row>
    <row r="3272" spans="1:7" x14ac:dyDescent="0.15">
      <c r="A3272" t="s">
        <v>8929</v>
      </c>
      <c r="B3272" t="s">
        <v>8927</v>
      </c>
      <c r="C3272" t="s">
        <v>166</v>
      </c>
      <c r="D3272" t="s">
        <v>8928</v>
      </c>
      <c r="E3272" t="s">
        <v>168</v>
      </c>
      <c r="G3272" s="34">
        <f t="shared" si="51"/>
        <v>0</v>
      </c>
    </row>
    <row r="3273" spans="1:7" x14ac:dyDescent="0.15">
      <c r="A3273" t="s">
        <v>8930</v>
      </c>
      <c r="B3273" t="s">
        <v>8931</v>
      </c>
      <c r="C3273" t="s">
        <v>3735</v>
      </c>
      <c r="D3273" t="s">
        <v>8932</v>
      </c>
      <c r="E3273" t="s">
        <v>1802</v>
      </c>
      <c r="G3273" s="34">
        <f t="shared" si="51"/>
        <v>0</v>
      </c>
    </row>
    <row r="3274" spans="1:7" x14ac:dyDescent="0.15">
      <c r="A3274" t="s">
        <v>8933</v>
      </c>
      <c r="B3274" t="s">
        <v>8934</v>
      </c>
      <c r="C3274" t="s">
        <v>166</v>
      </c>
      <c r="D3274" t="s">
        <v>8935</v>
      </c>
      <c r="E3274" t="s">
        <v>168</v>
      </c>
      <c r="G3274" s="34">
        <f t="shared" si="51"/>
        <v>0</v>
      </c>
    </row>
    <row r="3275" spans="1:7" x14ac:dyDescent="0.15">
      <c r="A3275" t="s">
        <v>8936</v>
      </c>
      <c r="B3275" t="s">
        <v>8937</v>
      </c>
      <c r="C3275" t="s">
        <v>166</v>
      </c>
      <c r="D3275" t="s">
        <v>8938</v>
      </c>
      <c r="E3275" t="s">
        <v>168</v>
      </c>
      <c r="G3275" s="34">
        <f t="shared" si="51"/>
        <v>0</v>
      </c>
    </row>
    <row r="3276" spans="1:7" x14ac:dyDescent="0.15">
      <c r="A3276" t="s">
        <v>8939</v>
      </c>
      <c r="B3276" t="s">
        <v>8934</v>
      </c>
      <c r="C3276" t="s">
        <v>726</v>
      </c>
      <c r="D3276" t="s">
        <v>8935</v>
      </c>
      <c r="E3276" t="s">
        <v>727</v>
      </c>
      <c r="G3276" s="34">
        <f t="shared" si="51"/>
        <v>0</v>
      </c>
    </row>
    <row r="3277" spans="1:7" x14ac:dyDescent="0.15">
      <c r="A3277" t="s">
        <v>8940</v>
      </c>
      <c r="B3277" t="s">
        <v>8937</v>
      </c>
      <c r="C3277" t="s">
        <v>726</v>
      </c>
      <c r="D3277" t="s">
        <v>8938</v>
      </c>
      <c r="E3277" t="s">
        <v>727</v>
      </c>
      <c r="G3277" s="34">
        <f t="shared" si="51"/>
        <v>0</v>
      </c>
    </row>
    <row r="3278" spans="1:7" x14ac:dyDescent="0.15">
      <c r="A3278" t="s">
        <v>8941</v>
      </c>
      <c r="B3278" t="s">
        <v>8942</v>
      </c>
      <c r="C3278" t="s">
        <v>726</v>
      </c>
      <c r="D3278" t="s">
        <v>8943</v>
      </c>
      <c r="E3278" t="s">
        <v>727</v>
      </c>
      <c r="G3278" s="34">
        <f t="shared" si="51"/>
        <v>0</v>
      </c>
    </row>
    <row r="3279" spans="1:7" x14ac:dyDescent="0.15">
      <c r="A3279" t="s">
        <v>8944</v>
      </c>
      <c r="B3279" t="s">
        <v>8945</v>
      </c>
      <c r="C3279" t="s">
        <v>726</v>
      </c>
      <c r="D3279" t="s">
        <v>8946</v>
      </c>
      <c r="E3279" t="s">
        <v>727</v>
      </c>
      <c r="G3279" s="34">
        <f t="shared" si="51"/>
        <v>0</v>
      </c>
    </row>
    <row r="3280" spans="1:7" x14ac:dyDescent="0.15">
      <c r="A3280" t="s">
        <v>8947</v>
      </c>
      <c r="B3280" t="s">
        <v>8948</v>
      </c>
      <c r="C3280" t="s">
        <v>726</v>
      </c>
      <c r="D3280" t="s">
        <v>8949</v>
      </c>
      <c r="E3280" t="s">
        <v>727</v>
      </c>
      <c r="G3280" s="34">
        <f t="shared" si="51"/>
        <v>0</v>
      </c>
    </row>
    <row r="3281" spans="1:7" x14ac:dyDescent="0.15">
      <c r="A3281" t="s">
        <v>8950</v>
      </c>
      <c r="B3281" t="s">
        <v>8951</v>
      </c>
      <c r="C3281" t="s">
        <v>726</v>
      </c>
      <c r="D3281" t="s">
        <v>8952</v>
      </c>
      <c r="E3281" t="s">
        <v>727</v>
      </c>
      <c r="G3281" s="34">
        <f t="shared" si="51"/>
        <v>0</v>
      </c>
    </row>
    <row r="3282" spans="1:7" x14ac:dyDescent="0.15">
      <c r="A3282" t="s">
        <v>8953</v>
      </c>
      <c r="B3282" t="s">
        <v>8934</v>
      </c>
      <c r="C3282" t="s">
        <v>323</v>
      </c>
      <c r="D3282" t="s">
        <v>8935</v>
      </c>
      <c r="E3282" t="s">
        <v>325</v>
      </c>
      <c r="G3282" s="34">
        <f t="shared" si="51"/>
        <v>0</v>
      </c>
    </row>
    <row r="3283" spans="1:7" x14ac:dyDescent="0.15">
      <c r="A3283" t="s">
        <v>8954</v>
      </c>
      <c r="B3283" t="s">
        <v>8937</v>
      </c>
      <c r="C3283" t="s">
        <v>323</v>
      </c>
      <c r="D3283" t="s">
        <v>8938</v>
      </c>
      <c r="E3283" t="s">
        <v>325</v>
      </c>
      <c r="G3283" s="34">
        <f t="shared" si="51"/>
        <v>0</v>
      </c>
    </row>
    <row r="3284" spans="1:7" x14ac:dyDescent="0.15">
      <c r="A3284" t="s">
        <v>8955</v>
      </c>
      <c r="B3284" t="s">
        <v>8942</v>
      </c>
      <c r="C3284" t="s">
        <v>323</v>
      </c>
      <c r="D3284" t="s">
        <v>8943</v>
      </c>
      <c r="E3284" t="s">
        <v>325</v>
      </c>
      <c r="G3284" s="34">
        <f t="shared" si="51"/>
        <v>0</v>
      </c>
    </row>
    <row r="3285" spans="1:7" x14ac:dyDescent="0.15">
      <c r="A3285" t="s">
        <v>8956</v>
      </c>
      <c r="B3285" t="s">
        <v>8945</v>
      </c>
      <c r="C3285" t="s">
        <v>323</v>
      </c>
      <c r="D3285" t="s">
        <v>8946</v>
      </c>
      <c r="E3285" t="s">
        <v>325</v>
      </c>
      <c r="G3285" s="34">
        <f t="shared" si="51"/>
        <v>0</v>
      </c>
    </row>
    <row r="3286" spans="1:7" x14ac:dyDescent="0.15">
      <c r="A3286" t="s">
        <v>8957</v>
      </c>
      <c r="B3286" t="s">
        <v>8948</v>
      </c>
      <c r="C3286" t="s">
        <v>323</v>
      </c>
      <c r="D3286" t="s">
        <v>8949</v>
      </c>
      <c r="E3286" t="s">
        <v>325</v>
      </c>
      <c r="G3286" s="34">
        <f t="shared" si="51"/>
        <v>0</v>
      </c>
    </row>
    <row r="3287" spans="1:7" x14ac:dyDescent="0.15">
      <c r="A3287" t="s">
        <v>8958</v>
      </c>
      <c r="B3287" t="s">
        <v>8951</v>
      </c>
      <c r="C3287" t="s">
        <v>323</v>
      </c>
      <c r="D3287" t="s">
        <v>8952</v>
      </c>
      <c r="E3287" t="s">
        <v>325</v>
      </c>
      <c r="G3287" s="34">
        <f t="shared" si="51"/>
        <v>0</v>
      </c>
    </row>
    <row r="3288" spans="1:7" x14ac:dyDescent="0.15">
      <c r="A3288" t="s">
        <v>8959</v>
      </c>
      <c r="B3288" t="s">
        <v>8937</v>
      </c>
      <c r="C3288" t="s">
        <v>3735</v>
      </c>
      <c r="D3288" t="s">
        <v>8938</v>
      </c>
      <c r="E3288" t="s">
        <v>1802</v>
      </c>
      <c r="G3288" s="34">
        <f t="shared" si="51"/>
        <v>0</v>
      </c>
    </row>
    <row r="3289" spans="1:7" x14ac:dyDescent="0.15">
      <c r="A3289" t="s">
        <v>8960</v>
      </c>
      <c r="B3289" t="s">
        <v>8942</v>
      </c>
      <c r="C3289" t="s">
        <v>3735</v>
      </c>
      <c r="D3289" t="s">
        <v>8943</v>
      </c>
      <c r="E3289" t="s">
        <v>1802</v>
      </c>
      <c r="G3289" s="34">
        <f t="shared" si="51"/>
        <v>0</v>
      </c>
    </row>
    <row r="3290" spans="1:7" x14ac:dyDescent="0.15">
      <c r="A3290" t="s">
        <v>8961</v>
      </c>
      <c r="B3290" t="s">
        <v>8951</v>
      </c>
      <c r="C3290" t="s">
        <v>3735</v>
      </c>
      <c r="D3290" t="s">
        <v>8952</v>
      </c>
      <c r="E3290" t="s">
        <v>1802</v>
      </c>
      <c r="G3290" s="34">
        <f t="shared" si="51"/>
        <v>0</v>
      </c>
    </row>
    <row r="3291" spans="1:7" x14ac:dyDescent="0.15">
      <c r="A3291" t="s">
        <v>8962</v>
      </c>
      <c r="B3291" t="s">
        <v>8963</v>
      </c>
      <c r="C3291" t="s">
        <v>3735</v>
      </c>
      <c r="D3291" t="s">
        <v>8964</v>
      </c>
      <c r="E3291" t="s">
        <v>1802</v>
      </c>
      <c r="G3291" s="34">
        <f t="shared" si="51"/>
        <v>0</v>
      </c>
    </row>
    <row r="3292" spans="1:7" x14ac:dyDescent="0.15">
      <c r="A3292" t="s">
        <v>8965</v>
      </c>
      <c r="B3292" t="s">
        <v>8966</v>
      </c>
      <c r="C3292" t="s">
        <v>3735</v>
      </c>
      <c r="D3292" t="s">
        <v>8967</v>
      </c>
      <c r="E3292" t="s">
        <v>1802</v>
      </c>
      <c r="G3292" s="34">
        <f t="shared" si="51"/>
        <v>0</v>
      </c>
    </row>
    <row r="3293" spans="1:7" x14ac:dyDescent="0.15">
      <c r="A3293" t="s">
        <v>8968</v>
      </c>
      <c r="B3293" t="s">
        <v>8969</v>
      </c>
      <c r="C3293" t="s">
        <v>323</v>
      </c>
      <c r="D3293" t="s">
        <v>8970</v>
      </c>
      <c r="E3293" t="s">
        <v>325</v>
      </c>
      <c r="G3293" s="34">
        <f t="shared" si="51"/>
        <v>0</v>
      </c>
    </row>
    <row r="3294" spans="1:7" x14ac:dyDescent="0.15">
      <c r="A3294" t="s">
        <v>8971</v>
      </c>
      <c r="B3294" t="s">
        <v>8972</v>
      </c>
      <c r="C3294" t="s">
        <v>93</v>
      </c>
      <c r="D3294" t="s">
        <v>8973</v>
      </c>
      <c r="E3294" t="s">
        <v>95</v>
      </c>
      <c r="G3294" s="34">
        <f t="shared" si="51"/>
        <v>0</v>
      </c>
    </row>
    <row r="3295" spans="1:7" x14ac:dyDescent="0.15">
      <c r="A3295" t="s">
        <v>8974</v>
      </c>
      <c r="B3295" t="s">
        <v>8975</v>
      </c>
      <c r="C3295" t="s">
        <v>93</v>
      </c>
      <c r="D3295" t="s">
        <v>8976</v>
      </c>
      <c r="E3295" t="s">
        <v>95</v>
      </c>
      <c r="G3295" s="34">
        <f t="shared" si="51"/>
        <v>0</v>
      </c>
    </row>
    <row r="3296" spans="1:7" x14ac:dyDescent="0.15">
      <c r="A3296" t="s">
        <v>8977</v>
      </c>
      <c r="B3296" t="s">
        <v>8978</v>
      </c>
      <c r="C3296" t="s">
        <v>93</v>
      </c>
      <c r="D3296" t="s">
        <v>8979</v>
      </c>
      <c r="E3296" t="s">
        <v>95</v>
      </c>
      <c r="G3296" s="34">
        <f t="shared" si="51"/>
        <v>0</v>
      </c>
    </row>
    <row r="3297" spans="1:7" x14ac:dyDescent="0.15">
      <c r="A3297" t="s">
        <v>8980</v>
      </c>
      <c r="B3297" t="s">
        <v>8981</v>
      </c>
      <c r="C3297" t="s">
        <v>93</v>
      </c>
      <c r="D3297" t="s">
        <v>8982</v>
      </c>
      <c r="E3297" t="s">
        <v>95</v>
      </c>
      <c r="G3297" s="34">
        <f t="shared" si="51"/>
        <v>0</v>
      </c>
    </row>
    <row r="3298" spans="1:7" x14ac:dyDescent="0.15">
      <c r="A3298" t="s">
        <v>8983</v>
      </c>
      <c r="B3298" t="s">
        <v>8984</v>
      </c>
      <c r="C3298" t="s">
        <v>93</v>
      </c>
      <c r="D3298" t="s">
        <v>8985</v>
      </c>
      <c r="E3298" t="s">
        <v>95</v>
      </c>
      <c r="F3298" t="s">
        <v>12115</v>
      </c>
      <c r="G3298" s="34">
        <f t="shared" si="51"/>
        <v>38847</v>
      </c>
    </row>
    <row r="3299" spans="1:7" x14ac:dyDescent="0.15">
      <c r="A3299" t="s">
        <v>8986</v>
      </c>
      <c r="B3299" t="s">
        <v>8987</v>
      </c>
      <c r="C3299" t="s">
        <v>93</v>
      </c>
      <c r="D3299" t="s">
        <v>8988</v>
      </c>
      <c r="E3299" t="s">
        <v>95</v>
      </c>
      <c r="G3299" s="34">
        <f t="shared" si="51"/>
        <v>0</v>
      </c>
    </row>
    <row r="3300" spans="1:7" x14ac:dyDescent="0.15">
      <c r="A3300" t="s">
        <v>8989</v>
      </c>
      <c r="B3300" t="s">
        <v>8990</v>
      </c>
      <c r="C3300" t="s">
        <v>93</v>
      </c>
      <c r="D3300" t="s">
        <v>8991</v>
      </c>
      <c r="E3300" t="s">
        <v>95</v>
      </c>
      <c r="G3300" s="34">
        <f t="shared" si="51"/>
        <v>0</v>
      </c>
    </row>
    <row r="3301" spans="1:7" x14ac:dyDescent="0.15">
      <c r="A3301" t="s">
        <v>8992</v>
      </c>
      <c r="B3301" t="s">
        <v>8993</v>
      </c>
      <c r="C3301" t="s">
        <v>93</v>
      </c>
      <c r="D3301" t="s">
        <v>8994</v>
      </c>
      <c r="E3301" t="s">
        <v>95</v>
      </c>
      <c r="G3301" s="34">
        <f t="shared" si="51"/>
        <v>0</v>
      </c>
    </row>
    <row r="3302" spans="1:7" x14ac:dyDescent="0.15">
      <c r="A3302" t="s">
        <v>8995</v>
      </c>
      <c r="B3302" t="s">
        <v>8996</v>
      </c>
      <c r="C3302" t="s">
        <v>93</v>
      </c>
      <c r="D3302" t="s">
        <v>8997</v>
      </c>
      <c r="E3302" t="s">
        <v>95</v>
      </c>
      <c r="G3302" s="34">
        <f t="shared" si="51"/>
        <v>0</v>
      </c>
    </row>
    <row r="3303" spans="1:7" x14ac:dyDescent="0.15">
      <c r="A3303" t="s">
        <v>8998</v>
      </c>
      <c r="B3303" t="s">
        <v>8999</v>
      </c>
      <c r="C3303" t="s">
        <v>93</v>
      </c>
      <c r="D3303" t="s">
        <v>9000</v>
      </c>
      <c r="E3303" t="s">
        <v>95</v>
      </c>
      <c r="G3303" s="34">
        <f t="shared" si="51"/>
        <v>0</v>
      </c>
    </row>
    <row r="3304" spans="1:7" x14ac:dyDescent="0.15">
      <c r="A3304" t="s">
        <v>9001</v>
      </c>
      <c r="B3304" t="s">
        <v>9002</v>
      </c>
      <c r="C3304" t="s">
        <v>93</v>
      </c>
      <c r="D3304" t="s">
        <v>9003</v>
      </c>
      <c r="E3304" t="s">
        <v>95</v>
      </c>
      <c r="G3304" s="34">
        <f t="shared" si="51"/>
        <v>0</v>
      </c>
    </row>
    <row r="3305" spans="1:7" x14ac:dyDescent="0.15">
      <c r="A3305" t="s">
        <v>9004</v>
      </c>
      <c r="B3305" t="s">
        <v>9005</v>
      </c>
      <c r="C3305" t="s">
        <v>93</v>
      </c>
      <c r="D3305" t="s">
        <v>9006</v>
      </c>
      <c r="E3305" t="s">
        <v>95</v>
      </c>
      <c r="G3305" s="34">
        <f t="shared" si="51"/>
        <v>0</v>
      </c>
    </row>
    <row r="3306" spans="1:7" x14ac:dyDescent="0.15">
      <c r="A3306" t="s">
        <v>9007</v>
      </c>
      <c r="B3306" t="s">
        <v>9008</v>
      </c>
      <c r="C3306" t="s">
        <v>93</v>
      </c>
      <c r="D3306" t="s">
        <v>9009</v>
      </c>
      <c r="E3306" t="s">
        <v>95</v>
      </c>
      <c r="G3306" s="34">
        <f t="shared" si="51"/>
        <v>0</v>
      </c>
    </row>
    <row r="3307" spans="1:7" x14ac:dyDescent="0.15">
      <c r="A3307" t="s">
        <v>9010</v>
      </c>
      <c r="B3307" t="s">
        <v>9011</v>
      </c>
      <c r="C3307" t="s">
        <v>93</v>
      </c>
      <c r="D3307" t="s">
        <v>9012</v>
      </c>
      <c r="E3307" t="s">
        <v>95</v>
      </c>
      <c r="G3307" s="34">
        <f t="shared" si="51"/>
        <v>0</v>
      </c>
    </row>
    <row r="3308" spans="1:7" x14ac:dyDescent="0.15">
      <c r="A3308" t="s">
        <v>9013</v>
      </c>
      <c r="B3308" t="s">
        <v>9014</v>
      </c>
      <c r="C3308" t="s">
        <v>93</v>
      </c>
      <c r="D3308" t="s">
        <v>9015</v>
      </c>
      <c r="E3308" t="s">
        <v>95</v>
      </c>
      <c r="G3308" s="34">
        <f t="shared" si="51"/>
        <v>0</v>
      </c>
    </row>
    <row r="3309" spans="1:7" x14ac:dyDescent="0.15">
      <c r="A3309" t="s">
        <v>9016</v>
      </c>
      <c r="B3309" t="s">
        <v>9017</v>
      </c>
      <c r="C3309" t="s">
        <v>93</v>
      </c>
      <c r="D3309" t="s">
        <v>9018</v>
      </c>
      <c r="E3309" t="s">
        <v>95</v>
      </c>
      <c r="G3309" s="34">
        <f t="shared" si="51"/>
        <v>0</v>
      </c>
    </row>
    <row r="3310" spans="1:7" x14ac:dyDescent="0.15">
      <c r="A3310" t="s">
        <v>9019</v>
      </c>
      <c r="B3310" t="s">
        <v>9020</v>
      </c>
      <c r="C3310" t="s">
        <v>93</v>
      </c>
      <c r="D3310" t="s">
        <v>9021</v>
      </c>
      <c r="E3310" t="s">
        <v>95</v>
      </c>
      <c r="F3310" t="s">
        <v>12115</v>
      </c>
      <c r="G3310" s="34">
        <f t="shared" si="51"/>
        <v>38847</v>
      </c>
    </row>
    <row r="3311" spans="1:7" x14ac:dyDescent="0.15">
      <c r="A3311" t="s">
        <v>9022</v>
      </c>
      <c r="B3311" t="s">
        <v>9023</v>
      </c>
      <c r="C3311" t="s">
        <v>93</v>
      </c>
      <c r="D3311" t="s">
        <v>9024</v>
      </c>
      <c r="E3311" t="s">
        <v>95</v>
      </c>
      <c r="G3311" s="34">
        <f t="shared" si="51"/>
        <v>0</v>
      </c>
    </row>
    <row r="3312" spans="1:7" x14ac:dyDescent="0.15">
      <c r="A3312" t="s">
        <v>9025</v>
      </c>
      <c r="B3312" t="s">
        <v>9026</v>
      </c>
      <c r="C3312" t="s">
        <v>93</v>
      </c>
      <c r="D3312" t="s">
        <v>9027</v>
      </c>
      <c r="E3312" t="s">
        <v>95</v>
      </c>
      <c r="G3312" s="34">
        <f t="shared" si="51"/>
        <v>0</v>
      </c>
    </row>
    <row r="3313" spans="1:7" x14ac:dyDescent="0.15">
      <c r="A3313" t="s">
        <v>9028</v>
      </c>
      <c r="B3313" t="s">
        <v>9029</v>
      </c>
      <c r="C3313" t="s">
        <v>93</v>
      </c>
      <c r="D3313" t="s">
        <v>9030</v>
      </c>
      <c r="E3313" t="s">
        <v>95</v>
      </c>
      <c r="G3313" s="34">
        <f t="shared" si="51"/>
        <v>0</v>
      </c>
    </row>
    <row r="3314" spans="1:7" x14ac:dyDescent="0.15">
      <c r="A3314" t="s">
        <v>9031</v>
      </c>
      <c r="B3314" t="s">
        <v>9032</v>
      </c>
      <c r="C3314" t="s">
        <v>93</v>
      </c>
      <c r="D3314" t="s">
        <v>9033</v>
      </c>
      <c r="E3314" t="s">
        <v>95</v>
      </c>
      <c r="F3314" t="s">
        <v>12116</v>
      </c>
      <c r="G3314" s="34">
        <f t="shared" si="51"/>
        <v>38114</v>
      </c>
    </row>
    <row r="3315" spans="1:7" x14ac:dyDescent="0.15">
      <c r="A3315" t="s">
        <v>11838</v>
      </c>
      <c r="B3315" t="s">
        <v>11839</v>
      </c>
      <c r="C3315" t="s">
        <v>93</v>
      </c>
      <c r="D3315" t="s">
        <v>11840</v>
      </c>
      <c r="E3315" t="s">
        <v>95</v>
      </c>
      <c r="F3315" t="s">
        <v>11928</v>
      </c>
      <c r="G3315" s="34">
        <f t="shared" si="51"/>
        <v>41750</v>
      </c>
    </row>
    <row r="3316" spans="1:7" x14ac:dyDescent="0.15">
      <c r="A3316" t="s">
        <v>11841</v>
      </c>
      <c r="B3316" t="s">
        <v>11842</v>
      </c>
      <c r="C3316" t="s">
        <v>93</v>
      </c>
      <c r="D3316" t="s">
        <v>11843</v>
      </c>
      <c r="E3316" t="s">
        <v>95</v>
      </c>
      <c r="F3316" t="s">
        <v>11928</v>
      </c>
      <c r="G3316" s="34">
        <f t="shared" si="51"/>
        <v>41750</v>
      </c>
    </row>
    <row r="3317" spans="1:7" x14ac:dyDescent="0.15">
      <c r="A3317" t="s">
        <v>9034</v>
      </c>
      <c r="B3317" t="s">
        <v>9035</v>
      </c>
      <c r="C3317" t="s">
        <v>93</v>
      </c>
      <c r="D3317" t="s">
        <v>9036</v>
      </c>
      <c r="E3317" t="s">
        <v>95</v>
      </c>
      <c r="F3317" t="s">
        <v>11859</v>
      </c>
      <c r="G3317" s="34">
        <f t="shared" si="51"/>
        <v>38448</v>
      </c>
    </row>
    <row r="3318" spans="1:7" x14ac:dyDescent="0.15">
      <c r="A3318" t="s">
        <v>9037</v>
      </c>
      <c r="B3318" t="s">
        <v>9038</v>
      </c>
      <c r="C3318" t="s">
        <v>93</v>
      </c>
      <c r="D3318" t="s">
        <v>9039</v>
      </c>
      <c r="E3318" t="s">
        <v>95</v>
      </c>
      <c r="F3318" t="s">
        <v>11925</v>
      </c>
      <c r="G3318" s="34">
        <f t="shared" si="51"/>
        <v>38889</v>
      </c>
    </row>
    <row r="3319" spans="1:7" x14ac:dyDescent="0.15">
      <c r="A3319" t="s">
        <v>9040</v>
      </c>
      <c r="B3319" t="s">
        <v>9041</v>
      </c>
      <c r="C3319" t="s">
        <v>93</v>
      </c>
      <c r="D3319" t="s">
        <v>9042</v>
      </c>
      <c r="E3319" t="s">
        <v>95</v>
      </c>
      <c r="F3319" t="s">
        <v>12041</v>
      </c>
      <c r="G3319" s="34">
        <f t="shared" si="51"/>
        <v>38897</v>
      </c>
    </row>
    <row r="3320" spans="1:7" x14ac:dyDescent="0.15">
      <c r="A3320" t="s">
        <v>9043</v>
      </c>
      <c r="B3320" t="s">
        <v>9044</v>
      </c>
      <c r="C3320" t="s">
        <v>93</v>
      </c>
      <c r="D3320" t="s">
        <v>9045</v>
      </c>
      <c r="E3320" t="s">
        <v>95</v>
      </c>
      <c r="F3320" t="s">
        <v>12041</v>
      </c>
      <c r="G3320" s="34">
        <f t="shared" si="51"/>
        <v>38897</v>
      </c>
    </row>
    <row r="3321" spans="1:7" x14ac:dyDescent="0.15">
      <c r="A3321" t="s">
        <v>9046</v>
      </c>
      <c r="B3321" t="s">
        <v>9047</v>
      </c>
      <c r="C3321" t="s">
        <v>93</v>
      </c>
      <c r="D3321" t="s">
        <v>9048</v>
      </c>
      <c r="E3321" t="s">
        <v>95</v>
      </c>
      <c r="F3321" t="s">
        <v>12041</v>
      </c>
      <c r="G3321" s="34">
        <f t="shared" si="51"/>
        <v>38897</v>
      </c>
    </row>
    <row r="3322" spans="1:7" x14ac:dyDescent="0.15">
      <c r="A3322" t="s">
        <v>9049</v>
      </c>
      <c r="B3322" t="s">
        <v>9050</v>
      </c>
      <c r="C3322" t="s">
        <v>93</v>
      </c>
      <c r="D3322" t="s">
        <v>9051</v>
      </c>
      <c r="E3322" t="s">
        <v>95</v>
      </c>
      <c r="F3322" t="s">
        <v>11850</v>
      </c>
      <c r="G3322" s="34">
        <f t="shared" si="51"/>
        <v>39937</v>
      </c>
    </row>
    <row r="3323" spans="1:7" x14ac:dyDescent="0.15">
      <c r="A3323" t="s">
        <v>9052</v>
      </c>
      <c r="B3323" t="s">
        <v>9053</v>
      </c>
      <c r="C3323" t="s">
        <v>93</v>
      </c>
      <c r="D3323" t="s">
        <v>9054</v>
      </c>
      <c r="E3323" t="s">
        <v>95</v>
      </c>
      <c r="F3323" t="s">
        <v>12041</v>
      </c>
      <c r="G3323" s="34">
        <f t="shared" si="51"/>
        <v>38897</v>
      </c>
    </row>
    <row r="3324" spans="1:7" x14ac:dyDescent="0.15">
      <c r="A3324" t="s">
        <v>9055</v>
      </c>
      <c r="B3324" t="s">
        <v>9056</v>
      </c>
      <c r="C3324" t="s">
        <v>93</v>
      </c>
      <c r="D3324" t="s">
        <v>9057</v>
      </c>
      <c r="E3324" t="s">
        <v>95</v>
      </c>
      <c r="G3324" s="34">
        <f t="shared" si="51"/>
        <v>0</v>
      </c>
    </row>
    <row r="3325" spans="1:7" x14ac:dyDescent="0.15">
      <c r="A3325" t="s">
        <v>9058</v>
      </c>
      <c r="B3325" t="s">
        <v>9059</v>
      </c>
      <c r="C3325" t="s">
        <v>93</v>
      </c>
      <c r="D3325" t="s">
        <v>9060</v>
      </c>
      <c r="E3325" t="s">
        <v>95</v>
      </c>
      <c r="G3325" s="34">
        <f t="shared" si="51"/>
        <v>0</v>
      </c>
    </row>
    <row r="3326" spans="1:7" x14ac:dyDescent="0.15">
      <c r="A3326" t="s">
        <v>9061</v>
      </c>
      <c r="B3326" t="s">
        <v>9062</v>
      </c>
      <c r="C3326" t="s">
        <v>93</v>
      </c>
      <c r="D3326" t="s">
        <v>9063</v>
      </c>
      <c r="E3326" t="s">
        <v>95</v>
      </c>
      <c r="G3326" s="34">
        <f t="shared" si="51"/>
        <v>0</v>
      </c>
    </row>
    <row r="3327" spans="1:7" x14ac:dyDescent="0.15">
      <c r="A3327" t="s">
        <v>9064</v>
      </c>
      <c r="B3327" t="s">
        <v>9065</v>
      </c>
      <c r="C3327" t="s">
        <v>93</v>
      </c>
      <c r="D3327" t="s">
        <v>9066</v>
      </c>
      <c r="E3327" t="s">
        <v>95</v>
      </c>
      <c r="G3327" s="34">
        <f t="shared" si="51"/>
        <v>0</v>
      </c>
    </row>
    <row r="3328" spans="1:7" x14ac:dyDescent="0.15">
      <c r="A3328" t="s">
        <v>9067</v>
      </c>
      <c r="B3328" t="s">
        <v>9068</v>
      </c>
      <c r="C3328" t="s">
        <v>93</v>
      </c>
      <c r="D3328" t="s">
        <v>9069</v>
      </c>
      <c r="E3328" t="s">
        <v>95</v>
      </c>
      <c r="F3328" t="s">
        <v>12116</v>
      </c>
      <c r="G3328" s="34">
        <f t="shared" si="51"/>
        <v>38114</v>
      </c>
    </row>
    <row r="3329" spans="1:7" x14ac:dyDescent="0.15">
      <c r="A3329" t="s">
        <v>9070</v>
      </c>
      <c r="B3329" t="s">
        <v>9071</v>
      </c>
      <c r="C3329" t="s">
        <v>93</v>
      </c>
      <c r="D3329" t="s">
        <v>9072</v>
      </c>
      <c r="E3329" t="s">
        <v>95</v>
      </c>
      <c r="F3329" t="s">
        <v>12117</v>
      </c>
      <c r="G3329" s="34">
        <f t="shared" si="51"/>
        <v>39895</v>
      </c>
    </row>
    <row r="3330" spans="1:7" x14ac:dyDescent="0.15">
      <c r="A3330" t="s">
        <v>9073</v>
      </c>
      <c r="B3330" t="s">
        <v>9074</v>
      </c>
      <c r="C3330" t="s">
        <v>93</v>
      </c>
      <c r="D3330" t="s">
        <v>9075</v>
      </c>
      <c r="E3330" t="s">
        <v>95</v>
      </c>
      <c r="G3330" s="34">
        <f t="shared" ref="G3330:G3393" si="52">IFERROR(VALUE(F3330),VALUE(REPLACE(F3330,1,FIND(CHAR(1),SUBSTITUTE(F3330,",",CHAR(1),LEN(F3330)-LEN(SUBSTITUTE(F3330,",","")))),"")))</f>
        <v>0</v>
      </c>
    </row>
    <row r="3331" spans="1:7" x14ac:dyDescent="0.15">
      <c r="A3331" t="s">
        <v>9076</v>
      </c>
      <c r="B3331" t="s">
        <v>9077</v>
      </c>
      <c r="C3331" t="s">
        <v>93</v>
      </c>
      <c r="D3331" t="s">
        <v>9078</v>
      </c>
      <c r="E3331" t="s">
        <v>95</v>
      </c>
      <c r="G3331" s="34">
        <f t="shared" si="52"/>
        <v>0</v>
      </c>
    </row>
    <row r="3332" spans="1:7" x14ac:dyDescent="0.15">
      <c r="A3332" t="s">
        <v>9079</v>
      </c>
      <c r="B3332" t="s">
        <v>9080</v>
      </c>
      <c r="C3332" t="s">
        <v>93</v>
      </c>
      <c r="D3332" t="s">
        <v>9081</v>
      </c>
      <c r="E3332" t="s">
        <v>95</v>
      </c>
      <c r="G3332" s="34">
        <f t="shared" si="52"/>
        <v>0</v>
      </c>
    </row>
    <row r="3333" spans="1:7" x14ac:dyDescent="0.15">
      <c r="A3333" t="s">
        <v>9082</v>
      </c>
      <c r="B3333" t="s">
        <v>9083</v>
      </c>
      <c r="C3333" t="s">
        <v>93</v>
      </c>
      <c r="D3333" t="s">
        <v>9084</v>
      </c>
      <c r="E3333" t="s">
        <v>95</v>
      </c>
      <c r="G3333" s="34">
        <f t="shared" si="52"/>
        <v>0</v>
      </c>
    </row>
    <row r="3334" spans="1:7" x14ac:dyDescent="0.15">
      <c r="A3334" t="s">
        <v>9085</v>
      </c>
      <c r="B3334" t="s">
        <v>9086</v>
      </c>
      <c r="C3334" t="s">
        <v>93</v>
      </c>
      <c r="D3334" t="s">
        <v>9087</v>
      </c>
      <c r="E3334" t="s">
        <v>95</v>
      </c>
      <c r="G3334" s="34">
        <f t="shared" si="52"/>
        <v>0</v>
      </c>
    </row>
    <row r="3335" spans="1:7" x14ac:dyDescent="0.15">
      <c r="A3335" t="s">
        <v>9088</v>
      </c>
      <c r="B3335" t="s">
        <v>9089</v>
      </c>
      <c r="C3335" t="s">
        <v>93</v>
      </c>
      <c r="D3335" t="s">
        <v>9090</v>
      </c>
      <c r="E3335" t="s">
        <v>95</v>
      </c>
      <c r="G3335" s="34">
        <f t="shared" si="52"/>
        <v>0</v>
      </c>
    </row>
    <row r="3336" spans="1:7" x14ac:dyDescent="0.15">
      <c r="A3336" t="s">
        <v>9091</v>
      </c>
      <c r="B3336" t="s">
        <v>9092</v>
      </c>
      <c r="C3336" t="s">
        <v>93</v>
      </c>
      <c r="D3336" t="s">
        <v>9093</v>
      </c>
      <c r="E3336" t="s">
        <v>95</v>
      </c>
      <c r="G3336" s="34">
        <f t="shared" si="52"/>
        <v>0</v>
      </c>
    </row>
    <row r="3337" spans="1:7" x14ac:dyDescent="0.15">
      <c r="A3337" t="s">
        <v>9094</v>
      </c>
      <c r="B3337" t="s">
        <v>9095</v>
      </c>
      <c r="C3337" t="s">
        <v>93</v>
      </c>
      <c r="D3337" t="s">
        <v>9096</v>
      </c>
      <c r="E3337" t="s">
        <v>95</v>
      </c>
      <c r="G3337" s="34">
        <f t="shared" si="52"/>
        <v>0</v>
      </c>
    </row>
    <row r="3338" spans="1:7" x14ac:dyDescent="0.15">
      <c r="A3338" t="s">
        <v>9097</v>
      </c>
      <c r="B3338" t="s">
        <v>9098</v>
      </c>
      <c r="C3338" t="s">
        <v>93</v>
      </c>
      <c r="D3338" t="s">
        <v>9099</v>
      </c>
      <c r="E3338" t="s">
        <v>95</v>
      </c>
      <c r="G3338" s="34">
        <f t="shared" si="52"/>
        <v>0</v>
      </c>
    </row>
    <row r="3339" spans="1:7" x14ac:dyDescent="0.15">
      <c r="A3339" t="s">
        <v>9100</v>
      </c>
      <c r="B3339" t="s">
        <v>9101</v>
      </c>
      <c r="C3339" t="s">
        <v>93</v>
      </c>
      <c r="D3339" t="s">
        <v>9102</v>
      </c>
      <c r="E3339" t="s">
        <v>95</v>
      </c>
      <c r="G3339" s="34">
        <f t="shared" si="52"/>
        <v>0</v>
      </c>
    </row>
    <row r="3340" spans="1:7" x14ac:dyDescent="0.15">
      <c r="A3340" t="s">
        <v>9103</v>
      </c>
      <c r="B3340" t="s">
        <v>9104</v>
      </c>
      <c r="C3340" t="s">
        <v>93</v>
      </c>
      <c r="D3340" t="s">
        <v>9105</v>
      </c>
      <c r="E3340" t="s">
        <v>95</v>
      </c>
      <c r="G3340" s="34">
        <f t="shared" si="52"/>
        <v>0</v>
      </c>
    </row>
    <row r="3341" spans="1:7" x14ac:dyDescent="0.15">
      <c r="A3341" t="s">
        <v>9106</v>
      </c>
      <c r="B3341" t="s">
        <v>9107</v>
      </c>
      <c r="C3341" t="s">
        <v>93</v>
      </c>
      <c r="D3341" t="s">
        <v>9108</v>
      </c>
      <c r="E3341" t="s">
        <v>95</v>
      </c>
      <c r="G3341" s="34">
        <f t="shared" si="52"/>
        <v>0</v>
      </c>
    </row>
    <row r="3342" spans="1:7" x14ac:dyDescent="0.15">
      <c r="A3342" t="s">
        <v>9109</v>
      </c>
      <c r="B3342" t="s">
        <v>9110</v>
      </c>
      <c r="C3342" t="s">
        <v>93</v>
      </c>
      <c r="D3342" t="s">
        <v>9111</v>
      </c>
      <c r="E3342" t="s">
        <v>95</v>
      </c>
      <c r="G3342" s="34">
        <f t="shared" si="52"/>
        <v>0</v>
      </c>
    </row>
    <row r="3343" spans="1:7" x14ac:dyDescent="0.15">
      <c r="A3343" t="s">
        <v>9112</v>
      </c>
      <c r="B3343" t="s">
        <v>9113</v>
      </c>
      <c r="C3343" t="s">
        <v>93</v>
      </c>
      <c r="D3343" t="s">
        <v>9114</v>
      </c>
      <c r="E3343" t="s">
        <v>95</v>
      </c>
      <c r="G3343" s="34">
        <f t="shared" si="52"/>
        <v>0</v>
      </c>
    </row>
    <row r="3344" spans="1:7" x14ac:dyDescent="0.15">
      <c r="A3344" t="s">
        <v>9115</v>
      </c>
      <c r="B3344" t="s">
        <v>9116</v>
      </c>
      <c r="C3344" t="s">
        <v>93</v>
      </c>
      <c r="D3344" t="s">
        <v>9117</v>
      </c>
      <c r="E3344" t="s">
        <v>95</v>
      </c>
      <c r="G3344" s="34">
        <f t="shared" si="52"/>
        <v>0</v>
      </c>
    </row>
    <row r="3345" spans="1:7" x14ac:dyDescent="0.15">
      <c r="A3345" t="s">
        <v>9118</v>
      </c>
      <c r="B3345" t="s">
        <v>9119</v>
      </c>
      <c r="C3345" t="s">
        <v>93</v>
      </c>
      <c r="D3345" t="s">
        <v>9120</v>
      </c>
      <c r="E3345" t="s">
        <v>95</v>
      </c>
      <c r="G3345" s="34">
        <f t="shared" si="52"/>
        <v>0</v>
      </c>
    </row>
    <row r="3346" spans="1:7" x14ac:dyDescent="0.15">
      <c r="A3346" t="s">
        <v>9121</v>
      </c>
      <c r="B3346" t="s">
        <v>9122</v>
      </c>
      <c r="C3346" t="s">
        <v>93</v>
      </c>
      <c r="D3346" t="s">
        <v>9123</v>
      </c>
      <c r="E3346" t="s">
        <v>95</v>
      </c>
      <c r="G3346" s="34">
        <f t="shared" si="52"/>
        <v>0</v>
      </c>
    </row>
    <row r="3347" spans="1:7" x14ac:dyDescent="0.15">
      <c r="A3347" t="s">
        <v>9124</v>
      </c>
      <c r="B3347" t="s">
        <v>9125</v>
      </c>
      <c r="C3347" t="s">
        <v>93</v>
      </c>
      <c r="D3347" t="s">
        <v>9126</v>
      </c>
      <c r="E3347" t="s">
        <v>95</v>
      </c>
      <c r="G3347" s="34">
        <f t="shared" si="52"/>
        <v>0</v>
      </c>
    </row>
    <row r="3348" spans="1:7" x14ac:dyDescent="0.15">
      <c r="A3348" t="s">
        <v>9127</v>
      </c>
      <c r="B3348" t="s">
        <v>9128</v>
      </c>
      <c r="C3348" t="s">
        <v>93</v>
      </c>
      <c r="D3348" t="s">
        <v>9129</v>
      </c>
      <c r="E3348" t="s">
        <v>95</v>
      </c>
      <c r="G3348" s="34">
        <f t="shared" si="52"/>
        <v>0</v>
      </c>
    </row>
    <row r="3349" spans="1:7" x14ac:dyDescent="0.15">
      <c r="A3349" t="s">
        <v>9130</v>
      </c>
      <c r="B3349" t="s">
        <v>9131</v>
      </c>
      <c r="C3349" t="s">
        <v>93</v>
      </c>
      <c r="D3349" t="s">
        <v>9132</v>
      </c>
      <c r="E3349" t="s">
        <v>95</v>
      </c>
      <c r="G3349" s="34">
        <f t="shared" si="52"/>
        <v>0</v>
      </c>
    </row>
    <row r="3350" spans="1:7" x14ac:dyDescent="0.15">
      <c r="A3350" t="s">
        <v>9133</v>
      </c>
      <c r="B3350" t="s">
        <v>9134</v>
      </c>
      <c r="C3350" t="s">
        <v>93</v>
      </c>
      <c r="D3350" t="s">
        <v>9135</v>
      </c>
      <c r="E3350" t="s">
        <v>95</v>
      </c>
      <c r="G3350" s="34">
        <f t="shared" si="52"/>
        <v>0</v>
      </c>
    </row>
    <row r="3351" spans="1:7" x14ac:dyDescent="0.15">
      <c r="A3351" t="s">
        <v>9136</v>
      </c>
      <c r="B3351" t="s">
        <v>9137</v>
      </c>
      <c r="C3351" t="s">
        <v>93</v>
      </c>
      <c r="D3351" t="s">
        <v>9138</v>
      </c>
      <c r="E3351" t="s">
        <v>95</v>
      </c>
      <c r="G3351" s="34">
        <f t="shared" si="52"/>
        <v>0</v>
      </c>
    </row>
    <row r="3352" spans="1:7" x14ac:dyDescent="0.15">
      <c r="A3352" t="s">
        <v>9139</v>
      </c>
      <c r="B3352" t="s">
        <v>9140</v>
      </c>
      <c r="C3352" t="s">
        <v>93</v>
      </c>
      <c r="D3352" t="s">
        <v>9141</v>
      </c>
      <c r="E3352" t="s">
        <v>95</v>
      </c>
      <c r="G3352" s="34">
        <f t="shared" si="52"/>
        <v>0</v>
      </c>
    </row>
    <row r="3353" spans="1:7" x14ac:dyDescent="0.15">
      <c r="A3353" t="s">
        <v>9142</v>
      </c>
      <c r="B3353" t="s">
        <v>9143</v>
      </c>
      <c r="C3353" t="s">
        <v>93</v>
      </c>
      <c r="D3353" t="s">
        <v>9144</v>
      </c>
      <c r="E3353" t="s">
        <v>95</v>
      </c>
      <c r="G3353" s="34">
        <f t="shared" si="52"/>
        <v>0</v>
      </c>
    </row>
    <row r="3354" spans="1:7" x14ac:dyDescent="0.15">
      <c r="A3354" t="s">
        <v>9145</v>
      </c>
      <c r="B3354" t="s">
        <v>9146</v>
      </c>
      <c r="C3354" t="s">
        <v>93</v>
      </c>
      <c r="D3354" t="s">
        <v>9147</v>
      </c>
      <c r="E3354" t="s">
        <v>95</v>
      </c>
      <c r="G3354" s="34">
        <f t="shared" si="52"/>
        <v>0</v>
      </c>
    </row>
    <row r="3355" spans="1:7" x14ac:dyDescent="0.15">
      <c r="A3355" t="s">
        <v>9148</v>
      </c>
      <c r="B3355" t="s">
        <v>9149</v>
      </c>
      <c r="C3355" t="s">
        <v>93</v>
      </c>
      <c r="D3355" t="s">
        <v>9150</v>
      </c>
      <c r="E3355" t="s">
        <v>95</v>
      </c>
      <c r="G3355" s="34">
        <f t="shared" si="52"/>
        <v>0</v>
      </c>
    </row>
    <row r="3356" spans="1:7" x14ac:dyDescent="0.15">
      <c r="A3356" t="s">
        <v>9151</v>
      </c>
      <c r="B3356" t="s">
        <v>9152</v>
      </c>
      <c r="C3356" t="s">
        <v>93</v>
      </c>
      <c r="D3356" t="s">
        <v>9153</v>
      </c>
      <c r="E3356" t="s">
        <v>95</v>
      </c>
      <c r="G3356" s="34">
        <f t="shared" si="52"/>
        <v>0</v>
      </c>
    </row>
    <row r="3357" spans="1:7" x14ac:dyDescent="0.15">
      <c r="A3357" t="s">
        <v>9154</v>
      </c>
      <c r="B3357" t="s">
        <v>9155</v>
      </c>
      <c r="C3357" t="s">
        <v>93</v>
      </c>
      <c r="D3357" t="s">
        <v>9156</v>
      </c>
      <c r="E3357" t="s">
        <v>95</v>
      </c>
      <c r="F3357" t="s">
        <v>11859</v>
      </c>
      <c r="G3357" s="34">
        <f t="shared" si="52"/>
        <v>38448</v>
      </c>
    </row>
    <row r="3358" spans="1:7" x14ac:dyDescent="0.15">
      <c r="A3358" t="s">
        <v>9157</v>
      </c>
      <c r="B3358" t="s">
        <v>9158</v>
      </c>
      <c r="C3358" t="s">
        <v>93</v>
      </c>
      <c r="D3358" t="s">
        <v>9159</v>
      </c>
      <c r="E3358" t="s">
        <v>95</v>
      </c>
      <c r="F3358" t="s">
        <v>11850</v>
      </c>
      <c r="G3358" s="34">
        <f t="shared" si="52"/>
        <v>39937</v>
      </c>
    </row>
    <row r="3359" spans="1:7" x14ac:dyDescent="0.15">
      <c r="A3359" t="s">
        <v>9160</v>
      </c>
      <c r="B3359" t="s">
        <v>9161</v>
      </c>
      <c r="C3359" t="s">
        <v>93</v>
      </c>
      <c r="D3359" t="s">
        <v>9162</v>
      </c>
      <c r="E3359" t="s">
        <v>95</v>
      </c>
      <c r="F3359" t="s">
        <v>11850</v>
      </c>
      <c r="G3359" s="34">
        <f t="shared" si="52"/>
        <v>39937</v>
      </c>
    </row>
    <row r="3360" spans="1:7" x14ac:dyDescent="0.15">
      <c r="A3360" t="s">
        <v>9163</v>
      </c>
      <c r="B3360" t="s">
        <v>9164</v>
      </c>
      <c r="C3360" t="s">
        <v>93</v>
      </c>
      <c r="D3360" t="s">
        <v>9165</v>
      </c>
      <c r="E3360" t="s">
        <v>95</v>
      </c>
      <c r="G3360" s="34">
        <f t="shared" si="52"/>
        <v>0</v>
      </c>
    </row>
    <row r="3361" spans="1:7" x14ac:dyDescent="0.15">
      <c r="A3361" t="s">
        <v>9166</v>
      </c>
      <c r="B3361" t="s">
        <v>9167</v>
      </c>
      <c r="C3361" t="s">
        <v>93</v>
      </c>
      <c r="D3361" t="s">
        <v>9168</v>
      </c>
      <c r="E3361" t="s">
        <v>95</v>
      </c>
      <c r="G3361" s="34">
        <f t="shared" si="52"/>
        <v>0</v>
      </c>
    </row>
    <row r="3362" spans="1:7" x14ac:dyDescent="0.15">
      <c r="A3362" t="s">
        <v>9169</v>
      </c>
      <c r="B3362" t="s">
        <v>9170</v>
      </c>
      <c r="C3362" t="s">
        <v>93</v>
      </c>
      <c r="D3362" t="s">
        <v>9171</v>
      </c>
      <c r="E3362" t="s">
        <v>95</v>
      </c>
      <c r="F3362" t="s">
        <v>11925</v>
      </c>
      <c r="G3362" s="34">
        <f t="shared" si="52"/>
        <v>38889</v>
      </c>
    </row>
    <row r="3363" spans="1:7" x14ac:dyDescent="0.15">
      <c r="A3363" t="s">
        <v>9172</v>
      </c>
      <c r="B3363" t="s">
        <v>9173</v>
      </c>
      <c r="C3363" t="s">
        <v>93</v>
      </c>
      <c r="D3363" t="s">
        <v>9174</v>
      </c>
      <c r="E3363" t="s">
        <v>95</v>
      </c>
      <c r="G3363" s="34">
        <f t="shared" si="52"/>
        <v>0</v>
      </c>
    </row>
    <row r="3364" spans="1:7" x14ac:dyDescent="0.15">
      <c r="A3364" t="s">
        <v>9175</v>
      </c>
      <c r="B3364" t="s">
        <v>9176</v>
      </c>
      <c r="C3364" t="s">
        <v>93</v>
      </c>
      <c r="D3364" t="s">
        <v>9177</v>
      </c>
      <c r="E3364" t="s">
        <v>95</v>
      </c>
      <c r="G3364" s="34">
        <f t="shared" si="52"/>
        <v>0</v>
      </c>
    </row>
    <row r="3365" spans="1:7" x14ac:dyDescent="0.15">
      <c r="A3365" t="s">
        <v>9178</v>
      </c>
      <c r="B3365" t="s">
        <v>9179</v>
      </c>
      <c r="C3365" t="s">
        <v>93</v>
      </c>
      <c r="D3365" t="s">
        <v>9180</v>
      </c>
      <c r="E3365" t="s">
        <v>95</v>
      </c>
      <c r="G3365" s="34">
        <f t="shared" si="52"/>
        <v>0</v>
      </c>
    </row>
    <row r="3366" spans="1:7" x14ac:dyDescent="0.15">
      <c r="A3366" t="s">
        <v>9181</v>
      </c>
      <c r="B3366" t="s">
        <v>9182</v>
      </c>
      <c r="C3366" t="s">
        <v>93</v>
      </c>
      <c r="D3366" t="s">
        <v>9183</v>
      </c>
      <c r="E3366" t="s">
        <v>95</v>
      </c>
      <c r="G3366" s="34">
        <f t="shared" si="52"/>
        <v>0</v>
      </c>
    </row>
    <row r="3367" spans="1:7" x14ac:dyDescent="0.15">
      <c r="A3367" t="s">
        <v>9184</v>
      </c>
      <c r="B3367" t="s">
        <v>9185</v>
      </c>
      <c r="C3367" t="s">
        <v>93</v>
      </c>
      <c r="D3367" t="s">
        <v>9186</v>
      </c>
      <c r="E3367" t="s">
        <v>95</v>
      </c>
      <c r="G3367" s="34">
        <f t="shared" si="52"/>
        <v>0</v>
      </c>
    </row>
    <row r="3368" spans="1:7" x14ac:dyDescent="0.15">
      <c r="A3368" t="s">
        <v>9187</v>
      </c>
      <c r="B3368" t="s">
        <v>9188</v>
      </c>
      <c r="C3368" t="s">
        <v>93</v>
      </c>
      <c r="D3368" t="s">
        <v>9189</v>
      </c>
      <c r="E3368" t="s">
        <v>95</v>
      </c>
      <c r="G3368" s="34">
        <f t="shared" si="52"/>
        <v>0</v>
      </c>
    </row>
    <row r="3369" spans="1:7" x14ac:dyDescent="0.15">
      <c r="A3369" t="s">
        <v>9190</v>
      </c>
      <c r="B3369" t="s">
        <v>9191</v>
      </c>
      <c r="C3369" t="s">
        <v>93</v>
      </c>
      <c r="D3369" t="s">
        <v>9192</v>
      </c>
      <c r="E3369" t="s">
        <v>95</v>
      </c>
      <c r="G3369" s="34">
        <f t="shared" si="52"/>
        <v>0</v>
      </c>
    </row>
    <row r="3370" spans="1:7" x14ac:dyDescent="0.15">
      <c r="A3370" t="s">
        <v>9193</v>
      </c>
      <c r="B3370" t="s">
        <v>9194</v>
      </c>
      <c r="C3370" t="s">
        <v>93</v>
      </c>
      <c r="D3370" t="s">
        <v>9195</v>
      </c>
      <c r="E3370" t="s">
        <v>95</v>
      </c>
      <c r="G3370" s="34">
        <f t="shared" si="52"/>
        <v>0</v>
      </c>
    </row>
    <row r="3371" spans="1:7" x14ac:dyDescent="0.15">
      <c r="A3371" t="s">
        <v>9196</v>
      </c>
      <c r="B3371" t="s">
        <v>9197</v>
      </c>
      <c r="C3371" t="s">
        <v>93</v>
      </c>
      <c r="D3371" t="s">
        <v>9198</v>
      </c>
      <c r="E3371" t="s">
        <v>95</v>
      </c>
      <c r="G3371" s="34">
        <f t="shared" si="52"/>
        <v>0</v>
      </c>
    </row>
    <row r="3372" spans="1:7" x14ac:dyDescent="0.15">
      <c r="A3372" t="s">
        <v>9199</v>
      </c>
      <c r="B3372" t="s">
        <v>9200</v>
      </c>
      <c r="C3372" t="s">
        <v>93</v>
      </c>
      <c r="D3372" t="s">
        <v>9201</v>
      </c>
      <c r="E3372" t="s">
        <v>95</v>
      </c>
      <c r="G3372" s="34">
        <f t="shared" si="52"/>
        <v>0</v>
      </c>
    </row>
    <row r="3373" spans="1:7" x14ac:dyDescent="0.15">
      <c r="A3373" t="s">
        <v>9202</v>
      </c>
      <c r="B3373" t="s">
        <v>9203</v>
      </c>
      <c r="C3373" t="s">
        <v>93</v>
      </c>
      <c r="D3373" t="s">
        <v>9204</v>
      </c>
      <c r="E3373" t="s">
        <v>95</v>
      </c>
      <c r="G3373" s="34">
        <f t="shared" si="52"/>
        <v>0</v>
      </c>
    </row>
    <row r="3374" spans="1:7" x14ac:dyDescent="0.15">
      <c r="A3374" t="s">
        <v>9205</v>
      </c>
      <c r="B3374" t="s">
        <v>9206</v>
      </c>
      <c r="C3374" t="s">
        <v>93</v>
      </c>
      <c r="D3374" t="s">
        <v>9207</v>
      </c>
      <c r="E3374" t="s">
        <v>95</v>
      </c>
      <c r="F3374" t="s">
        <v>11859</v>
      </c>
      <c r="G3374" s="34">
        <f t="shared" si="52"/>
        <v>38448</v>
      </c>
    </row>
    <row r="3375" spans="1:7" x14ac:dyDescent="0.15">
      <c r="A3375" t="s">
        <v>9208</v>
      </c>
      <c r="B3375" t="s">
        <v>9209</v>
      </c>
      <c r="C3375" t="s">
        <v>93</v>
      </c>
      <c r="D3375" t="s">
        <v>9210</v>
      </c>
      <c r="E3375" t="s">
        <v>95</v>
      </c>
      <c r="F3375" t="s">
        <v>12118</v>
      </c>
      <c r="G3375" s="34">
        <f t="shared" si="52"/>
        <v>39364</v>
      </c>
    </row>
    <row r="3376" spans="1:7" x14ac:dyDescent="0.15">
      <c r="A3376" t="s">
        <v>9211</v>
      </c>
      <c r="B3376" t="s">
        <v>9212</v>
      </c>
      <c r="C3376" t="s">
        <v>93</v>
      </c>
      <c r="D3376" t="s">
        <v>9213</v>
      </c>
      <c r="E3376" t="s">
        <v>95</v>
      </c>
      <c r="G3376" s="34">
        <f t="shared" si="52"/>
        <v>0</v>
      </c>
    </row>
    <row r="3377" spans="1:7" x14ac:dyDescent="0.15">
      <c r="A3377" t="s">
        <v>9214</v>
      </c>
      <c r="B3377" t="s">
        <v>9215</v>
      </c>
      <c r="C3377" t="s">
        <v>93</v>
      </c>
      <c r="D3377" t="s">
        <v>9216</v>
      </c>
      <c r="E3377" t="s">
        <v>95</v>
      </c>
      <c r="G3377" s="34">
        <f t="shared" si="52"/>
        <v>0</v>
      </c>
    </row>
    <row r="3378" spans="1:7" x14ac:dyDescent="0.15">
      <c r="A3378" t="s">
        <v>9217</v>
      </c>
      <c r="B3378" t="s">
        <v>9218</v>
      </c>
      <c r="C3378" t="s">
        <v>93</v>
      </c>
      <c r="D3378" t="s">
        <v>9219</v>
      </c>
      <c r="E3378" t="s">
        <v>95</v>
      </c>
      <c r="G3378" s="34">
        <f t="shared" si="52"/>
        <v>0</v>
      </c>
    </row>
    <row r="3379" spans="1:7" x14ac:dyDescent="0.15">
      <c r="A3379" t="s">
        <v>9220</v>
      </c>
      <c r="B3379" t="s">
        <v>9221</v>
      </c>
      <c r="C3379" t="s">
        <v>93</v>
      </c>
      <c r="D3379" t="s">
        <v>9222</v>
      </c>
      <c r="E3379" t="s">
        <v>95</v>
      </c>
      <c r="G3379" s="34">
        <f t="shared" si="52"/>
        <v>0</v>
      </c>
    </row>
    <row r="3380" spans="1:7" x14ac:dyDescent="0.15">
      <c r="A3380" t="s">
        <v>9223</v>
      </c>
      <c r="B3380" t="s">
        <v>9224</v>
      </c>
      <c r="C3380" t="s">
        <v>93</v>
      </c>
      <c r="D3380" t="s">
        <v>9225</v>
      </c>
      <c r="E3380" t="s">
        <v>95</v>
      </c>
      <c r="G3380" s="34">
        <f t="shared" si="52"/>
        <v>0</v>
      </c>
    </row>
    <row r="3381" spans="1:7" x14ac:dyDescent="0.15">
      <c r="A3381" t="s">
        <v>9226</v>
      </c>
      <c r="B3381" t="s">
        <v>9227</v>
      </c>
      <c r="C3381" t="s">
        <v>93</v>
      </c>
      <c r="D3381" t="s">
        <v>9228</v>
      </c>
      <c r="E3381" t="s">
        <v>95</v>
      </c>
      <c r="G3381" s="34">
        <f t="shared" si="52"/>
        <v>0</v>
      </c>
    </row>
    <row r="3382" spans="1:7" x14ac:dyDescent="0.15">
      <c r="A3382" t="s">
        <v>9229</v>
      </c>
      <c r="B3382" t="s">
        <v>9230</v>
      </c>
      <c r="C3382" t="s">
        <v>93</v>
      </c>
      <c r="D3382" t="s">
        <v>9231</v>
      </c>
      <c r="E3382" t="s">
        <v>95</v>
      </c>
      <c r="G3382" s="34">
        <f t="shared" si="52"/>
        <v>0</v>
      </c>
    </row>
    <row r="3383" spans="1:7" x14ac:dyDescent="0.15">
      <c r="A3383" t="s">
        <v>9232</v>
      </c>
      <c r="B3383" t="s">
        <v>9233</v>
      </c>
      <c r="C3383" t="s">
        <v>93</v>
      </c>
      <c r="D3383" t="s">
        <v>9234</v>
      </c>
      <c r="E3383" t="s">
        <v>95</v>
      </c>
      <c r="G3383" s="34">
        <f t="shared" si="52"/>
        <v>0</v>
      </c>
    </row>
    <row r="3384" spans="1:7" x14ac:dyDescent="0.15">
      <c r="A3384" t="s">
        <v>9235</v>
      </c>
      <c r="B3384" t="s">
        <v>9236</v>
      </c>
      <c r="C3384" t="s">
        <v>93</v>
      </c>
      <c r="D3384" t="s">
        <v>9237</v>
      </c>
      <c r="E3384" t="s">
        <v>95</v>
      </c>
      <c r="G3384" s="34">
        <f t="shared" si="52"/>
        <v>0</v>
      </c>
    </row>
    <row r="3385" spans="1:7" x14ac:dyDescent="0.15">
      <c r="A3385" t="s">
        <v>9238</v>
      </c>
      <c r="B3385" t="s">
        <v>9239</v>
      </c>
      <c r="C3385" t="s">
        <v>93</v>
      </c>
      <c r="D3385" t="s">
        <v>9240</v>
      </c>
      <c r="E3385" t="s">
        <v>95</v>
      </c>
      <c r="G3385" s="34">
        <f t="shared" si="52"/>
        <v>0</v>
      </c>
    </row>
    <row r="3386" spans="1:7" x14ac:dyDescent="0.15">
      <c r="A3386" t="s">
        <v>9241</v>
      </c>
      <c r="B3386" t="s">
        <v>9242</v>
      </c>
      <c r="C3386" t="s">
        <v>93</v>
      </c>
      <c r="D3386" t="s">
        <v>9243</v>
      </c>
      <c r="E3386" t="s">
        <v>95</v>
      </c>
      <c r="G3386" s="34">
        <f t="shared" si="52"/>
        <v>0</v>
      </c>
    </row>
    <row r="3387" spans="1:7" x14ac:dyDescent="0.15">
      <c r="A3387" t="s">
        <v>9244</v>
      </c>
      <c r="B3387" t="s">
        <v>9245</v>
      </c>
      <c r="C3387" t="s">
        <v>93</v>
      </c>
      <c r="D3387" t="s">
        <v>9246</v>
      </c>
      <c r="E3387" t="s">
        <v>95</v>
      </c>
      <c r="G3387" s="34">
        <f t="shared" si="52"/>
        <v>0</v>
      </c>
    </row>
    <row r="3388" spans="1:7" x14ac:dyDescent="0.15">
      <c r="A3388" t="s">
        <v>9247</v>
      </c>
      <c r="B3388" t="s">
        <v>9248</v>
      </c>
      <c r="C3388" t="s">
        <v>93</v>
      </c>
      <c r="D3388" t="s">
        <v>9249</v>
      </c>
      <c r="E3388" t="s">
        <v>95</v>
      </c>
      <c r="F3388" t="s">
        <v>12041</v>
      </c>
      <c r="G3388" s="34">
        <f t="shared" si="52"/>
        <v>38897</v>
      </c>
    </row>
    <row r="3389" spans="1:7" x14ac:dyDescent="0.15">
      <c r="A3389" t="s">
        <v>9250</v>
      </c>
      <c r="B3389" t="s">
        <v>9251</v>
      </c>
      <c r="C3389" t="s">
        <v>93</v>
      </c>
      <c r="D3389" t="s">
        <v>9252</v>
      </c>
      <c r="E3389" t="s">
        <v>95</v>
      </c>
      <c r="F3389" t="s">
        <v>12041</v>
      </c>
      <c r="G3389" s="34">
        <f t="shared" si="52"/>
        <v>38897</v>
      </c>
    </row>
    <row r="3390" spans="1:7" x14ac:dyDescent="0.15">
      <c r="A3390" t="s">
        <v>9253</v>
      </c>
      <c r="B3390" t="s">
        <v>9254</v>
      </c>
      <c r="C3390" t="s">
        <v>93</v>
      </c>
      <c r="D3390" t="s">
        <v>9255</v>
      </c>
      <c r="E3390" t="s">
        <v>95</v>
      </c>
      <c r="G3390" s="34">
        <f t="shared" si="52"/>
        <v>0</v>
      </c>
    </row>
    <row r="3391" spans="1:7" x14ac:dyDescent="0.15">
      <c r="A3391" t="s">
        <v>9256</v>
      </c>
      <c r="B3391" t="s">
        <v>9257</v>
      </c>
      <c r="C3391" t="s">
        <v>93</v>
      </c>
      <c r="D3391" t="s">
        <v>9258</v>
      </c>
      <c r="E3391" t="s">
        <v>95</v>
      </c>
      <c r="G3391" s="34">
        <f t="shared" si="52"/>
        <v>0</v>
      </c>
    </row>
    <row r="3392" spans="1:7" x14ac:dyDescent="0.15">
      <c r="A3392" t="s">
        <v>9259</v>
      </c>
      <c r="B3392" t="s">
        <v>9260</v>
      </c>
      <c r="C3392" t="s">
        <v>93</v>
      </c>
      <c r="D3392" t="s">
        <v>9261</v>
      </c>
      <c r="E3392" t="s">
        <v>95</v>
      </c>
      <c r="G3392" s="34">
        <f t="shared" si="52"/>
        <v>0</v>
      </c>
    </row>
    <row r="3393" spans="1:7" x14ac:dyDescent="0.15">
      <c r="A3393" t="s">
        <v>9262</v>
      </c>
      <c r="B3393" t="s">
        <v>9263</v>
      </c>
      <c r="C3393" t="s">
        <v>93</v>
      </c>
      <c r="D3393" t="s">
        <v>9264</v>
      </c>
      <c r="E3393" t="s">
        <v>95</v>
      </c>
      <c r="G3393" s="34">
        <f t="shared" si="52"/>
        <v>0</v>
      </c>
    </row>
    <row r="3394" spans="1:7" x14ac:dyDescent="0.15">
      <c r="A3394" t="s">
        <v>9265</v>
      </c>
      <c r="B3394" t="s">
        <v>9266</v>
      </c>
      <c r="C3394" t="s">
        <v>93</v>
      </c>
      <c r="D3394" t="s">
        <v>9267</v>
      </c>
      <c r="E3394" t="s">
        <v>95</v>
      </c>
      <c r="G3394" s="34">
        <f t="shared" ref="G3394:G3457" si="53">IFERROR(VALUE(F3394),VALUE(REPLACE(F3394,1,FIND(CHAR(1),SUBSTITUTE(F3394,",",CHAR(1),LEN(F3394)-LEN(SUBSTITUTE(F3394,",","")))),"")))</f>
        <v>0</v>
      </c>
    </row>
    <row r="3395" spans="1:7" x14ac:dyDescent="0.15">
      <c r="A3395" t="s">
        <v>9268</v>
      </c>
      <c r="B3395" t="s">
        <v>9269</v>
      </c>
      <c r="C3395" t="s">
        <v>93</v>
      </c>
      <c r="D3395" t="s">
        <v>9270</v>
      </c>
      <c r="E3395" t="s">
        <v>95</v>
      </c>
      <c r="G3395" s="34">
        <f t="shared" si="53"/>
        <v>0</v>
      </c>
    </row>
    <row r="3396" spans="1:7" x14ac:dyDescent="0.15">
      <c r="A3396" t="s">
        <v>9271</v>
      </c>
      <c r="B3396" t="s">
        <v>9272</v>
      </c>
      <c r="C3396" t="s">
        <v>93</v>
      </c>
      <c r="D3396" t="s">
        <v>9273</v>
      </c>
      <c r="E3396" t="s">
        <v>95</v>
      </c>
      <c r="G3396" s="34">
        <f t="shared" si="53"/>
        <v>0</v>
      </c>
    </row>
    <row r="3397" spans="1:7" x14ac:dyDescent="0.15">
      <c r="A3397" t="s">
        <v>9274</v>
      </c>
      <c r="B3397" t="s">
        <v>9275</v>
      </c>
      <c r="C3397" t="s">
        <v>93</v>
      </c>
      <c r="D3397" t="s">
        <v>9276</v>
      </c>
      <c r="E3397" t="s">
        <v>95</v>
      </c>
      <c r="G3397" s="34">
        <f t="shared" si="53"/>
        <v>0</v>
      </c>
    </row>
    <row r="3398" spans="1:7" x14ac:dyDescent="0.15">
      <c r="A3398" t="s">
        <v>9277</v>
      </c>
      <c r="B3398" t="s">
        <v>9278</v>
      </c>
      <c r="C3398" t="s">
        <v>93</v>
      </c>
      <c r="D3398" t="s">
        <v>9279</v>
      </c>
      <c r="E3398" t="s">
        <v>95</v>
      </c>
      <c r="G3398" s="34">
        <f t="shared" si="53"/>
        <v>0</v>
      </c>
    </row>
    <row r="3399" spans="1:7" x14ac:dyDescent="0.15">
      <c r="A3399" t="s">
        <v>9280</v>
      </c>
      <c r="B3399" t="s">
        <v>9281</v>
      </c>
      <c r="C3399" t="s">
        <v>93</v>
      </c>
      <c r="D3399" t="s">
        <v>9282</v>
      </c>
      <c r="E3399" t="s">
        <v>95</v>
      </c>
      <c r="G3399" s="34">
        <f t="shared" si="53"/>
        <v>0</v>
      </c>
    </row>
    <row r="3400" spans="1:7" x14ac:dyDescent="0.15">
      <c r="A3400" t="s">
        <v>9283</v>
      </c>
      <c r="B3400" t="s">
        <v>9284</v>
      </c>
      <c r="C3400" t="s">
        <v>93</v>
      </c>
      <c r="D3400" t="s">
        <v>9285</v>
      </c>
      <c r="E3400" t="s">
        <v>95</v>
      </c>
      <c r="G3400" s="34">
        <f t="shared" si="53"/>
        <v>0</v>
      </c>
    </row>
    <row r="3401" spans="1:7" x14ac:dyDescent="0.15">
      <c r="A3401" t="s">
        <v>9286</v>
      </c>
      <c r="B3401" t="s">
        <v>9287</v>
      </c>
      <c r="C3401" t="s">
        <v>93</v>
      </c>
      <c r="D3401" t="s">
        <v>9288</v>
      </c>
      <c r="E3401" t="s">
        <v>95</v>
      </c>
      <c r="G3401" s="34">
        <f t="shared" si="53"/>
        <v>0</v>
      </c>
    </row>
    <row r="3402" spans="1:7" x14ac:dyDescent="0.15">
      <c r="A3402" t="s">
        <v>9289</v>
      </c>
      <c r="B3402" t="s">
        <v>9290</v>
      </c>
      <c r="C3402" t="s">
        <v>93</v>
      </c>
      <c r="D3402" t="s">
        <v>9291</v>
      </c>
      <c r="E3402" t="s">
        <v>95</v>
      </c>
      <c r="F3402" t="s">
        <v>12041</v>
      </c>
      <c r="G3402" s="34">
        <f t="shared" si="53"/>
        <v>38897</v>
      </c>
    </row>
    <row r="3403" spans="1:7" x14ac:dyDescent="0.15">
      <c r="A3403" t="s">
        <v>9292</v>
      </c>
      <c r="B3403" t="s">
        <v>9293</v>
      </c>
      <c r="C3403" t="s">
        <v>93</v>
      </c>
      <c r="D3403" t="s">
        <v>9294</v>
      </c>
      <c r="E3403" t="s">
        <v>95</v>
      </c>
      <c r="G3403" s="34">
        <f t="shared" si="53"/>
        <v>0</v>
      </c>
    </row>
    <row r="3404" spans="1:7" x14ac:dyDescent="0.15">
      <c r="A3404" t="s">
        <v>9295</v>
      </c>
      <c r="B3404" t="s">
        <v>9296</v>
      </c>
      <c r="C3404" t="s">
        <v>93</v>
      </c>
      <c r="D3404" t="s">
        <v>9297</v>
      </c>
      <c r="E3404" t="s">
        <v>95</v>
      </c>
      <c r="G3404" s="34">
        <f t="shared" si="53"/>
        <v>0</v>
      </c>
    </row>
    <row r="3405" spans="1:7" x14ac:dyDescent="0.15">
      <c r="A3405" t="s">
        <v>9298</v>
      </c>
      <c r="B3405" t="s">
        <v>9299</v>
      </c>
      <c r="C3405" t="s">
        <v>93</v>
      </c>
      <c r="D3405" t="s">
        <v>9300</v>
      </c>
      <c r="E3405" t="s">
        <v>95</v>
      </c>
      <c r="F3405" t="s">
        <v>12115</v>
      </c>
      <c r="G3405" s="34">
        <f t="shared" si="53"/>
        <v>38847</v>
      </c>
    </row>
    <row r="3406" spans="1:7" x14ac:dyDescent="0.15">
      <c r="A3406" t="s">
        <v>9301</v>
      </c>
      <c r="B3406" t="s">
        <v>9302</v>
      </c>
      <c r="C3406" t="s">
        <v>93</v>
      </c>
      <c r="D3406" t="s">
        <v>9303</v>
      </c>
      <c r="E3406" t="s">
        <v>95</v>
      </c>
      <c r="G3406" s="34">
        <f t="shared" si="53"/>
        <v>0</v>
      </c>
    </row>
    <row r="3407" spans="1:7" x14ac:dyDescent="0.15">
      <c r="A3407" t="s">
        <v>9304</v>
      </c>
      <c r="B3407" t="s">
        <v>9305</v>
      </c>
      <c r="C3407" t="s">
        <v>93</v>
      </c>
      <c r="D3407" t="s">
        <v>9306</v>
      </c>
      <c r="E3407" t="s">
        <v>95</v>
      </c>
      <c r="G3407" s="34">
        <f t="shared" si="53"/>
        <v>0</v>
      </c>
    </row>
    <row r="3408" spans="1:7" x14ac:dyDescent="0.15">
      <c r="A3408" t="s">
        <v>9307</v>
      </c>
      <c r="B3408" t="s">
        <v>9308</v>
      </c>
      <c r="C3408" t="s">
        <v>93</v>
      </c>
      <c r="D3408" t="s">
        <v>9309</v>
      </c>
      <c r="E3408" t="s">
        <v>95</v>
      </c>
      <c r="G3408" s="34">
        <f t="shared" si="53"/>
        <v>0</v>
      </c>
    </row>
    <row r="3409" spans="1:7" x14ac:dyDescent="0.15">
      <c r="A3409" t="s">
        <v>9310</v>
      </c>
      <c r="B3409" t="s">
        <v>9311</v>
      </c>
      <c r="C3409" t="s">
        <v>93</v>
      </c>
      <c r="D3409" t="s">
        <v>9312</v>
      </c>
      <c r="E3409" t="s">
        <v>95</v>
      </c>
      <c r="G3409" s="34">
        <f t="shared" si="53"/>
        <v>0</v>
      </c>
    </row>
    <row r="3410" spans="1:7" x14ac:dyDescent="0.15">
      <c r="A3410" t="s">
        <v>9313</v>
      </c>
      <c r="B3410" t="s">
        <v>9314</v>
      </c>
      <c r="C3410" t="s">
        <v>93</v>
      </c>
      <c r="D3410" t="s">
        <v>9315</v>
      </c>
      <c r="E3410" t="s">
        <v>95</v>
      </c>
      <c r="G3410" s="34">
        <f t="shared" si="53"/>
        <v>0</v>
      </c>
    </row>
    <row r="3411" spans="1:7" x14ac:dyDescent="0.15">
      <c r="A3411" t="s">
        <v>9316</v>
      </c>
      <c r="B3411" t="s">
        <v>9317</v>
      </c>
      <c r="C3411" t="s">
        <v>93</v>
      </c>
      <c r="D3411" t="s">
        <v>9318</v>
      </c>
      <c r="E3411" t="s">
        <v>95</v>
      </c>
      <c r="G3411" s="34">
        <f t="shared" si="53"/>
        <v>0</v>
      </c>
    </row>
    <row r="3412" spans="1:7" x14ac:dyDescent="0.15">
      <c r="A3412" t="s">
        <v>9319</v>
      </c>
      <c r="B3412" t="s">
        <v>9320</v>
      </c>
      <c r="C3412" t="s">
        <v>93</v>
      </c>
      <c r="D3412" t="s">
        <v>9321</v>
      </c>
      <c r="E3412" t="s">
        <v>95</v>
      </c>
      <c r="G3412" s="34">
        <f t="shared" si="53"/>
        <v>0</v>
      </c>
    </row>
    <row r="3413" spans="1:7" x14ac:dyDescent="0.15">
      <c r="A3413" t="s">
        <v>9322</v>
      </c>
      <c r="B3413" t="s">
        <v>9323</v>
      </c>
      <c r="C3413" t="s">
        <v>93</v>
      </c>
      <c r="D3413" t="s">
        <v>9324</v>
      </c>
      <c r="E3413" t="s">
        <v>95</v>
      </c>
      <c r="G3413" s="34">
        <f t="shared" si="53"/>
        <v>0</v>
      </c>
    </row>
    <row r="3414" spans="1:7" x14ac:dyDescent="0.15">
      <c r="A3414" t="s">
        <v>9325</v>
      </c>
      <c r="B3414" t="s">
        <v>9326</v>
      </c>
      <c r="C3414" t="s">
        <v>93</v>
      </c>
      <c r="D3414" t="s">
        <v>9327</v>
      </c>
      <c r="E3414" t="s">
        <v>95</v>
      </c>
      <c r="F3414" t="s">
        <v>11925</v>
      </c>
      <c r="G3414" s="34">
        <f t="shared" si="53"/>
        <v>38889</v>
      </c>
    </row>
    <row r="3415" spans="1:7" x14ac:dyDescent="0.15">
      <c r="A3415" t="s">
        <v>9328</v>
      </c>
      <c r="B3415" t="s">
        <v>9329</v>
      </c>
      <c r="C3415" t="s">
        <v>93</v>
      </c>
      <c r="D3415" t="s">
        <v>9330</v>
      </c>
      <c r="E3415" t="s">
        <v>95</v>
      </c>
      <c r="G3415" s="34">
        <f t="shared" si="53"/>
        <v>0</v>
      </c>
    </row>
    <row r="3416" spans="1:7" x14ac:dyDescent="0.15">
      <c r="A3416" t="s">
        <v>9331</v>
      </c>
      <c r="B3416" t="s">
        <v>9332</v>
      </c>
      <c r="C3416" t="s">
        <v>93</v>
      </c>
      <c r="D3416" t="s">
        <v>9333</v>
      </c>
      <c r="E3416" t="s">
        <v>95</v>
      </c>
      <c r="G3416" s="34">
        <f t="shared" si="53"/>
        <v>0</v>
      </c>
    </row>
    <row r="3417" spans="1:7" x14ac:dyDescent="0.15">
      <c r="A3417" t="s">
        <v>9334</v>
      </c>
      <c r="B3417" t="s">
        <v>9335</v>
      </c>
      <c r="C3417" t="s">
        <v>93</v>
      </c>
      <c r="D3417" t="s">
        <v>9336</v>
      </c>
      <c r="E3417" t="s">
        <v>95</v>
      </c>
      <c r="G3417" s="34">
        <f t="shared" si="53"/>
        <v>0</v>
      </c>
    </row>
    <row r="3418" spans="1:7" x14ac:dyDescent="0.15">
      <c r="A3418" t="s">
        <v>9337</v>
      </c>
      <c r="B3418" t="s">
        <v>9338</v>
      </c>
      <c r="C3418" t="s">
        <v>93</v>
      </c>
      <c r="D3418" t="s">
        <v>9339</v>
      </c>
      <c r="E3418" t="s">
        <v>95</v>
      </c>
      <c r="G3418" s="34">
        <f t="shared" si="53"/>
        <v>0</v>
      </c>
    </row>
    <row r="3419" spans="1:7" x14ac:dyDescent="0.15">
      <c r="A3419" t="s">
        <v>9340</v>
      </c>
      <c r="B3419" t="s">
        <v>9341</v>
      </c>
      <c r="C3419" t="s">
        <v>93</v>
      </c>
      <c r="D3419" t="s">
        <v>9342</v>
      </c>
      <c r="E3419" t="s">
        <v>95</v>
      </c>
      <c r="G3419" s="34">
        <f t="shared" si="53"/>
        <v>0</v>
      </c>
    </row>
    <row r="3420" spans="1:7" x14ac:dyDescent="0.15">
      <c r="A3420" t="s">
        <v>9343</v>
      </c>
      <c r="B3420" t="s">
        <v>9344</v>
      </c>
      <c r="C3420" t="s">
        <v>93</v>
      </c>
      <c r="D3420" t="s">
        <v>9345</v>
      </c>
      <c r="E3420" t="s">
        <v>95</v>
      </c>
      <c r="G3420" s="34">
        <f t="shared" si="53"/>
        <v>0</v>
      </c>
    </row>
    <row r="3421" spans="1:7" x14ac:dyDescent="0.15">
      <c r="A3421" t="s">
        <v>9346</v>
      </c>
      <c r="B3421" t="s">
        <v>9347</v>
      </c>
      <c r="C3421" t="s">
        <v>93</v>
      </c>
      <c r="D3421" t="s">
        <v>9348</v>
      </c>
      <c r="E3421" t="s">
        <v>95</v>
      </c>
      <c r="G3421" s="34">
        <f t="shared" si="53"/>
        <v>0</v>
      </c>
    </row>
    <row r="3422" spans="1:7" x14ac:dyDescent="0.15">
      <c r="A3422" t="s">
        <v>9349</v>
      </c>
      <c r="B3422" t="s">
        <v>9350</v>
      </c>
      <c r="C3422" t="s">
        <v>93</v>
      </c>
      <c r="D3422" t="s">
        <v>9351</v>
      </c>
      <c r="E3422" t="s">
        <v>95</v>
      </c>
      <c r="G3422" s="34">
        <f t="shared" si="53"/>
        <v>0</v>
      </c>
    </row>
    <row r="3423" spans="1:7" x14ac:dyDescent="0.15">
      <c r="A3423" t="s">
        <v>9352</v>
      </c>
      <c r="B3423" t="s">
        <v>9353</v>
      </c>
      <c r="C3423" t="s">
        <v>93</v>
      </c>
      <c r="D3423" t="s">
        <v>9354</v>
      </c>
      <c r="E3423" t="s">
        <v>95</v>
      </c>
      <c r="G3423" s="34">
        <f t="shared" si="53"/>
        <v>0</v>
      </c>
    </row>
    <row r="3424" spans="1:7" x14ac:dyDescent="0.15">
      <c r="A3424" t="s">
        <v>9355</v>
      </c>
      <c r="B3424" t="s">
        <v>9356</v>
      </c>
      <c r="C3424" t="s">
        <v>93</v>
      </c>
      <c r="D3424" t="s">
        <v>9357</v>
      </c>
      <c r="E3424" t="s">
        <v>95</v>
      </c>
      <c r="G3424" s="34">
        <f t="shared" si="53"/>
        <v>0</v>
      </c>
    </row>
    <row r="3425" spans="1:7" x14ac:dyDescent="0.15">
      <c r="A3425" t="s">
        <v>9358</v>
      </c>
      <c r="B3425" t="s">
        <v>9359</v>
      </c>
      <c r="C3425" t="s">
        <v>93</v>
      </c>
      <c r="D3425" t="s">
        <v>9360</v>
      </c>
      <c r="E3425" t="s">
        <v>95</v>
      </c>
      <c r="G3425" s="34">
        <f t="shared" si="53"/>
        <v>0</v>
      </c>
    </row>
    <row r="3426" spans="1:7" x14ac:dyDescent="0.15">
      <c r="A3426" t="s">
        <v>9361</v>
      </c>
      <c r="B3426" t="s">
        <v>9362</v>
      </c>
      <c r="C3426" t="s">
        <v>93</v>
      </c>
      <c r="D3426" t="s">
        <v>9363</v>
      </c>
      <c r="E3426" t="s">
        <v>95</v>
      </c>
      <c r="G3426" s="34">
        <f t="shared" si="53"/>
        <v>0</v>
      </c>
    </row>
    <row r="3427" spans="1:7" x14ac:dyDescent="0.15">
      <c r="A3427" t="s">
        <v>9364</v>
      </c>
      <c r="B3427" t="s">
        <v>9365</v>
      </c>
      <c r="C3427" t="s">
        <v>93</v>
      </c>
      <c r="D3427" t="s">
        <v>9366</v>
      </c>
      <c r="E3427" t="s">
        <v>95</v>
      </c>
      <c r="G3427" s="34">
        <f t="shared" si="53"/>
        <v>0</v>
      </c>
    </row>
    <row r="3428" spans="1:7" x14ac:dyDescent="0.15">
      <c r="A3428" t="s">
        <v>9367</v>
      </c>
      <c r="B3428" t="s">
        <v>9368</v>
      </c>
      <c r="C3428" t="s">
        <v>93</v>
      </c>
      <c r="D3428" t="s">
        <v>9369</v>
      </c>
      <c r="E3428" t="s">
        <v>95</v>
      </c>
      <c r="G3428" s="34">
        <f t="shared" si="53"/>
        <v>0</v>
      </c>
    </row>
    <row r="3429" spans="1:7" x14ac:dyDescent="0.15">
      <c r="A3429" t="s">
        <v>9370</v>
      </c>
      <c r="B3429" t="s">
        <v>9371</v>
      </c>
      <c r="C3429" t="s">
        <v>93</v>
      </c>
      <c r="D3429" t="s">
        <v>9372</v>
      </c>
      <c r="E3429" t="s">
        <v>95</v>
      </c>
      <c r="G3429" s="34">
        <f t="shared" si="53"/>
        <v>0</v>
      </c>
    </row>
    <row r="3430" spans="1:7" x14ac:dyDescent="0.15">
      <c r="A3430" t="s">
        <v>9373</v>
      </c>
      <c r="B3430" t="s">
        <v>9374</v>
      </c>
      <c r="C3430" t="s">
        <v>93</v>
      </c>
      <c r="D3430" t="s">
        <v>9375</v>
      </c>
      <c r="E3430" t="s">
        <v>95</v>
      </c>
      <c r="G3430" s="34">
        <f t="shared" si="53"/>
        <v>0</v>
      </c>
    </row>
    <row r="3431" spans="1:7" x14ac:dyDescent="0.15">
      <c r="A3431" t="s">
        <v>9376</v>
      </c>
      <c r="B3431" t="s">
        <v>9377</v>
      </c>
      <c r="C3431" t="s">
        <v>93</v>
      </c>
      <c r="D3431" t="s">
        <v>9378</v>
      </c>
      <c r="E3431" t="s">
        <v>95</v>
      </c>
      <c r="G3431" s="34">
        <f t="shared" si="53"/>
        <v>0</v>
      </c>
    </row>
    <row r="3432" spans="1:7" x14ac:dyDescent="0.15">
      <c r="A3432" t="s">
        <v>9379</v>
      </c>
      <c r="B3432" t="s">
        <v>9380</v>
      </c>
      <c r="C3432" t="s">
        <v>93</v>
      </c>
      <c r="D3432" t="s">
        <v>9381</v>
      </c>
      <c r="E3432" t="s">
        <v>95</v>
      </c>
      <c r="G3432" s="34">
        <f t="shared" si="53"/>
        <v>0</v>
      </c>
    </row>
    <row r="3433" spans="1:7" x14ac:dyDescent="0.15">
      <c r="A3433" t="s">
        <v>9382</v>
      </c>
      <c r="B3433" t="s">
        <v>9383</v>
      </c>
      <c r="C3433" t="s">
        <v>93</v>
      </c>
      <c r="D3433" t="s">
        <v>9384</v>
      </c>
      <c r="E3433" t="s">
        <v>95</v>
      </c>
      <c r="G3433" s="34">
        <f t="shared" si="53"/>
        <v>0</v>
      </c>
    </row>
    <row r="3434" spans="1:7" x14ac:dyDescent="0.15">
      <c r="A3434" t="s">
        <v>9385</v>
      </c>
      <c r="B3434" t="s">
        <v>9386</v>
      </c>
      <c r="C3434" t="s">
        <v>93</v>
      </c>
      <c r="D3434" t="s">
        <v>9387</v>
      </c>
      <c r="E3434" t="s">
        <v>95</v>
      </c>
      <c r="G3434" s="34">
        <f t="shared" si="53"/>
        <v>0</v>
      </c>
    </row>
    <row r="3435" spans="1:7" x14ac:dyDescent="0.15">
      <c r="A3435" t="s">
        <v>9388</v>
      </c>
      <c r="B3435" t="s">
        <v>9389</v>
      </c>
      <c r="C3435" t="s">
        <v>93</v>
      </c>
      <c r="D3435" t="s">
        <v>9390</v>
      </c>
      <c r="E3435" t="s">
        <v>95</v>
      </c>
      <c r="G3435" s="34">
        <f t="shared" si="53"/>
        <v>0</v>
      </c>
    </row>
    <row r="3436" spans="1:7" x14ac:dyDescent="0.15">
      <c r="A3436" t="s">
        <v>9391</v>
      </c>
      <c r="B3436" t="s">
        <v>9392</v>
      </c>
      <c r="C3436" t="s">
        <v>93</v>
      </c>
      <c r="D3436" t="s">
        <v>9393</v>
      </c>
      <c r="E3436" t="s">
        <v>95</v>
      </c>
      <c r="G3436" s="34">
        <f t="shared" si="53"/>
        <v>0</v>
      </c>
    </row>
    <row r="3437" spans="1:7" x14ac:dyDescent="0.15">
      <c r="A3437" t="s">
        <v>9394</v>
      </c>
      <c r="B3437" t="s">
        <v>9395</v>
      </c>
      <c r="C3437" t="s">
        <v>93</v>
      </c>
      <c r="D3437" t="s">
        <v>9396</v>
      </c>
      <c r="E3437" t="s">
        <v>95</v>
      </c>
      <c r="G3437" s="34">
        <f t="shared" si="53"/>
        <v>0</v>
      </c>
    </row>
    <row r="3438" spans="1:7" x14ac:dyDescent="0.15">
      <c r="A3438" t="s">
        <v>9397</v>
      </c>
      <c r="B3438" t="s">
        <v>9398</v>
      </c>
      <c r="C3438" t="s">
        <v>93</v>
      </c>
      <c r="D3438" t="s">
        <v>9399</v>
      </c>
      <c r="E3438" t="s">
        <v>95</v>
      </c>
      <c r="G3438" s="34">
        <f t="shared" si="53"/>
        <v>0</v>
      </c>
    </row>
    <row r="3439" spans="1:7" x14ac:dyDescent="0.15">
      <c r="A3439" t="s">
        <v>9400</v>
      </c>
      <c r="B3439" t="s">
        <v>9401</v>
      </c>
      <c r="C3439" t="s">
        <v>93</v>
      </c>
      <c r="D3439" t="s">
        <v>9402</v>
      </c>
      <c r="E3439" t="s">
        <v>95</v>
      </c>
      <c r="G3439" s="34">
        <f t="shared" si="53"/>
        <v>0</v>
      </c>
    </row>
    <row r="3440" spans="1:7" x14ac:dyDescent="0.15">
      <c r="A3440" t="s">
        <v>9403</v>
      </c>
      <c r="B3440" t="s">
        <v>9404</v>
      </c>
      <c r="C3440" t="s">
        <v>93</v>
      </c>
      <c r="D3440" t="s">
        <v>9405</v>
      </c>
      <c r="E3440" t="s">
        <v>95</v>
      </c>
      <c r="G3440" s="34">
        <f t="shared" si="53"/>
        <v>0</v>
      </c>
    </row>
    <row r="3441" spans="1:7" x14ac:dyDescent="0.15">
      <c r="A3441" t="s">
        <v>9406</v>
      </c>
      <c r="B3441" t="s">
        <v>9407</v>
      </c>
      <c r="C3441" t="s">
        <v>93</v>
      </c>
      <c r="D3441" t="s">
        <v>9408</v>
      </c>
      <c r="E3441" t="s">
        <v>95</v>
      </c>
      <c r="G3441" s="34">
        <f t="shared" si="53"/>
        <v>0</v>
      </c>
    </row>
    <row r="3442" spans="1:7" x14ac:dyDescent="0.15">
      <c r="A3442" t="s">
        <v>9409</v>
      </c>
      <c r="B3442" t="s">
        <v>9410</v>
      </c>
      <c r="C3442" t="s">
        <v>93</v>
      </c>
      <c r="D3442" t="s">
        <v>9411</v>
      </c>
      <c r="E3442" t="s">
        <v>95</v>
      </c>
      <c r="G3442" s="34">
        <f t="shared" si="53"/>
        <v>0</v>
      </c>
    </row>
    <row r="3443" spans="1:7" x14ac:dyDescent="0.15">
      <c r="A3443" t="s">
        <v>9412</v>
      </c>
      <c r="B3443" t="s">
        <v>9413</v>
      </c>
      <c r="C3443" t="s">
        <v>93</v>
      </c>
      <c r="D3443" t="s">
        <v>9414</v>
      </c>
      <c r="E3443" t="s">
        <v>95</v>
      </c>
      <c r="G3443" s="34">
        <f t="shared" si="53"/>
        <v>0</v>
      </c>
    </row>
    <row r="3444" spans="1:7" x14ac:dyDescent="0.15">
      <c r="A3444" t="s">
        <v>9415</v>
      </c>
      <c r="B3444" t="s">
        <v>9416</v>
      </c>
      <c r="C3444" t="s">
        <v>93</v>
      </c>
      <c r="D3444" t="s">
        <v>9417</v>
      </c>
      <c r="E3444" t="s">
        <v>95</v>
      </c>
      <c r="G3444" s="34">
        <f t="shared" si="53"/>
        <v>0</v>
      </c>
    </row>
    <row r="3445" spans="1:7" x14ac:dyDescent="0.15">
      <c r="A3445" t="s">
        <v>9418</v>
      </c>
      <c r="B3445" t="s">
        <v>9419</v>
      </c>
      <c r="C3445" t="s">
        <v>93</v>
      </c>
      <c r="D3445" t="s">
        <v>9420</v>
      </c>
      <c r="E3445" t="s">
        <v>95</v>
      </c>
      <c r="G3445" s="34">
        <f t="shared" si="53"/>
        <v>0</v>
      </c>
    </row>
    <row r="3446" spans="1:7" x14ac:dyDescent="0.15">
      <c r="A3446" t="s">
        <v>9421</v>
      </c>
      <c r="B3446" t="s">
        <v>9422</v>
      </c>
      <c r="C3446" t="s">
        <v>93</v>
      </c>
      <c r="D3446" t="s">
        <v>9423</v>
      </c>
      <c r="E3446" t="s">
        <v>95</v>
      </c>
      <c r="G3446" s="34">
        <f t="shared" si="53"/>
        <v>0</v>
      </c>
    </row>
    <row r="3447" spans="1:7" x14ac:dyDescent="0.15">
      <c r="A3447" t="s">
        <v>9424</v>
      </c>
      <c r="B3447" t="s">
        <v>9425</v>
      </c>
      <c r="C3447" t="s">
        <v>93</v>
      </c>
      <c r="D3447" t="s">
        <v>9426</v>
      </c>
      <c r="E3447" t="s">
        <v>95</v>
      </c>
      <c r="G3447" s="34">
        <f t="shared" si="53"/>
        <v>0</v>
      </c>
    </row>
    <row r="3448" spans="1:7" x14ac:dyDescent="0.15">
      <c r="A3448" t="s">
        <v>9427</v>
      </c>
      <c r="B3448" t="s">
        <v>9428</v>
      </c>
      <c r="C3448" t="s">
        <v>93</v>
      </c>
      <c r="D3448" t="s">
        <v>9429</v>
      </c>
      <c r="E3448" t="s">
        <v>95</v>
      </c>
      <c r="G3448" s="34">
        <f t="shared" si="53"/>
        <v>0</v>
      </c>
    </row>
    <row r="3449" spans="1:7" x14ac:dyDescent="0.15">
      <c r="A3449" t="s">
        <v>9430</v>
      </c>
      <c r="B3449" t="s">
        <v>9431</v>
      </c>
      <c r="C3449" t="s">
        <v>93</v>
      </c>
      <c r="D3449" t="s">
        <v>9432</v>
      </c>
      <c r="E3449" t="s">
        <v>95</v>
      </c>
      <c r="G3449" s="34">
        <f t="shared" si="53"/>
        <v>0</v>
      </c>
    </row>
    <row r="3450" spans="1:7" x14ac:dyDescent="0.15">
      <c r="A3450" t="s">
        <v>9433</v>
      </c>
      <c r="B3450" t="s">
        <v>9434</v>
      </c>
      <c r="C3450" t="s">
        <v>93</v>
      </c>
      <c r="D3450" t="s">
        <v>9435</v>
      </c>
      <c r="E3450" t="s">
        <v>95</v>
      </c>
      <c r="G3450" s="34">
        <f t="shared" si="53"/>
        <v>0</v>
      </c>
    </row>
    <row r="3451" spans="1:7" x14ac:dyDescent="0.15">
      <c r="A3451" t="s">
        <v>9436</v>
      </c>
      <c r="B3451" t="s">
        <v>9437</v>
      </c>
      <c r="C3451" t="s">
        <v>93</v>
      </c>
      <c r="D3451" t="s">
        <v>9438</v>
      </c>
      <c r="E3451" t="s">
        <v>95</v>
      </c>
      <c r="F3451" t="s">
        <v>12041</v>
      </c>
      <c r="G3451" s="34">
        <f t="shared" si="53"/>
        <v>38897</v>
      </c>
    </row>
    <row r="3452" spans="1:7" x14ac:dyDescent="0.15">
      <c r="A3452" t="s">
        <v>9439</v>
      </c>
      <c r="B3452" t="s">
        <v>9440</v>
      </c>
      <c r="C3452" t="s">
        <v>93</v>
      </c>
      <c r="D3452" t="s">
        <v>9441</v>
      </c>
      <c r="E3452" t="s">
        <v>95</v>
      </c>
      <c r="G3452" s="34">
        <f t="shared" si="53"/>
        <v>0</v>
      </c>
    </row>
    <row r="3453" spans="1:7" x14ac:dyDescent="0.15">
      <c r="A3453" t="s">
        <v>9442</v>
      </c>
      <c r="B3453" t="s">
        <v>9443</v>
      </c>
      <c r="C3453" t="s">
        <v>93</v>
      </c>
      <c r="D3453" t="s">
        <v>9444</v>
      </c>
      <c r="E3453" t="s">
        <v>95</v>
      </c>
      <c r="G3453" s="34">
        <f t="shared" si="53"/>
        <v>0</v>
      </c>
    </row>
    <row r="3454" spans="1:7" x14ac:dyDescent="0.15">
      <c r="A3454" t="s">
        <v>9445</v>
      </c>
      <c r="B3454" t="s">
        <v>9446</v>
      </c>
      <c r="C3454" t="s">
        <v>93</v>
      </c>
      <c r="D3454" t="s">
        <v>9447</v>
      </c>
      <c r="E3454" t="s">
        <v>95</v>
      </c>
      <c r="F3454" t="s">
        <v>12117</v>
      </c>
      <c r="G3454" s="34">
        <f t="shared" si="53"/>
        <v>39895</v>
      </c>
    </row>
    <row r="3455" spans="1:7" x14ac:dyDescent="0.15">
      <c r="A3455" t="s">
        <v>9448</v>
      </c>
      <c r="B3455" t="s">
        <v>9449</v>
      </c>
      <c r="C3455" t="s">
        <v>93</v>
      </c>
      <c r="D3455" t="s">
        <v>9450</v>
      </c>
      <c r="E3455" t="s">
        <v>95</v>
      </c>
      <c r="G3455" s="34">
        <f t="shared" si="53"/>
        <v>0</v>
      </c>
    </row>
    <row r="3456" spans="1:7" x14ac:dyDescent="0.15">
      <c r="A3456" t="s">
        <v>9451</v>
      </c>
      <c r="B3456" t="s">
        <v>9452</v>
      </c>
      <c r="C3456" t="s">
        <v>93</v>
      </c>
      <c r="D3456" t="s">
        <v>9453</v>
      </c>
      <c r="E3456" t="s">
        <v>95</v>
      </c>
      <c r="G3456" s="34">
        <f t="shared" si="53"/>
        <v>0</v>
      </c>
    </row>
    <row r="3457" spans="1:7" x14ac:dyDescent="0.15">
      <c r="A3457" t="s">
        <v>9454</v>
      </c>
      <c r="B3457" t="s">
        <v>9455</v>
      </c>
      <c r="C3457" t="s">
        <v>93</v>
      </c>
      <c r="D3457" t="s">
        <v>9456</v>
      </c>
      <c r="E3457" t="s">
        <v>95</v>
      </c>
      <c r="F3457" t="s">
        <v>11859</v>
      </c>
      <c r="G3457" s="34">
        <f t="shared" si="53"/>
        <v>38448</v>
      </c>
    </row>
    <row r="3458" spans="1:7" x14ac:dyDescent="0.15">
      <c r="A3458" t="s">
        <v>9457</v>
      </c>
      <c r="B3458" t="s">
        <v>9458</v>
      </c>
      <c r="C3458" t="s">
        <v>93</v>
      </c>
      <c r="D3458" t="s">
        <v>9459</v>
      </c>
      <c r="E3458" t="s">
        <v>95</v>
      </c>
      <c r="F3458" t="s">
        <v>11859</v>
      </c>
      <c r="G3458" s="34">
        <f t="shared" ref="G3458:G3521" si="54">IFERROR(VALUE(F3458),VALUE(REPLACE(F3458,1,FIND(CHAR(1),SUBSTITUTE(F3458,",",CHAR(1),LEN(F3458)-LEN(SUBSTITUTE(F3458,",","")))),"")))</f>
        <v>38448</v>
      </c>
    </row>
    <row r="3459" spans="1:7" x14ac:dyDescent="0.15">
      <c r="A3459" t="s">
        <v>9460</v>
      </c>
      <c r="B3459" t="s">
        <v>9461</v>
      </c>
      <c r="C3459" t="s">
        <v>93</v>
      </c>
      <c r="D3459" t="s">
        <v>9462</v>
      </c>
      <c r="E3459" t="s">
        <v>95</v>
      </c>
      <c r="F3459" t="s">
        <v>12115</v>
      </c>
      <c r="G3459" s="34">
        <f t="shared" si="54"/>
        <v>38847</v>
      </c>
    </row>
    <row r="3460" spans="1:7" x14ac:dyDescent="0.15">
      <c r="A3460" t="s">
        <v>9463</v>
      </c>
      <c r="B3460" t="s">
        <v>9464</v>
      </c>
      <c r="C3460" t="s">
        <v>93</v>
      </c>
      <c r="D3460" t="s">
        <v>9465</v>
      </c>
      <c r="E3460" t="s">
        <v>95</v>
      </c>
      <c r="F3460" t="s">
        <v>12041</v>
      </c>
      <c r="G3460" s="34">
        <f t="shared" si="54"/>
        <v>38897</v>
      </c>
    </row>
    <row r="3461" spans="1:7" x14ac:dyDescent="0.15">
      <c r="A3461" t="s">
        <v>9466</v>
      </c>
      <c r="B3461" t="s">
        <v>9467</v>
      </c>
      <c r="C3461" t="s">
        <v>93</v>
      </c>
      <c r="D3461" t="s">
        <v>9468</v>
      </c>
      <c r="E3461" t="s">
        <v>95</v>
      </c>
      <c r="F3461" t="s">
        <v>12041</v>
      </c>
      <c r="G3461" s="34">
        <f t="shared" si="54"/>
        <v>38897</v>
      </c>
    </row>
    <row r="3462" spans="1:7" x14ac:dyDescent="0.15">
      <c r="A3462" t="s">
        <v>9469</v>
      </c>
      <c r="B3462" t="s">
        <v>9470</v>
      </c>
      <c r="C3462" t="s">
        <v>93</v>
      </c>
      <c r="D3462" t="s">
        <v>9471</v>
      </c>
      <c r="E3462" t="s">
        <v>95</v>
      </c>
      <c r="F3462" t="s">
        <v>12041</v>
      </c>
      <c r="G3462" s="34">
        <f t="shared" si="54"/>
        <v>38897</v>
      </c>
    </row>
    <row r="3463" spans="1:7" x14ac:dyDescent="0.15">
      <c r="A3463" t="s">
        <v>9472</v>
      </c>
      <c r="B3463" t="s">
        <v>9473</v>
      </c>
      <c r="C3463" t="s">
        <v>93</v>
      </c>
      <c r="D3463" t="s">
        <v>9474</v>
      </c>
      <c r="E3463" t="s">
        <v>95</v>
      </c>
      <c r="F3463" t="s">
        <v>12041</v>
      </c>
      <c r="G3463" s="34">
        <f t="shared" si="54"/>
        <v>38897</v>
      </c>
    </row>
    <row r="3464" spans="1:7" x14ac:dyDescent="0.15">
      <c r="A3464" t="s">
        <v>9475</v>
      </c>
      <c r="B3464" t="s">
        <v>9476</v>
      </c>
      <c r="C3464" t="s">
        <v>93</v>
      </c>
      <c r="D3464" t="s">
        <v>9477</v>
      </c>
      <c r="E3464" t="s">
        <v>95</v>
      </c>
      <c r="F3464" t="s">
        <v>12024</v>
      </c>
      <c r="G3464" s="34">
        <f t="shared" si="54"/>
        <v>38957</v>
      </c>
    </row>
    <row r="3465" spans="1:7" x14ac:dyDescent="0.15">
      <c r="A3465" t="s">
        <v>9478</v>
      </c>
      <c r="B3465" t="s">
        <v>9479</v>
      </c>
      <c r="C3465" t="s">
        <v>93</v>
      </c>
      <c r="D3465" t="s">
        <v>9480</v>
      </c>
      <c r="E3465" t="s">
        <v>95</v>
      </c>
      <c r="F3465" t="s">
        <v>12119</v>
      </c>
      <c r="G3465" s="34">
        <f t="shared" si="54"/>
        <v>41018</v>
      </c>
    </row>
    <row r="3466" spans="1:7" x14ac:dyDescent="0.15">
      <c r="A3466" t="s">
        <v>9481</v>
      </c>
      <c r="B3466" t="s">
        <v>9482</v>
      </c>
      <c r="C3466" t="s">
        <v>93</v>
      </c>
      <c r="D3466" t="s">
        <v>9483</v>
      </c>
      <c r="E3466" t="s">
        <v>95</v>
      </c>
      <c r="G3466" s="34">
        <f t="shared" si="54"/>
        <v>0</v>
      </c>
    </row>
    <row r="3467" spans="1:7" x14ac:dyDescent="0.15">
      <c r="A3467" t="s">
        <v>9484</v>
      </c>
      <c r="B3467" t="s">
        <v>9485</v>
      </c>
      <c r="C3467" t="s">
        <v>93</v>
      </c>
      <c r="D3467" t="s">
        <v>9486</v>
      </c>
      <c r="E3467" t="s">
        <v>95</v>
      </c>
      <c r="G3467" s="34">
        <f t="shared" si="54"/>
        <v>0</v>
      </c>
    </row>
    <row r="3468" spans="1:7" x14ac:dyDescent="0.15">
      <c r="A3468" t="s">
        <v>9487</v>
      </c>
      <c r="B3468" t="s">
        <v>9488</v>
      </c>
      <c r="C3468" t="s">
        <v>93</v>
      </c>
      <c r="D3468" t="s">
        <v>9489</v>
      </c>
      <c r="E3468" t="s">
        <v>95</v>
      </c>
      <c r="G3468" s="34">
        <f t="shared" si="54"/>
        <v>0</v>
      </c>
    </row>
    <row r="3469" spans="1:7" x14ac:dyDescent="0.15">
      <c r="A3469" t="s">
        <v>9490</v>
      </c>
      <c r="B3469" t="s">
        <v>9491</v>
      </c>
      <c r="C3469" t="s">
        <v>93</v>
      </c>
      <c r="D3469" t="s">
        <v>9492</v>
      </c>
      <c r="E3469" t="s">
        <v>95</v>
      </c>
      <c r="G3469" s="34">
        <f t="shared" si="54"/>
        <v>0</v>
      </c>
    </row>
    <row r="3470" spans="1:7" x14ac:dyDescent="0.15">
      <c r="A3470" t="s">
        <v>9493</v>
      </c>
      <c r="B3470" t="s">
        <v>9494</v>
      </c>
      <c r="C3470" t="s">
        <v>93</v>
      </c>
      <c r="D3470" t="s">
        <v>9495</v>
      </c>
      <c r="E3470" t="s">
        <v>95</v>
      </c>
      <c r="G3470" s="34">
        <f t="shared" si="54"/>
        <v>0</v>
      </c>
    </row>
    <row r="3471" spans="1:7" x14ac:dyDescent="0.15">
      <c r="A3471" t="s">
        <v>9496</v>
      </c>
      <c r="B3471" t="s">
        <v>9497</v>
      </c>
      <c r="C3471" t="s">
        <v>93</v>
      </c>
      <c r="D3471" t="s">
        <v>9498</v>
      </c>
      <c r="E3471" t="s">
        <v>95</v>
      </c>
      <c r="G3471" s="34">
        <f t="shared" si="54"/>
        <v>0</v>
      </c>
    </row>
    <row r="3472" spans="1:7" x14ac:dyDescent="0.15">
      <c r="A3472" t="s">
        <v>9499</v>
      </c>
      <c r="B3472" t="s">
        <v>9500</v>
      </c>
      <c r="C3472" t="s">
        <v>93</v>
      </c>
      <c r="D3472" t="s">
        <v>9501</v>
      </c>
      <c r="E3472" t="s">
        <v>95</v>
      </c>
      <c r="G3472" s="34">
        <f t="shared" si="54"/>
        <v>0</v>
      </c>
    </row>
    <row r="3473" spans="1:7" x14ac:dyDescent="0.15">
      <c r="A3473" t="s">
        <v>9502</v>
      </c>
      <c r="B3473" t="s">
        <v>9503</v>
      </c>
      <c r="C3473" t="s">
        <v>93</v>
      </c>
      <c r="D3473" t="s">
        <v>9504</v>
      </c>
      <c r="E3473" t="s">
        <v>95</v>
      </c>
      <c r="G3473" s="34">
        <f t="shared" si="54"/>
        <v>0</v>
      </c>
    </row>
    <row r="3474" spans="1:7" x14ac:dyDescent="0.15">
      <c r="A3474" t="s">
        <v>9505</v>
      </c>
      <c r="B3474" t="s">
        <v>9506</v>
      </c>
      <c r="C3474" t="s">
        <v>93</v>
      </c>
      <c r="D3474" t="s">
        <v>9507</v>
      </c>
      <c r="E3474" t="s">
        <v>95</v>
      </c>
      <c r="G3474" s="34">
        <f t="shared" si="54"/>
        <v>0</v>
      </c>
    </row>
    <row r="3475" spans="1:7" x14ac:dyDescent="0.15">
      <c r="A3475" t="s">
        <v>9508</v>
      </c>
      <c r="B3475" t="s">
        <v>9509</v>
      </c>
      <c r="C3475" t="s">
        <v>93</v>
      </c>
      <c r="D3475" t="s">
        <v>9510</v>
      </c>
      <c r="E3475" t="s">
        <v>95</v>
      </c>
      <c r="G3475" s="34">
        <f t="shared" si="54"/>
        <v>0</v>
      </c>
    </row>
    <row r="3476" spans="1:7" x14ac:dyDescent="0.15">
      <c r="A3476" t="s">
        <v>9511</v>
      </c>
      <c r="B3476" t="s">
        <v>9512</v>
      </c>
      <c r="C3476" t="s">
        <v>93</v>
      </c>
      <c r="D3476" t="s">
        <v>9513</v>
      </c>
      <c r="E3476" t="s">
        <v>95</v>
      </c>
      <c r="G3476" s="34">
        <f t="shared" si="54"/>
        <v>0</v>
      </c>
    </row>
    <row r="3477" spans="1:7" x14ac:dyDescent="0.15">
      <c r="A3477" t="s">
        <v>9514</v>
      </c>
      <c r="B3477" t="s">
        <v>9515</v>
      </c>
      <c r="C3477" t="s">
        <v>93</v>
      </c>
      <c r="D3477" t="s">
        <v>9516</v>
      </c>
      <c r="E3477" t="s">
        <v>95</v>
      </c>
      <c r="G3477" s="34">
        <f t="shared" si="54"/>
        <v>0</v>
      </c>
    </row>
    <row r="3478" spans="1:7" x14ac:dyDescent="0.15">
      <c r="A3478" t="s">
        <v>9517</v>
      </c>
      <c r="B3478" t="s">
        <v>9518</v>
      </c>
      <c r="C3478" t="s">
        <v>93</v>
      </c>
      <c r="D3478" t="s">
        <v>9519</v>
      </c>
      <c r="E3478" t="s">
        <v>95</v>
      </c>
      <c r="G3478" s="34">
        <f t="shared" si="54"/>
        <v>0</v>
      </c>
    </row>
    <row r="3479" spans="1:7" x14ac:dyDescent="0.15">
      <c r="A3479" t="s">
        <v>9520</v>
      </c>
      <c r="B3479" t="s">
        <v>9521</v>
      </c>
      <c r="C3479" t="s">
        <v>93</v>
      </c>
      <c r="D3479" t="s">
        <v>9522</v>
      </c>
      <c r="E3479" t="s">
        <v>95</v>
      </c>
      <c r="G3479" s="34">
        <f t="shared" si="54"/>
        <v>0</v>
      </c>
    </row>
    <row r="3480" spans="1:7" x14ac:dyDescent="0.15">
      <c r="A3480" t="s">
        <v>9523</v>
      </c>
      <c r="B3480" t="s">
        <v>9524</v>
      </c>
      <c r="C3480" t="s">
        <v>93</v>
      </c>
      <c r="D3480" t="s">
        <v>9525</v>
      </c>
      <c r="E3480" t="s">
        <v>95</v>
      </c>
      <c r="G3480" s="34">
        <f t="shared" si="54"/>
        <v>0</v>
      </c>
    </row>
    <row r="3481" spans="1:7" x14ac:dyDescent="0.15">
      <c r="A3481" t="s">
        <v>9526</v>
      </c>
      <c r="B3481" t="s">
        <v>9527</v>
      </c>
      <c r="C3481" t="s">
        <v>93</v>
      </c>
      <c r="D3481" t="s">
        <v>9528</v>
      </c>
      <c r="E3481" t="s">
        <v>95</v>
      </c>
      <c r="G3481" s="34">
        <f t="shared" si="54"/>
        <v>0</v>
      </c>
    </row>
    <row r="3482" spans="1:7" x14ac:dyDescent="0.15">
      <c r="A3482" t="s">
        <v>9529</v>
      </c>
      <c r="B3482" t="s">
        <v>9530</v>
      </c>
      <c r="C3482" t="s">
        <v>93</v>
      </c>
      <c r="D3482" t="s">
        <v>9531</v>
      </c>
      <c r="E3482" t="s">
        <v>95</v>
      </c>
      <c r="G3482" s="34">
        <f t="shared" si="54"/>
        <v>0</v>
      </c>
    </row>
    <row r="3483" spans="1:7" x14ac:dyDescent="0.15">
      <c r="A3483" t="s">
        <v>9532</v>
      </c>
      <c r="B3483" t="s">
        <v>9533</v>
      </c>
      <c r="C3483" t="s">
        <v>93</v>
      </c>
      <c r="D3483" t="s">
        <v>9534</v>
      </c>
      <c r="E3483" t="s">
        <v>95</v>
      </c>
      <c r="G3483" s="34">
        <f t="shared" si="54"/>
        <v>0</v>
      </c>
    </row>
    <row r="3484" spans="1:7" x14ac:dyDescent="0.15">
      <c r="A3484" t="s">
        <v>9535</v>
      </c>
      <c r="B3484" t="s">
        <v>9536</v>
      </c>
      <c r="C3484" t="s">
        <v>93</v>
      </c>
      <c r="D3484" t="s">
        <v>9537</v>
      </c>
      <c r="E3484" t="s">
        <v>95</v>
      </c>
      <c r="G3484" s="34">
        <f t="shared" si="54"/>
        <v>0</v>
      </c>
    </row>
    <row r="3485" spans="1:7" x14ac:dyDescent="0.15">
      <c r="A3485" t="s">
        <v>9538</v>
      </c>
      <c r="B3485" t="s">
        <v>9539</v>
      </c>
      <c r="C3485" t="s">
        <v>93</v>
      </c>
      <c r="D3485" t="s">
        <v>9540</v>
      </c>
      <c r="E3485" t="s">
        <v>95</v>
      </c>
      <c r="G3485" s="34">
        <f t="shared" si="54"/>
        <v>0</v>
      </c>
    </row>
    <row r="3486" spans="1:7" x14ac:dyDescent="0.15">
      <c r="A3486" t="s">
        <v>9541</v>
      </c>
      <c r="B3486" t="s">
        <v>9542</v>
      </c>
      <c r="C3486" t="s">
        <v>93</v>
      </c>
      <c r="D3486" t="s">
        <v>9543</v>
      </c>
      <c r="E3486" t="s">
        <v>95</v>
      </c>
      <c r="G3486" s="34">
        <f t="shared" si="54"/>
        <v>0</v>
      </c>
    </row>
    <row r="3487" spans="1:7" x14ac:dyDescent="0.15">
      <c r="A3487" t="s">
        <v>12120</v>
      </c>
      <c r="B3487" t="s">
        <v>12121</v>
      </c>
      <c r="C3487" t="s">
        <v>93</v>
      </c>
      <c r="D3487" t="s">
        <v>12122</v>
      </c>
      <c r="E3487" t="s">
        <v>95</v>
      </c>
      <c r="F3487" t="s">
        <v>12123</v>
      </c>
      <c r="G3487" s="34">
        <f t="shared" si="54"/>
        <v>41831</v>
      </c>
    </row>
    <row r="3488" spans="1:7" x14ac:dyDescent="0.15">
      <c r="A3488" t="s">
        <v>9544</v>
      </c>
      <c r="B3488" t="s">
        <v>9545</v>
      </c>
      <c r="C3488" t="s">
        <v>93</v>
      </c>
      <c r="D3488" t="s">
        <v>9546</v>
      </c>
      <c r="E3488" t="s">
        <v>95</v>
      </c>
      <c r="G3488" s="34">
        <f t="shared" si="54"/>
        <v>0</v>
      </c>
    </row>
    <row r="3489" spans="1:7" x14ac:dyDescent="0.15">
      <c r="A3489" t="s">
        <v>9547</v>
      </c>
      <c r="B3489" t="s">
        <v>9548</v>
      </c>
      <c r="C3489" t="s">
        <v>93</v>
      </c>
      <c r="D3489" t="s">
        <v>9549</v>
      </c>
      <c r="E3489" t="s">
        <v>95</v>
      </c>
      <c r="G3489" s="34">
        <f t="shared" si="54"/>
        <v>0</v>
      </c>
    </row>
    <row r="3490" spans="1:7" x14ac:dyDescent="0.15">
      <c r="A3490" t="s">
        <v>9550</v>
      </c>
      <c r="B3490" t="s">
        <v>9551</v>
      </c>
      <c r="C3490" t="s">
        <v>93</v>
      </c>
      <c r="D3490" t="s">
        <v>9552</v>
      </c>
      <c r="E3490" t="s">
        <v>95</v>
      </c>
      <c r="G3490" s="34">
        <f t="shared" si="54"/>
        <v>0</v>
      </c>
    </row>
    <row r="3491" spans="1:7" x14ac:dyDescent="0.15">
      <c r="A3491" t="s">
        <v>9553</v>
      </c>
      <c r="B3491" t="s">
        <v>9554</v>
      </c>
      <c r="C3491" t="s">
        <v>93</v>
      </c>
      <c r="D3491" t="s">
        <v>9555</v>
      </c>
      <c r="E3491" t="s">
        <v>95</v>
      </c>
      <c r="G3491" s="34">
        <f t="shared" si="54"/>
        <v>0</v>
      </c>
    </row>
    <row r="3492" spans="1:7" x14ac:dyDescent="0.15">
      <c r="A3492" t="s">
        <v>9556</v>
      </c>
      <c r="B3492" t="s">
        <v>9557</v>
      </c>
      <c r="C3492" t="s">
        <v>93</v>
      </c>
      <c r="D3492" t="s">
        <v>9558</v>
      </c>
      <c r="E3492" t="s">
        <v>95</v>
      </c>
      <c r="F3492" t="s">
        <v>11859</v>
      </c>
      <c r="G3492" s="34">
        <f t="shared" si="54"/>
        <v>38448</v>
      </c>
    </row>
    <row r="3493" spans="1:7" x14ac:dyDescent="0.15">
      <c r="A3493" t="s">
        <v>9559</v>
      </c>
      <c r="B3493" t="s">
        <v>9560</v>
      </c>
      <c r="C3493" t="s">
        <v>93</v>
      </c>
      <c r="D3493" t="s">
        <v>9561</v>
      </c>
      <c r="E3493" t="s">
        <v>95</v>
      </c>
      <c r="G3493" s="34">
        <f t="shared" si="54"/>
        <v>0</v>
      </c>
    </row>
    <row r="3494" spans="1:7" x14ac:dyDescent="0.15">
      <c r="A3494" t="s">
        <v>9562</v>
      </c>
      <c r="B3494" t="s">
        <v>9563</v>
      </c>
      <c r="C3494" t="s">
        <v>93</v>
      </c>
      <c r="D3494" t="s">
        <v>9564</v>
      </c>
      <c r="E3494" t="s">
        <v>95</v>
      </c>
      <c r="G3494" s="34">
        <f t="shared" si="54"/>
        <v>0</v>
      </c>
    </row>
    <row r="3495" spans="1:7" x14ac:dyDescent="0.15">
      <c r="A3495" t="s">
        <v>9565</v>
      </c>
      <c r="B3495" t="s">
        <v>9566</v>
      </c>
      <c r="C3495" t="s">
        <v>93</v>
      </c>
      <c r="D3495" t="s">
        <v>9567</v>
      </c>
      <c r="E3495" t="s">
        <v>95</v>
      </c>
      <c r="G3495" s="34">
        <f t="shared" si="54"/>
        <v>0</v>
      </c>
    </row>
    <row r="3496" spans="1:7" x14ac:dyDescent="0.15">
      <c r="A3496" t="s">
        <v>9568</v>
      </c>
      <c r="B3496" t="s">
        <v>9569</v>
      </c>
      <c r="C3496" t="s">
        <v>93</v>
      </c>
      <c r="D3496" t="s">
        <v>9570</v>
      </c>
      <c r="E3496" t="s">
        <v>95</v>
      </c>
      <c r="G3496" s="34">
        <f t="shared" si="54"/>
        <v>0</v>
      </c>
    </row>
    <row r="3497" spans="1:7" x14ac:dyDescent="0.15">
      <c r="A3497" t="s">
        <v>9571</v>
      </c>
      <c r="B3497" t="s">
        <v>9572</v>
      </c>
      <c r="C3497" t="s">
        <v>93</v>
      </c>
      <c r="D3497" t="s">
        <v>9573</v>
      </c>
      <c r="E3497" t="s">
        <v>95</v>
      </c>
      <c r="G3497" s="34">
        <f t="shared" si="54"/>
        <v>0</v>
      </c>
    </row>
    <row r="3498" spans="1:7" x14ac:dyDescent="0.15">
      <c r="A3498" t="s">
        <v>9574</v>
      </c>
      <c r="B3498" t="s">
        <v>9575</v>
      </c>
      <c r="C3498" t="s">
        <v>93</v>
      </c>
      <c r="D3498" t="s">
        <v>9576</v>
      </c>
      <c r="E3498" t="s">
        <v>95</v>
      </c>
      <c r="G3498" s="34">
        <f t="shared" si="54"/>
        <v>0</v>
      </c>
    </row>
    <row r="3499" spans="1:7" x14ac:dyDescent="0.15">
      <c r="A3499" t="s">
        <v>9577</v>
      </c>
      <c r="B3499" t="s">
        <v>9578</v>
      </c>
      <c r="C3499" t="s">
        <v>93</v>
      </c>
      <c r="D3499" t="s">
        <v>9579</v>
      </c>
      <c r="E3499" t="s">
        <v>95</v>
      </c>
      <c r="G3499" s="34">
        <f t="shared" si="54"/>
        <v>0</v>
      </c>
    </row>
    <row r="3500" spans="1:7" x14ac:dyDescent="0.15">
      <c r="A3500" t="s">
        <v>9580</v>
      </c>
      <c r="B3500" t="s">
        <v>9581</v>
      </c>
      <c r="C3500" t="s">
        <v>93</v>
      </c>
      <c r="D3500" t="s">
        <v>9582</v>
      </c>
      <c r="E3500" t="s">
        <v>95</v>
      </c>
      <c r="G3500" s="34">
        <f t="shared" si="54"/>
        <v>0</v>
      </c>
    </row>
    <row r="3501" spans="1:7" x14ac:dyDescent="0.15">
      <c r="A3501" t="s">
        <v>9583</v>
      </c>
      <c r="B3501" t="s">
        <v>9584</v>
      </c>
      <c r="C3501" t="s">
        <v>93</v>
      </c>
      <c r="D3501" t="s">
        <v>9585</v>
      </c>
      <c r="E3501" t="s">
        <v>95</v>
      </c>
      <c r="G3501" s="34">
        <f t="shared" si="54"/>
        <v>0</v>
      </c>
    </row>
    <row r="3502" spans="1:7" x14ac:dyDescent="0.15">
      <c r="A3502" t="s">
        <v>9586</v>
      </c>
      <c r="B3502" t="s">
        <v>9587</v>
      </c>
      <c r="C3502" t="s">
        <v>93</v>
      </c>
      <c r="D3502" t="s">
        <v>9588</v>
      </c>
      <c r="E3502" t="s">
        <v>95</v>
      </c>
      <c r="G3502" s="34">
        <f t="shared" si="54"/>
        <v>0</v>
      </c>
    </row>
    <row r="3503" spans="1:7" x14ac:dyDescent="0.15">
      <c r="A3503" t="s">
        <v>9589</v>
      </c>
      <c r="B3503" t="s">
        <v>9590</v>
      </c>
      <c r="C3503" t="s">
        <v>93</v>
      </c>
      <c r="D3503" t="s">
        <v>9591</v>
      </c>
      <c r="E3503" t="s">
        <v>95</v>
      </c>
      <c r="F3503" t="s">
        <v>12115</v>
      </c>
      <c r="G3503" s="34">
        <f t="shared" si="54"/>
        <v>38847</v>
      </c>
    </row>
    <row r="3504" spans="1:7" x14ac:dyDescent="0.15">
      <c r="A3504" t="s">
        <v>9592</v>
      </c>
      <c r="B3504" t="s">
        <v>9593</v>
      </c>
      <c r="C3504" t="s">
        <v>93</v>
      </c>
      <c r="D3504" t="s">
        <v>9594</v>
      </c>
      <c r="E3504" t="s">
        <v>95</v>
      </c>
      <c r="F3504" t="s">
        <v>12115</v>
      </c>
      <c r="G3504" s="34">
        <f t="shared" si="54"/>
        <v>38847</v>
      </c>
    </row>
    <row r="3505" spans="1:7" x14ac:dyDescent="0.15">
      <c r="A3505" t="s">
        <v>9595</v>
      </c>
      <c r="B3505" t="s">
        <v>9596</v>
      </c>
      <c r="C3505" t="s">
        <v>93</v>
      </c>
      <c r="D3505" t="s">
        <v>9597</v>
      </c>
      <c r="E3505" t="s">
        <v>95</v>
      </c>
      <c r="F3505" t="s">
        <v>12041</v>
      </c>
      <c r="G3505" s="34">
        <f t="shared" si="54"/>
        <v>38897</v>
      </c>
    </row>
    <row r="3506" spans="1:7" x14ac:dyDescent="0.15">
      <c r="A3506" t="s">
        <v>9598</v>
      </c>
      <c r="B3506" t="s">
        <v>9599</v>
      </c>
      <c r="C3506" t="s">
        <v>93</v>
      </c>
      <c r="D3506" t="s">
        <v>9600</v>
      </c>
      <c r="E3506" t="s">
        <v>95</v>
      </c>
      <c r="F3506" t="s">
        <v>12041</v>
      </c>
      <c r="G3506" s="34">
        <f t="shared" si="54"/>
        <v>38897</v>
      </c>
    </row>
    <row r="3507" spans="1:7" x14ac:dyDescent="0.15">
      <c r="A3507" t="s">
        <v>9601</v>
      </c>
      <c r="B3507" t="s">
        <v>9602</v>
      </c>
      <c r="C3507" t="s">
        <v>93</v>
      </c>
      <c r="D3507" t="s">
        <v>9603</v>
      </c>
      <c r="E3507" t="s">
        <v>95</v>
      </c>
      <c r="F3507" t="s">
        <v>12041</v>
      </c>
      <c r="G3507" s="34">
        <f t="shared" si="54"/>
        <v>38897</v>
      </c>
    </row>
    <row r="3508" spans="1:7" x14ac:dyDescent="0.15">
      <c r="A3508" t="s">
        <v>9604</v>
      </c>
      <c r="B3508" t="s">
        <v>9605</v>
      </c>
      <c r="C3508" t="s">
        <v>93</v>
      </c>
      <c r="D3508" t="s">
        <v>9606</v>
      </c>
      <c r="E3508" t="s">
        <v>95</v>
      </c>
      <c r="G3508" s="34">
        <f t="shared" si="54"/>
        <v>0</v>
      </c>
    </row>
    <row r="3509" spans="1:7" x14ac:dyDescent="0.15">
      <c r="A3509" t="s">
        <v>9607</v>
      </c>
      <c r="B3509" t="s">
        <v>9608</v>
      </c>
      <c r="C3509" t="s">
        <v>93</v>
      </c>
      <c r="D3509" t="s">
        <v>9609</v>
      </c>
      <c r="E3509" t="s">
        <v>95</v>
      </c>
      <c r="G3509" s="34">
        <f t="shared" si="54"/>
        <v>0</v>
      </c>
    </row>
    <row r="3510" spans="1:7" x14ac:dyDescent="0.15">
      <c r="A3510" t="s">
        <v>9610</v>
      </c>
      <c r="B3510" t="s">
        <v>9611</v>
      </c>
      <c r="C3510" t="s">
        <v>93</v>
      </c>
      <c r="D3510" t="s">
        <v>9612</v>
      </c>
      <c r="E3510" t="s">
        <v>95</v>
      </c>
      <c r="F3510" t="s">
        <v>12117</v>
      </c>
      <c r="G3510" s="34">
        <f t="shared" si="54"/>
        <v>39895</v>
      </c>
    </row>
    <row r="3511" spans="1:7" x14ac:dyDescent="0.15">
      <c r="A3511" t="s">
        <v>9613</v>
      </c>
      <c r="B3511" t="s">
        <v>9614</v>
      </c>
      <c r="C3511" t="s">
        <v>93</v>
      </c>
      <c r="D3511" t="s">
        <v>9615</v>
      </c>
      <c r="E3511" t="s">
        <v>95</v>
      </c>
      <c r="G3511" s="34">
        <f t="shared" si="54"/>
        <v>0</v>
      </c>
    </row>
    <row r="3512" spans="1:7" x14ac:dyDescent="0.15">
      <c r="A3512" t="s">
        <v>9616</v>
      </c>
      <c r="B3512" t="s">
        <v>9617</v>
      </c>
      <c r="C3512" t="s">
        <v>93</v>
      </c>
      <c r="D3512" t="s">
        <v>9618</v>
      </c>
      <c r="E3512" t="s">
        <v>95</v>
      </c>
      <c r="F3512" t="s">
        <v>12013</v>
      </c>
      <c r="G3512" s="34">
        <f t="shared" si="54"/>
        <v>39308</v>
      </c>
    </row>
    <row r="3513" spans="1:7" x14ac:dyDescent="0.15">
      <c r="A3513" t="s">
        <v>9619</v>
      </c>
      <c r="B3513" t="s">
        <v>9620</v>
      </c>
      <c r="C3513" t="s">
        <v>93</v>
      </c>
      <c r="D3513" t="s">
        <v>9621</v>
      </c>
      <c r="E3513" t="s">
        <v>95</v>
      </c>
      <c r="G3513" s="34">
        <f t="shared" si="54"/>
        <v>0</v>
      </c>
    </row>
    <row r="3514" spans="1:7" x14ac:dyDescent="0.15">
      <c r="A3514" t="s">
        <v>9622</v>
      </c>
      <c r="B3514" t="s">
        <v>9623</v>
      </c>
      <c r="C3514" t="s">
        <v>93</v>
      </c>
      <c r="D3514" t="s">
        <v>9624</v>
      </c>
      <c r="E3514" t="s">
        <v>95</v>
      </c>
      <c r="G3514" s="34">
        <f t="shared" si="54"/>
        <v>0</v>
      </c>
    </row>
    <row r="3515" spans="1:7" x14ac:dyDescent="0.15">
      <c r="A3515" t="s">
        <v>9625</v>
      </c>
      <c r="B3515" t="s">
        <v>9626</v>
      </c>
      <c r="C3515" t="s">
        <v>93</v>
      </c>
      <c r="D3515" t="s">
        <v>9627</v>
      </c>
      <c r="E3515" t="s">
        <v>95</v>
      </c>
      <c r="F3515" t="s">
        <v>12117</v>
      </c>
      <c r="G3515" s="34">
        <f t="shared" si="54"/>
        <v>39895</v>
      </c>
    </row>
    <row r="3516" spans="1:7" x14ac:dyDescent="0.15">
      <c r="A3516" t="s">
        <v>9628</v>
      </c>
      <c r="B3516" t="s">
        <v>9629</v>
      </c>
      <c r="C3516" t="s">
        <v>93</v>
      </c>
      <c r="D3516" t="s">
        <v>9630</v>
      </c>
      <c r="E3516" t="s">
        <v>95</v>
      </c>
      <c r="G3516" s="34">
        <f t="shared" si="54"/>
        <v>0</v>
      </c>
    </row>
    <row r="3517" spans="1:7" x14ac:dyDescent="0.15">
      <c r="A3517" t="s">
        <v>9631</v>
      </c>
      <c r="B3517" t="s">
        <v>9632</v>
      </c>
      <c r="C3517" t="s">
        <v>93</v>
      </c>
      <c r="D3517" t="s">
        <v>9633</v>
      </c>
      <c r="E3517" t="s">
        <v>95</v>
      </c>
      <c r="F3517" t="s">
        <v>12116</v>
      </c>
      <c r="G3517" s="34">
        <f t="shared" si="54"/>
        <v>38114</v>
      </c>
    </row>
    <row r="3518" spans="1:7" x14ac:dyDescent="0.15">
      <c r="A3518" t="s">
        <v>9634</v>
      </c>
      <c r="B3518" t="s">
        <v>9635</v>
      </c>
      <c r="C3518" t="s">
        <v>93</v>
      </c>
      <c r="D3518" t="s">
        <v>9636</v>
      </c>
      <c r="E3518" t="s">
        <v>95</v>
      </c>
      <c r="F3518" t="s">
        <v>12115</v>
      </c>
      <c r="G3518" s="34">
        <f t="shared" si="54"/>
        <v>38847</v>
      </c>
    </row>
    <row r="3519" spans="1:7" x14ac:dyDescent="0.15">
      <c r="A3519" t="s">
        <v>9637</v>
      </c>
      <c r="B3519" t="s">
        <v>9638</v>
      </c>
      <c r="C3519" t="s">
        <v>93</v>
      </c>
      <c r="D3519" t="s">
        <v>9639</v>
      </c>
      <c r="E3519" t="s">
        <v>95</v>
      </c>
      <c r="F3519" t="s">
        <v>12041</v>
      </c>
      <c r="G3519" s="34">
        <f t="shared" si="54"/>
        <v>38897</v>
      </c>
    </row>
    <row r="3520" spans="1:7" x14ac:dyDescent="0.15">
      <c r="A3520" t="s">
        <v>9640</v>
      </c>
      <c r="B3520" t="s">
        <v>9641</v>
      </c>
      <c r="C3520" t="s">
        <v>93</v>
      </c>
      <c r="D3520" t="s">
        <v>9642</v>
      </c>
      <c r="E3520" t="s">
        <v>95</v>
      </c>
      <c r="F3520" t="s">
        <v>12117</v>
      </c>
      <c r="G3520" s="34">
        <f t="shared" si="54"/>
        <v>39895</v>
      </c>
    </row>
    <row r="3521" spans="1:7" x14ac:dyDescent="0.15">
      <c r="A3521" t="s">
        <v>9643</v>
      </c>
      <c r="B3521" t="s">
        <v>9644</v>
      </c>
      <c r="C3521" t="s">
        <v>93</v>
      </c>
      <c r="D3521" t="s">
        <v>9645</v>
      </c>
      <c r="E3521" t="s">
        <v>95</v>
      </c>
      <c r="G3521" s="34">
        <f t="shared" si="54"/>
        <v>0</v>
      </c>
    </row>
    <row r="3522" spans="1:7" x14ac:dyDescent="0.15">
      <c r="A3522" t="s">
        <v>9646</v>
      </c>
      <c r="B3522" t="s">
        <v>9647</v>
      </c>
      <c r="C3522" t="s">
        <v>93</v>
      </c>
      <c r="D3522" t="s">
        <v>9648</v>
      </c>
      <c r="E3522" t="s">
        <v>95</v>
      </c>
      <c r="G3522" s="34">
        <f t="shared" ref="G3522:G3585" si="55">IFERROR(VALUE(F3522),VALUE(REPLACE(F3522,1,FIND(CHAR(1),SUBSTITUTE(F3522,",",CHAR(1),LEN(F3522)-LEN(SUBSTITUTE(F3522,",","")))),"")))</f>
        <v>0</v>
      </c>
    </row>
    <row r="3523" spans="1:7" x14ac:dyDescent="0.15">
      <c r="A3523" t="s">
        <v>9649</v>
      </c>
      <c r="B3523" t="s">
        <v>9650</v>
      </c>
      <c r="C3523" t="s">
        <v>93</v>
      </c>
      <c r="D3523" t="s">
        <v>9651</v>
      </c>
      <c r="E3523" t="s">
        <v>95</v>
      </c>
      <c r="G3523" s="34">
        <f t="shared" si="55"/>
        <v>0</v>
      </c>
    </row>
    <row r="3524" spans="1:7" x14ac:dyDescent="0.15">
      <c r="A3524" t="s">
        <v>9652</v>
      </c>
      <c r="B3524" t="s">
        <v>9653</v>
      </c>
      <c r="C3524" t="s">
        <v>93</v>
      </c>
      <c r="D3524" t="s">
        <v>9654</v>
      </c>
      <c r="E3524" t="s">
        <v>95</v>
      </c>
      <c r="G3524" s="34">
        <f t="shared" si="55"/>
        <v>0</v>
      </c>
    </row>
    <row r="3525" spans="1:7" x14ac:dyDescent="0.15">
      <c r="A3525" t="s">
        <v>9655</v>
      </c>
      <c r="B3525" t="s">
        <v>9656</v>
      </c>
      <c r="C3525" t="s">
        <v>93</v>
      </c>
      <c r="D3525" t="s">
        <v>9657</v>
      </c>
      <c r="E3525" t="s">
        <v>95</v>
      </c>
      <c r="G3525" s="34">
        <f t="shared" si="55"/>
        <v>0</v>
      </c>
    </row>
    <row r="3526" spans="1:7" x14ac:dyDescent="0.15">
      <c r="A3526" t="s">
        <v>9658</v>
      </c>
      <c r="B3526" t="s">
        <v>9659</v>
      </c>
      <c r="C3526" t="s">
        <v>93</v>
      </c>
      <c r="D3526" t="s">
        <v>9660</v>
      </c>
      <c r="E3526" t="s">
        <v>95</v>
      </c>
      <c r="G3526" s="34">
        <f t="shared" si="55"/>
        <v>0</v>
      </c>
    </row>
    <row r="3527" spans="1:7" x14ac:dyDescent="0.15">
      <c r="A3527" t="s">
        <v>9661</v>
      </c>
      <c r="B3527" t="s">
        <v>9662</v>
      </c>
      <c r="C3527" t="s">
        <v>93</v>
      </c>
      <c r="D3527" t="s">
        <v>9663</v>
      </c>
      <c r="E3527" t="s">
        <v>95</v>
      </c>
      <c r="G3527" s="34">
        <f t="shared" si="55"/>
        <v>0</v>
      </c>
    </row>
    <row r="3528" spans="1:7" x14ac:dyDescent="0.15">
      <c r="A3528" t="s">
        <v>9664</v>
      </c>
      <c r="B3528" t="s">
        <v>9665</v>
      </c>
      <c r="C3528" t="s">
        <v>93</v>
      </c>
      <c r="D3528" t="s">
        <v>9666</v>
      </c>
      <c r="E3528" t="s">
        <v>95</v>
      </c>
      <c r="G3528" s="34">
        <f t="shared" si="55"/>
        <v>0</v>
      </c>
    </row>
    <row r="3529" spans="1:7" x14ac:dyDescent="0.15">
      <c r="A3529" t="s">
        <v>9667</v>
      </c>
      <c r="B3529" t="s">
        <v>9668</v>
      </c>
      <c r="C3529" t="s">
        <v>93</v>
      </c>
      <c r="D3529" t="s">
        <v>9669</v>
      </c>
      <c r="E3529" t="s">
        <v>95</v>
      </c>
      <c r="G3529" s="34">
        <f t="shared" si="55"/>
        <v>0</v>
      </c>
    </row>
    <row r="3530" spans="1:7" x14ac:dyDescent="0.15">
      <c r="A3530" t="s">
        <v>9670</v>
      </c>
      <c r="B3530" t="s">
        <v>9671</v>
      </c>
      <c r="C3530" t="s">
        <v>93</v>
      </c>
      <c r="D3530" t="s">
        <v>9672</v>
      </c>
      <c r="E3530" t="s">
        <v>95</v>
      </c>
      <c r="G3530" s="34">
        <f t="shared" si="55"/>
        <v>0</v>
      </c>
    </row>
    <row r="3531" spans="1:7" x14ac:dyDescent="0.15">
      <c r="A3531" t="s">
        <v>9673</v>
      </c>
      <c r="B3531" t="s">
        <v>9674</v>
      </c>
      <c r="C3531" t="s">
        <v>93</v>
      </c>
      <c r="D3531" t="s">
        <v>9675</v>
      </c>
      <c r="E3531" t="s">
        <v>95</v>
      </c>
      <c r="G3531" s="34">
        <f t="shared" si="55"/>
        <v>0</v>
      </c>
    </row>
    <row r="3532" spans="1:7" x14ac:dyDescent="0.15">
      <c r="A3532" t="s">
        <v>12124</v>
      </c>
      <c r="B3532" t="s">
        <v>12125</v>
      </c>
      <c r="C3532" t="s">
        <v>93</v>
      </c>
      <c r="D3532" t="s">
        <v>12126</v>
      </c>
      <c r="E3532" t="s">
        <v>95</v>
      </c>
      <c r="F3532" t="s">
        <v>12111</v>
      </c>
      <c r="G3532" s="34">
        <f t="shared" si="55"/>
        <v>41898</v>
      </c>
    </row>
    <row r="3533" spans="1:7" x14ac:dyDescent="0.15">
      <c r="A3533" t="s">
        <v>9676</v>
      </c>
      <c r="B3533" t="s">
        <v>9677</v>
      </c>
      <c r="C3533" t="s">
        <v>93</v>
      </c>
      <c r="D3533" t="s">
        <v>9678</v>
      </c>
      <c r="E3533" t="s">
        <v>95</v>
      </c>
      <c r="G3533" s="34">
        <f t="shared" si="55"/>
        <v>0</v>
      </c>
    </row>
    <row r="3534" spans="1:7" x14ac:dyDescent="0.15">
      <c r="A3534" t="s">
        <v>9679</v>
      </c>
      <c r="B3534" t="s">
        <v>9680</v>
      </c>
      <c r="C3534" t="s">
        <v>93</v>
      </c>
      <c r="D3534" t="s">
        <v>9681</v>
      </c>
      <c r="E3534" t="s">
        <v>95</v>
      </c>
      <c r="G3534" s="34">
        <f t="shared" si="55"/>
        <v>0</v>
      </c>
    </row>
    <row r="3535" spans="1:7" x14ac:dyDescent="0.15">
      <c r="A3535" t="s">
        <v>9682</v>
      </c>
      <c r="B3535" t="s">
        <v>9683</v>
      </c>
      <c r="C3535" t="s">
        <v>93</v>
      </c>
      <c r="D3535" t="s">
        <v>9684</v>
      </c>
      <c r="E3535" t="s">
        <v>95</v>
      </c>
      <c r="G3535" s="34">
        <f t="shared" si="55"/>
        <v>0</v>
      </c>
    </row>
    <row r="3536" spans="1:7" x14ac:dyDescent="0.15">
      <c r="A3536" t="s">
        <v>9685</v>
      </c>
      <c r="B3536" t="s">
        <v>9686</v>
      </c>
      <c r="C3536" t="s">
        <v>93</v>
      </c>
      <c r="D3536" t="s">
        <v>9687</v>
      </c>
      <c r="E3536" t="s">
        <v>95</v>
      </c>
      <c r="G3536" s="34">
        <f t="shared" si="55"/>
        <v>0</v>
      </c>
    </row>
    <row r="3537" spans="1:7" x14ac:dyDescent="0.15">
      <c r="A3537" t="s">
        <v>9688</v>
      </c>
      <c r="B3537" t="s">
        <v>9689</v>
      </c>
      <c r="C3537" t="s">
        <v>93</v>
      </c>
      <c r="D3537" t="s">
        <v>9690</v>
      </c>
      <c r="E3537" t="s">
        <v>95</v>
      </c>
      <c r="G3537" s="34">
        <f t="shared" si="55"/>
        <v>0</v>
      </c>
    </row>
    <row r="3538" spans="1:7" x14ac:dyDescent="0.15">
      <c r="A3538" t="s">
        <v>9691</v>
      </c>
      <c r="B3538" t="s">
        <v>9692</v>
      </c>
      <c r="C3538" t="s">
        <v>93</v>
      </c>
      <c r="D3538" t="s">
        <v>9693</v>
      </c>
      <c r="E3538" t="s">
        <v>95</v>
      </c>
      <c r="G3538" s="34">
        <f t="shared" si="55"/>
        <v>0</v>
      </c>
    </row>
    <row r="3539" spans="1:7" x14ac:dyDescent="0.15">
      <c r="A3539" t="s">
        <v>9694</v>
      </c>
      <c r="B3539" t="s">
        <v>9695</v>
      </c>
      <c r="C3539" t="s">
        <v>93</v>
      </c>
      <c r="D3539" t="s">
        <v>9696</v>
      </c>
      <c r="E3539" t="s">
        <v>95</v>
      </c>
      <c r="G3539" s="34">
        <f t="shared" si="55"/>
        <v>0</v>
      </c>
    </row>
    <row r="3540" spans="1:7" x14ac:dyDescent="0.15">
      <c r="A3540" t="s">
        <v>9697</v>
      </c>
      <c r="B3540" t="s">
        <v>9698</v>
      </c>
      <c r="C3540" t="s">
        <v>93</v>
      </c>
      <c r="D3540" t="s">
        <v>9699</v>
      </c>
      <c r="E3540" t="s">
        <v>95</v>
      </c>
      <c r="G3540" s="34">
        <f t="shared" si="55"/>
        <v>0</v>
      </c>
    </row>
    <row r="3541" spans="1:7" x14ac:dyDescent="0.15">
      <c r="A3541" t="s">
        <v>9700</v>
      </c>
      <c r="B3541" t="s">
        <v>9701</v>
      </c>
      <c r="C3541" t="s">
        <v>93</v>
      </c>
      <c r="D3541" t="s">
        <v>9702</v>
      </c>
      <c r="E3541" t="s">
        <v>95</v>
      </c>
      <c r="G3541" s="34">
        <f t="shared" si="55"/>
        <v>0</v>
      </c>
    </row>
    <row r="3542" spans="1:7" x14ac:dyDescent="0.15">
      <c r="A3542" t="s">
        <v>9703</v>
      </c>
      <c r="B3542" t="s">
        <v>9704</v>
      </c>
      <c r="C3542" t="s">
        <v>93</v>
      </c>
      <c r="D3542" t="s">
        <v>9705</v>
      </c>
      <c r="E3542" t="s">
        <v>95</v>
      </c>
      <c r="G3542" s="34">
        <f t="shared" si="55"/>
        <v>0</v>
      </c>
    </row>
    <row r="3543" spans="1:7" x14ac:dyDescent="0.15">
      <c r="A3543" t="s">
        <v>9706</v>
      </c>
      <c r="B3543" t="s">
        <v>9707</v>
      </c>
      <c r="C3543" t="s">
        <v>93</v>
      </c>
      <c r="D3543" t="s">
        <v>9708</v>
      </c>
      <c r="E3543" t="s">
        <v>95</v>
      </c>
      <c r="G3543" s="34">
        <f t="shared" si="55"/>
        <v>0</v>
      </c>
    </row>
    <row r="3544" spans="1:7" x14ac:dyDescent="0.15">
      <c r="A3544" t="s">
        <v>9709</v>
      </c>
      <c r="B3544" t="s">
        <v>9710</v>
      </c>
      <c r="C3544" t="s">
        <v>93</v>
      </c>
      <c r="D3544" t="s">
        <v>9711</v>
      </c>
      <c r="E3544" t="s">
        <v>95</v>
      </c>
      <c r="G3544" s="34">
        <f t="shared" si="55"/>
        <v>0</v>
      </c>
    </row>
    <row r="3545" spans="1:7" x14ac:dyDescent="0.15">
      <c r="A3545" t="s">
        <v>9712</v>
      </c>
      <c r="B3545" t="s">
        <v>9713</v>
      </c>
      <c r="C3545" t="s">
        <v>93</v>
      </c>
      <c r="D3545" t="s">
        <v>9714</v>
      </c>
      <c r="E3545" t="s">
        <v>95</v>
      </c>
      <c r="G3545" s="34">
        <f t="shared" si="55"/>
        <v>0</v>
      </c>
    </row>
    <row r="3546" spans="1:7" x14ac:dyDescent="0.15">
      <c r="A3546" t="s">
        <v>9715</v>
      </c>
      <c r="B3546" t="s">
        <v>9716</v>
      </c>
      <c r="C3546" t="s">
        <v>93</v>
      </c>
      <c r="D3546" t="s">
        <v>9717</v>
      </c>
      <c r="E3546" t="s">
        <v>95</v>
      </c>
      <c r="G3546" s="34">
        <f t="shared" si="55"/>
        <v>0</v>
      </c>
    </row>
    <row r="3547" spans="1:7" x14ac:dyDescent="0.15">
      <c r="A3547" t="s">
        <v>9718</v>
      </c>
      <c r="B3547" t="s">
        <v>9719</v>
      </c>
      <c r="C3547" t="s">
        <v>93</v>
      </c>
      <c r="D3547" t="s">
        <v>9720</v>
      </c>
      <c r="E3547" t="s">
        <v>95</v>
      </c>
      <c r="G3547" s="34">
        <f t="shared" si="55"/>
        <v>0</v>
      </c>
    </row>
    <row r="3548" spans="1:7" x14ac:dyDescent="0.15">
      <c r="A3548" t="s">
        <v>9721</v>
      </c>
      <c r="B3548" t="s">
        <v>9722</v>
      </c>
      <c r="C3548" t="s">
        <v>93</v>
      </c>
      <c r="D3548" t="s">
        <v>9723</v>
      </c>
      <c r="E3548" t="s">
        <v>95</v>
      </c>
      <c r="F3548" t="s">
        <v>12127</v>
      </c>
      <c r="G3548" s="34">
        <f t="shared" si="55"/>
        <v>39167</v>
      </c>
    </row>
    <row r="3549" spans="1:7" x14ac:dyDescent="0.15">
      <c r="A3549" t="s">
        <v>9724</v>
      </c>
      <c r="B3549" t="s">
        <v>9725</v>
      </c>
      <c r="C3549" t="s">
        <v>93</v>
      </c>
      <c r="D3549" t="s">
        <v>11773</v>
      </c>
      <c r="E3549" t="s">
        <v>95</v>
      </c>
      <c r="F3549" t="s">
        <v>12128</v>
      </c>
      <c r="G3549" s="34">
        <f t="shared" si="55"/>
        <v>40815</v>
      </c>
    </row>
    <row r="3550" spans="1:7" x14ac:dyDescent="0.15">
      <c r="A3550" t="s">
        <v>9726</v>
      </c>
      <c r="B3550" t="s">
        <v>9727</v>
      </c>
      <c r="C3550" t="s">
        <v>93</v>
      </c>
      <c r="D3550" t="s">
        <v>9728</v>
      </c>
      <c r="E3550" t="s">
        <v>95</v>
      </c>
      <c r="F3550" t="s">
        <v>12128</v>
      </c>
      <c r="G3550" s="34">
        <f t="shared" si="55"/>
        <v>40815</v>
      </c>
    </row>
    <row r="3551" spans="1:7" x14ac:dyDescent="0.15">
      <c r="A3551" t="s">
        <v>9729</v>
      </c>
      <c r="B3551" t="s">
        <v>9730</v>
      </c>
      <c r="C3551" t="s">
        <v>93</v>
      </c>
      <c r="D3551" t="s">
        <v>9731</v>
      </c>
      <c r="E3551" t="s">
        <v>95</v>
      </c>
      <c r="F3551" t="s">
        <v>12128</v>
      </c>
      <c r="G3551" s="34">
        <f t="shared" si="55"/>
        <v>40815</v>
      </c>
    </row>
    <row r="3552" spans="1:7" x14ac:dyDescent="0.15">
      <c r="A3552" t="s">
        <v>9732</v>
      </c>
      <c r="B3552" t="s">
        <v>9733</v>
      </c>
      <c r="C3552" t="s">
        <v>93</v>
      </c>
      <c r="D3552" t="s">
        <v>9734</v>
      </c>
      <c r="E3552" t="s">
        <v>95</v>
      </c>
      <c r="F3552" t="s">
        <v>12128</v>
      </c>
      <c r="G3552" s="34">
        <f t="shared" si="55"/>
        <v>40815</v>
      </c>
    </row>
    <row r="3553" spans="1:7" x14ac:dyDescent="0.15">
      <c r="A3553" t="s">
        <v>9735</v>
      </c>
      <c r="B3553" t="s">
        <v>9736</v>
      </c>
      <c r="C3553" t="s">
        <v>93</v>
      </c>
      <c r="D3553" t="s">
        <v>9737</v>
      </c>
      <c r="E3553" t="s">
        <v>95</v>
      </c>
      <c r="F3553" t="s">
        <v>12128</v>
      </c>
      <c r="G3553" s="34">
        <f t="shared" si="55"/>
        <v>40815</v>
      </c>
    </row>
    <row r="3554" spans="1:7" x14ac:dyDescent="0.15">
      <c r="A3554" t="s">
        <v>9738</v>
      </c>
      <c r="B3554" t="s">
        <v>9739</v>
      </c>
      <c r="C3554" t="s">
        <v>166</v>
      </c>
      <c r="D3554" t="s">
        <v>9740</v>
      </c>
      <c r="E3554" t="s">
        <v>168</v>
      </c>
      <c r="F3554" t="s">
        <v>12089</v>
      </c>
      <c r="G3554" s="34">
        <f t="shared" si="55"/>
        <v>38145</v>
      </c>
    </row>
    <row r="3555" spans="1:7" x14ac:dyDescent="0.15">
      <c r="A3555" t="s">
        <v>9741</v>
      </c>
      <c r="B3555" t="s">
        <v>9739</v>
      </c>
      <c r="C3555" t="s">
        <v>53</v>
      </c>
      <c r="D3555" t="s">
        <v>9740</v>
      </c>
      <c r="E3555" t="s">
        <v>53</v>
      </c>
      <c r="F3555" t="s">
        <v>12127</v>
      </c>
      <c r="G3555" s="34">
        <f t="shared" si="55"/>
        <v>39167</v>
      </c>
    </row>
    <row r="3556" spans="1:7" x14ac:dyDescent="0.15">
      <c r="A3556" t="s">
        <v>9742</v>
      </c>
      <c r="B3556" t="s">
        <v>9743</v>
      </c>
      <c r="C3556" t="s">
        <v>93</v>
      </c>
      <c r="D3556" t="s">
        <v>9744</v>
      </c>
      <c r="E3556" t="s">
        <v>95</v>
      </c>
      <c r="F3556" t="s">
        <v>11868</v>
      </c>
      <c r="G3556" s="34">
        <f t="shared" si="55"/>
        <v>38475</v>
      </c>
    </row>
    <row r="3557" spans="1:7" x14ac:dyDescent="0.15">
      <c r="A3557" t="s">
        <v>9745</v>
      </c>
      <c r="B3557" t="s">
        <v>9746</v>
      </c>
      <c r="C3557" t="s">
        <v>93</v>
      </c>
      <c r="D3557" t="s">
        <v>9747</v>
      </c>
      <c r="E3557" t="s">
        <v>95</v>
      </c>
      <c r="G3557" s="34">
        <f t="shared" si="55"/>
        <v>0</v>
      </c>
    </row>
    <row r="3558" spans="1:7" x14ac:dyDescent="0.15">
      <c r="A3558" t="s">
        <v>11623</v>
      </c>
      <c r="B3558" t="s">
        <v>11624</v>
      </c>
      <c r="C3558" t="s">
        <v>93</v>
      </c>
      <c r="D3558" t="s">
        <v>11625</v>
      </c>
      <c r="E3558" t="s">
        <v>95</v>
      </c>
      <c r="F3558" t="s">
        <v>12129</v>
      </c>
      <c r="G3558" s="34">
        <f t="shared" si="55"/>
        <v>41311</v>
      </c>
    </row>
    <row r="3559" spans="1:7" x14ac:dyDescent="0.15">
      <c r="A3559" t="s">
        <v>9748</v>
      </c>
      <c r="B3559" t="s">
        <v>9749</v>
      </c>
      <c r="C3559" t="s">
        <v>93</v>
      </c>
      <c r="D3559" t="s">
        <v>9750</v>
      </c>
      <c r="E3559" t="s">
        <v>95</v>
      </c>
      <c r="G3559" s="34">
        <f t="shared" si="55"/>
        <v>0</v>
      </c>
    </row>
    <row r="3560" spans="1:7" x14ac:dyDescent="0.15">
      <c r="A3560" t="s">
        <v>9751</v>
      </c>
      <c r="B3560" t="s">
        <v>9752</v>
      </c>
      <c r="C3560" t="s">
        <v>93</v>
      </c>
      <c r="D3560" t="s">
        <v>9753</v>
      </c>
      <c r="E3560" t="s">
        <v>95</v>
      </c>
      <c r="G3560" s="34">
        <f t="shared" si="55"/>
        <v>0</v>
      </c>
    </row>
    <row r="3561" spans="1:7" x14ac:dyDescent="0.15">
      <c r="A3561" t="s">
        <v>9754</v>
      </c>
      <c r="B3561" t="s">
        <v>9755</v>
      </c>
      <c r="C3561" t="s">
        <v>93</v>
      </c>
      <c r="D3561" t="s">
        <v>9756</v>
      </c>
      <c r="E3561" t="s">
        <v>95</v>
      </c>
      <c r="F3561" t="s">
        <v>11868</v>
      </c>
      <c r="G3561" s="34">
        <f t="shared" si="55"/>
        <v>38475</v>
      </c>
    </row>
    <row r="3562" spans="1:7" x14ac:dyDescent="0.15">
      <c r="A3562" t="s">
        <v>9757</v>
      </c>
      <c r="B3562" t="s">
        <v>9758</v>
      </c>
      <c r="C3562" t="s">
        <v>93</v>
      </c>
      <c r="D3562" t="s">
        <v>9759</v>
      </c>
      <c r="E3562" t="s">
        <v>95</v>
      </c>
      <c r="F3562" t="s">
        <v>11851</v>
      </c>
      <c r="G3562" s="34">
        <f t="shared" si="55"/>
        <v>39098</v>
      </c>
    </row>
    <row r="3563" spans="1:7" x14ac:dyDescent="0.15">
      <c r="A3563" t="s">
        <v>9760</v>
      </c>
      <c r="B3563" t="s">
        <v>9761</v>
      </c>
      <c r="C3563" t="s">
        <v>93</v>
      </c>
      <c r="D3563" t="s">
        <v>9762</v>
      </c>
      <c r="E3563" t="s">
        <v>95</v>
      </c>
      <c r="G3563" s="34">
        <f t="shared" si="55"/>
        <v>0</v>
      </c>
    </row>
    <row r="3564" spans="1:7" x14ac:dyDescent="0.15">
      <c r="A3564" t="s">
        <v>9763</v>
      </c>
      <c r="B3564" t="s">
        <v>9764</v>
      </c>
      <c r="C3564" t="s">
        <v>93</v>
      </c>
      <c r="D3564" t="s">
        <v>9765</v>
      </c>
      <c r="E3564" t="s">
        <v>95</v>
      </c>
      <c r="F3564" t="s">
        <v>12089</v>
      </c>
      <c r="G3564" s="34">
        <f t="shared" si="55"/>
        <v>38145</v>
      </c>
    </row>
    <row r="3565" spans="1:7" x14ac:dyDescent="0.15">
      <c r="A3565" t="s">
        <v>9766</v>
      </c>
      <c r="B3565" t="s">
        <v>9767</v>
      </c>
      <c r="C3565" t="s">
        <v>188</v>
      </c>
      <c r="D3565" t="s">
        <v>9768</v>
      </c>
      <c r="E3565" t="s">
        <v>42</v>
      </c>
      <c r="F3565" t="s">
        <v>12027</v>
      </c>
      <c r="G3565" s="34">
        <f t="shared" si="55"/>
        <v>39951</v>
      </c>
    </row>
    <row r="3566" spans="1:7" x14ac:dyDescent="0.15">
      <c r="A3566" t="s">
        <v>9769</v>
      </c>
      <c r="B3566" t="s">
        <v>9770</v>
      </c>
      <c r="C3566" t="s">
        <v>93</v>
      </c>
      <c r="D3566" t="s">
        <v>9771</v>
      </c>
      <c r="E3566" t="s">
        <v>95</v>
      </c>
      <c r="G3566" s="34">
        <f t="shared" si="55"/>
        <v>0</v>
      </c>
    </row>
    <row r="3567" spans="1:7" x14ac:dyDescent="0.15">
      <c r="A3567" t="s">
        <v>9772</v>
      </c>
      <c r="B3567" t="s">
        <v>9773</v>
      </c>
      <c r="C3567" t="s">
        <v>180</v>
      </c>
      <c r="D3567" t="s">
        <v>9774</v>
      </c>
      <c r="E3567" t="s">
        <v>182</v>
      </c>
      <c r="F3567" t="s">
        <v>12130</v>
      </c>
      <c r="G3567" s="34">
        <f t="shared" si="55"/>
        <v>40445</v>
      </c>
    </row>
    <row r="3568" spans="1:7" x14ac:dyDescent="0.15">
      <c r="A3568" t="s">
        <v>9775</v>
      </c>
      <c r="B3568" t="s">
        <v>9776</v>
      </c>
      <c r="C3568" t="s">
        <v>180</v>
      </c>
      <c r="D3568" t="s">
        <v>9777</v>
      </c>
      <c r="E3568" t="s">
        <v>182</v>
      </c>
      <c r="F3568" t="s">
        <v>12130</v>
      </c>
      <c r="G3568" s="34">
        <f t="shared" si="55"/>
        <v>40445</v>
      </c>
    </row>
    <row r="3569" spans="1:7" x14ac:dyDescent="0.15">
      <c r="A3569" t="s">
        <v>9778</v>
      </c>
      <c r="B3569" t="s">
        <v>9779</v>
      </c>
      <c r="C3569" t="s">
        <v>180</v>
      </c>
      <c r="D3569" t="s">
        <v>9780</v>
      </c>
      <c r="E3569" t="s">
        <v>182</v>
      </c>
      <c r="F3569" t="s">
        <v>12130</v>
      </c>
      <c r="G3569" s="34">
        <f t="shared" si="55"/>
        <v>40445</v>
      </c>
    </row>
    <row r="3570" spans="1:7" x14ac:dyDescent="0.15">
      <c r="A3570" t="s">
        <v>9781</v>
      </c>
      <c r="B3570" t="s">
        <v>9782</v>
      </c>
      <c r="C3570" t="s">
        <v>180</v>
      </c>
      <c r="D3570" t="s">
        <v>9783</v>
      </c>
      <c r="E3570" t="s">
        <v>182</v>
      </c>
      <c r="F3570" t="s">
        <v>12130</v>
      </c>
      <c r="G3570" s="34">
        <f t="shared" si="55"/>
        <v>40445</v>
      </c>
    </row>
    <row r="3571" spans="1:7" x14ac:dyDescent="0.15">
      <c r="A3571" t="s">
        <v>9784</v>
      </c>
      <c r="B3571" t="s">
        <v>9785</v>
      </c>
      <c r="C3571" t="s">
        <v>180</v>
      </c>
      <c r="D3571" t="s">
        <v>9786</v>
      </c>
      <c r="E3571" t="s">
        <v>182</v>
      </c>
      <c r="G3571" s="34">
        <f t="shared" si="55"/>
        <v>0</v>
      </c>
    </row>
    <row r="3572" spans="1:7" x14ac:dyDescent="0.15">
      <c r="A3572" t="s">
        <v>9787</v>
      </c>
      <c r="B3572" t="s">
        <v>9788</v>
      </c>
      <c r="C3572" t="s">
        <v>180</v>
      </c>
      <c r="D3572" t="s">
        <v>9789</v>
      </c>
      <c r="E3572" t="s">
        <v>182</v>
      </c>
      <c r="G3572" s="34">
        <f t="shared" si="55"/>
        <v>0</v>
      </c>
    </row>
    <row r="3573" spans="1:7" x14ac:dyDescent="0.15">
      <c r="A3573" t="s">
        <v>9790</v>
      </c>
      <c r="B3573" t="s">
        <v>9791</v>
      </c>
      <c r="C3573" t="s">
        <v>180</v>
      </c>
      <c r="D3573" t="s">
        <v>9792</v>
      </c>
      <c r="E3573" t="s">
        <v>182</v>
      </c>
      <c r="G3573" s="34">
        <f t="shared" si="55"/>
        <v>0</v>
      </c>
    </row>
    <row r="3574" spans="1:7" x14ac:dyDescent="0.15">
      <c r="A3574" t="s">
        <v>9793</v>
      </c>
      <c r="B3574" t="s">
        <v>9794</v>
      </c>
      <c r="C3574" t="s">
        <v>180</v>
      </c>
      <c r="D3574" t="s">
        <v>9795</v>
      </c>
      <c r="E3574" t="s">
        <v>182</v>
      </c>
      <c r="G3574" s="34">
        <f t="shared" si="55"/>
        <v>0</v>
      </c>
    </row>
    <row r="3575" spans="1:7" x14ac:dyDescent="0.15">
      <c r="A3575" t="s">
        <v>9796</v>
      </c>
      <c r="B3575" t="s">
        <v>9797</v>
      </c>
      <c r="C3575" t="s">
        <v>180</v>
      </c>
      <c r="D3575" t="s">
        <v>9798</v>
      </c>
      <c r="E3575" t="s">
        <v>182</v>
      </c>
      <c r="G3575" s="34">
        <f t="shared" si="55"/>
        <v>0</v>
      </c>
    </row>
    <row r="3576" spans="1:7" x14ac:dyDescent="0.15">
      <c r="A3576" t="s">
        <v>9799</v>
      </c>
      <c r="B3576" t="s">
        <v>9800</v>
      </c>
      <c r="C3576" t="s">
        <v>180</v>
      </c>
      <c r="D3576" t="s">
        <v>9801</v>
      </c>
      <c r="E3576" t="s">
        <v>182</v>
      </c>
      <c r="G3576" s="34">
        <f t="shared" si="55"/>
        <v>0</v>
      </c>
    </row>
    <row r="3577" spans="1:7" x14ac:dyDescent="0.15">
      <c r="A3577" t="s">
        <v>9802</v>
      </c>
      <c r="B3577" t="s">
        <v>9803</v>
      </c>
      <c r="C3577" t="s">
        <v>180</v>
      </c>
      <c r="D3577" t="s">
        <v>9804</v>
      </c>
      <c r="E3577" t="s">
        <v>182</v>
      </c>
      <c r="G3577" s="34">
        <f t="shared" si="55"/>
        <v>0</v>
      </c>
    </row>
    <row r="3578" spans="1:7" x14ac:dyDescent="0.15">
      <c r="A3578" t="s">
        <v>9805</v>
      </c>
      <c r="B3578" t="s">
        <v>9806</v>
      </c>
      <c r="C3578" t="s">
        <v>180</v>
      </c>
      <c r="D3578" t="s">
        <v>9807</v>
      </c>
      <c r="E3578" t="s">
        <v>182</v>
      </c>
      <c r="G3578" s="34">
        <f t="shared" si="55"/>
        <v>0</v>
      </c>
    </row>
    <row r="3579" spans="1:7" x14ac:dyDescent="0.15">
      <c r="A3579" t="s">
        <v>9808</v>
      </c>
      <c r="B3579" t="s">
        <v>9809</v>
      </c>
      <c r="C3579" t="s">
        <v>180</v>
      </c>
      <c r="D3579" t="s">
        <v>9810</v>
      </c>
      <c r="E3579" t="s">
        <v>182</v>
      </c>
      <c r="G3579" s="34">
        <f t="shared" si="55"/>
        <v>0</v>
      </c>
    </row>
    <row r="3580" spans="1:7" x14ac:dyDescent="0.15">
      <c r="A3580" t="s">
        <v>9811</v>
      </c>
      <c r="B3580" t="s">
        <v>9812</v>
      </c>
      <c r="C3580" t="s">
        <v>180</v>
      </c>
      <c r="D3580" t="s">
        <v>9813</v>
      </c>
      <c r="E3580" t="s">
        <v>182</v>
      </c>
      <c r="G3580" s="34">
        <f t="shared" si="55"/>
        <v>0</v>
      </c>
    </row>
    <row r="3581" spans="1:7" x14ac:dyDescent="0.15">
      <c r="A3581" t="s">
        <v>9814</v>
      </c>
      <c r="B3581" t="s">
        <v>9815</v>
      </c>
      <c r="C3581" t="s">
        <v>180</v>
      </c>
      <c r="D3581" t="s">
        <v>9816</v>
      </c>
      <c r="E3581" t="s">
        <v>182</v>
      </c>
      <c r="G3581" s="34">
        <f t="shared" si="55"/>
        <v>0</v>
      </c>
    </row>
    <row r="3582" spans="1:7" x14ac:dyDescent="0.15">
      <c r="A3582" t="s">
        <v>9817</v>
      </c>
      <c r="B3582" t="s">
        <v>9818</v>
      </c>
      <c r="C3582" t="s">
        <v>180</v>
      </c>
      <c r="D3582" t="s">
        <v>9819</v>
      </c>
      <c r="E3582" t="s">
        <v>182</v>
      </c>
      <c r="G3582" s="34">
        <f t="shared" si="55"/>
        <v>0</v>
      </c>
    </row>
    <row r="3583" spans="1:7" x14ac:dyDescent="0.15">
      <c r="A3583" t="s">
        <v>9820</v>
      </c>
      <c r="B3583" t="s">
        <v>9821</v>
      </c>
      <c r="C3583" t="s">
        <v>180</v>
      </c>
      <c r="D3583" t="s">
        <v>9822</v>
      </c>
      <c r="E3583" t="s">
        <v>182</v>
      </c>
      <c r="G3583" s="34">
        <f t="shared" si="55"/>
        <v>0</v>
      </c>
    </row>
    <row r="3584" spans="1:7" x14ac:dyDescent="0.15">
      <c r="A3584" t="s">
        <v>9823</v>
      </c>
      <c r="B3584" t="s">
        <v>9824</v>
      </c>
      <c r="C3584" t="s">
        <v>180</v>
      </c>
      <c r="D3584" t="s">
        <v>9825</v>
      </c>
      <c r="E3584" t="s">
        <v>182</v>
      </c>
      <c r="G3584" s="34">
        <f t="shared" si="55"/>
        <v>0</v>
      </c>
    </row>
    <row r="3585" spans="1:7" x14ac:dyDescent="0.15">
      <c r="A3585" t="s">
        <v>9826</v>
      </c>
      <c r="B3585" t="s">
        <v>9827</v>
      </c>
      <c r="C3585" t="s">
        <v>180</v>
      </c>
      <c r="D3585" t="s">
        <v>9828</v>
      </c>
      <c r="E3585" t="s">
        <v>182</v>
      </c>
      <c r="G3585" s="34">
        <f t="shared" si="55"/>
        <v>0</v>
      </c>
    </row>
    <row r="3586" spans="1:7" x14ac:dyDescent="0.15">
      <c r="A3586" t="s">
        <v>9829</v>
      </c>
      <c r="B3586" t="s">
        <v>9830</v>
      </c>
      <c r="C3586" t="s">
        <v>180</v>
      </c>
      <c r="D3586" t="s">
        <v>9831</v>
      </c>
      <c r="E3586" t="s">
        <v>182</v>
      </c>
      <c r="F3586" t="s">
        <v>12131</v>
      </c>
      <c r="G3586" s="34">
        <f t="shared" ref="G3586:G3649" si="56">IFERROR(VALUE(F3586),VALUE(REPLACE(F3586,1,FIND(CHAR(1),SUBSTITUTE(F3586,",",CHAR(1),LEN(F3586)-LEN(SUBSTITUTE(F3586,",","")))),"")))</f>
        <v>41124</v>
      </c>
    </row>
    <row r="3587" spans="1:7" x14ac:dyDescent="0.15">
      <c r="A3587" t="s">
        <v>9832</v>
      </c>
      <c r="B3587" t="s">
        <v>9785</v>
      </c>
      <c r="C3587" t="s">
        <v>166</v>
      </c>
      <c r="D3587" t="s">
        <v>9786</v>
      </c>
      <c r="E3587" t="s">
        <v>168</v>
      </c>
      <c r="G3587" s="34">
        <f t="shared" si="56"/>
        <v>0</v>
      </c>
    </row>
    <row r="3588" spans="1:7" x14ac:dyDescent="0.15">
      <c r="A3588" t="s">
        <v>9833</v>
      </c>
      <c r="B3588" t="s">
        <v>9788</v>
      </c>
      <c r="C3588" t="s">
        <v>166</v>
      </c>
      <c r="D3588" t="s">
        <v>9789</v>
      </c>
      <c r="E3588" t="s">
        <v>168</v>
      </c>
      <c r="G3588" s="34">
        <f t="shared" si="56"/>
        <v>0</v>
      </c>
    </row>
    <row r="3589" spans="1:7" x14ac:dyDescent="0.15">
      <c r="A3589" t="s">
        <v>9834</v>
      </c>
      <c r="B3589" t="s">
        <v>9791</v>
      </c>
      <c r="C3589" t="s">
        <v>166</v>
      </c>
      <c r="D3589" t="s">
        <v>9792</v>
      </c>
      <c r="E3589" t="s">
        <v>168</v>
      </c>
      <c r="G3589" s="34">
        <f t="shared" si="56"/>
        <v>0</v>
      </c>
    </row>
    <row r="3590" spans="1:7" x14ac:dyDescent="0.15">
      <c r="A3590" t="s">
        <v>9835</v>
      </c>
      <c r="B3590" t="s">
        <v>9794</v>
      </c>
      <c r="C3590" t="s">
        <v>166</v>
      </c>
      <c r="D3590" t="s">
        <v>9795</v>
      </c>
      <c r="E3590" t="s">
        <v>168</v>
      </c>
      <c r="G3590" s="34">
        <f t="shared" si="56"/>
        <v>0</v>
      </c>
    </row>
    <row r="3591" spans="1:7" x14ac:dyDescent="0.15">
      <c r="A3591" t="s">
        <v>9836</v>
      </c>
      <c r="B3591" t="s">
        <v>9797</v>
      </c>
      <c r="C3591" t="s">
        <v>166</v>
      </c>
      <c r="D3591" t="s">
        <v>9798</v>
      </c>
      <c r="E3591" t="s">
        <v>168</v>
      </c>
      <c r="G3591" s="34">
        <f t="shared" si="56"/>
        <v>0</v>
      </c>
    </row>
    <row r="3592" spans="1:7" x14ac:dyDescent="0.15">
      <c r="A3592" t="s">
        <v>9837</v>
      </c>
      <c r="B3592" t="s">
        <v>9800</v>
      </c>
      <c r="C3592" t="s">
        <v>166</v>
      </c>
      <c r="D3592" t="s">
        <v>9801</v>
      </c>
      <c r="E3592" t="s">
        <v>168</v>
      </c>
      <c r="G3592" s="34">
        <f t="shared" si="56"/>
        <v>0</v>
      </c>
    </row>
    <row r="3593" spans="1:7" x14ac:dyDescent="0.15">
      <c r="A3593" t="s">
        <v>9838</v>
      </c>
      <c r="B3593" t="s">
        <v>9803</v>
      </c>
      <c r="C3593" t="s">
        <v>166</v>
      </c>
      <c r="D3593" t="s">
        <v>9804</v>
      </c>
      <c r="E3593" t="s">
        <v>168</v>
      </c>
      <c r="G3593" s="34">
        <f t="shared" si="56"/>
        <v>0</v>
      </c>
    </row>
    <row r="3594" spans="1:7" x14ac:dyDescent="0.15">
      <c r="A3594" t="s">
        <v>9839</v>
      </c>
      <c r="B3594" t="s">
        <v>9806</v>
      </c>
      <c r="C3594" t="s">
        <v>166</v>
      </c>
      <c r="D3594" t="s">
        <v>9807</v>
      </c>
      <c r="E3594" t="s">
        <v>168</v>
      </c>
      <c r="G3594" s="34">
        <f t="shared" si="56"/>
        <v>0</v>
      </c>
    </row>
    <row r="3595" spans="1:7" x14ac:dyDescent="0.15">
      <c r="A3595" t="s">
        <v>9840</v>
      </c>
      <c r="B3595" t="s">
        <v>9809</v>
      </c>
      <c r="C3595" t="s">
        <v>166</v>
      </c>
      <c r="D3595" t="s">
        <v>9810</v>
      </c>
      <c r="E3595" t="s">
        <v>168</v>
      </c>
      <c r="G3595" s="34">
        <f t="shared" si="56"/>
        <v>0</v>
      </c>
    </row>
    <row r="3596" spans="1:7" x14ac:dyDescent="0.15">
      <c r="A3596" t="s">
        <v>9841</v>
      </c>
      <c r="B3596" t="s">
        <v>9812</v>
      </c>
      <c r="C3596" t="s">
        <v>166</v>
      </c>
      <c r="D3596" t="s">
        <v>9813</v>
      </c>
      <c r="E3596" t="s">
        <v>168</v>
      </c>
      <c r="G3596" s="34">
        <f t="shared" si="56"/>
        <v>0</v>
      </c>
    </row>
    <row r="3597" spans="1:7" x14ac:dyDescent="0.15">
      <c r="A3597" t="s">
        <v>9842</v>
      </c>
      <c r="B3597" t="s">
        <v>9815</v>
      </c>
      <c r="C3597" t="s">
        <v>166</v>
      </c>
      <c r="D3597" t="s">
        <v>9816</v>
      </c>
      <c r="E3597" t="s">
        <v>168</v>
      </c>
      <c r="G3597" s="34">
        <f t="shared" si="56"/>
        <v>0</v>
      </c>
    </row>
    <row r="3598" spans="1:7" x14ac:dyDescent="0.15">
      <c r="A3598" t="s">
        <v>9843</v>
      </c>
      <c r="B3598" t="s">
        <v>9818</v>
      </c>
      <c r="C3598" t="s">
        <v>166</v>
      </c>
      <c r="D3598" t="s">
        <v>9819</v>
      </c>
      <c r="E3598" t="s">
        <v>168</v>
      </c>
      <c r="G3598" s="34">
        <f t="shared" si="56"/>
        <v>0</v>
      </c>
    </row>
    <row r="3599" spans="1:7" x14ac:dyDescent="0.15">
      <c r="A3599" t="s">
        <v>9844</v>
      </c>
      <c r="B3599" t="s">
        <v>9821</v>
      </c>
      <c r="C3599" t="s">
        <v>166</v>
      </c>
      <c r="D3599" t="s">
        <v>9822</v>
      </c>
      <c r="E3599" t="s">
        <v>168</v>
      </c>
      <c r="G3599" s="34">
        <f t="shared" si="56"/>
        <v>0</v>
      </c>
    </row>
    <row r="3600" spans="1:7" x14ac:dyDescent="0.15">
      <c r="A3600" t="s">
        <v>9845</v>
      </c>
      <c r="B3600" t="s">
        <v>9824</v>
      </c>
      <c r="C3600" t="s">
        <v>166</v>
      </c>
      <c r="D3600" t="s">
        <v>9825</v>
      </c>
      <c r="E3600" t="s">
        <v>168</v>
      </c>
      <c r="G3600" s="34">
        <f t="shared" si="56"/>
        <v>0</v>
      </c>
    </row>
    <row r="3601" spans="1:7" x14ac:dyDescent="0.15">
      <c r="A3601" t="s">
        <v>9846</v>
      </c>
      <c r="B3601" t="s">
        <v>9827</v>
      </c>
      <c r="C3601" t="s">
        <v>166</v>
      </c>
      <c r="D3601" t="s">
        <v>9828</v>
      </c>
      <c r="E3601" t="s">
        <v>168</v>
      </c>
      <c r="G3601" s="34">
        <f t="shared" si="56"/>
        <v>0</v>
      </c>
    </row>
    <row r="3602" spans="1:7" x14ac:dyDescent="0.15">
      <c r="A3602" t="s">
        <v>9847</v>
      </c>
      <c r="B3602" t="s">
        <v>9848</v>
      </c>
      <c r="C3602" t="s">
        <v>180</v>
      </c>
      <c r="D3602" t="s">
        <v>9849</v>
      </c>
      <c r="E3602" t="s">
        <v>182</v>
      </c>
      <c r="G3602" s="34">
        <f t="shared" si="56"/>
        <v>0</v>
      </c>
    </row>
    <row r="3603" spans="1:7" x14ac:dyDescent="0.15">
      <c r="A3603" t="s">
        <v>9850</v>
      </c>
      <c r="B3603" t="s">
        <v>9851</v>
      </c>
      <c r="C3603" t="s">
        <v>93</v>
      </c>
      <c r="D3603" t="s">
        <v>9852</v>
      </c>
      <c r="E3603" t="s">
        <v>95</v>
      </c>
      <c r="F3603" t="s">
        <v>11898</v>
      </c>
      <c r="G3603" s="34">
        <f t="shared" si="56"/>
        <v>38243</v>
      </c>
    </row>
    <row r="3604" spans="1:7" x14ac:dyDescent="0.15">
      <c r="A3604" t="s">
        <v>9853</v>
      </c>
      <c r="B3604" t="s">
        <v>9854</v>
      </c>
      <c r="C3604" t="s">
        <v>93</v>
      </c>
      <c r="D3604" t="s">
        <v>9855</v>
      </c>
      <c r="E3604" t="s">
        <v>95</v>
      </c>
      <c r="F3604" t="s">
        <v>11898</v>
      </c>
      <c r="G3604" s="34">
        <f t="shared" si="56"/>
        <v>38243</v>
      </c>
    </row>
    <row r="3605" spans="1:7" x14ac:dyDescent="0.15">
      <c r="A3605" t="s">
        <v>9856</v>
      </c>
      <c r="B3605" t="s">
        <v>9851</v>
      </c>
      <c r="C3605" t="s">
        <v>180</v>
      </c>
      <c r="D3605" t="s">
        <v>9852</v>
      </c>
      <c r="E3605" t="s">
        <v>379</v>
      </c>
      <c r="F3605" t="s">
        <v>11898</v>
      </c>
      <c r="G3605" s="34">
        <f t="shared" si="56"/>
        <v>38243</v>
      </c>
    </row>
    <row r="3606" spans="1:7" x14ac:dyDescent="0.15">
      <c r="A3606" t="s">
        <v>9857</v>
      </c>
      <c r="B3606" t="s">
        <v>9854</v>
      </c>
      <c r="C3606" t="s">
        <v>180</v>
      </c>
      <c r="D3606" t="s">
        <v>9855</v>
      </c>
      <c r="E3606" t="s">
        <v>182</v>
      </c>
      <c r="F3606" t="s">
        <v>11898</v>
      </c>
      <c r="G3606" s="34">
        <f t="shared" si="56"/>
        <v>38243</v>
      </c>
    </row>
    <row r="3607" spans="1:7" x14ac:dyDescent="0.15">
      <c r="A3607" t="s">
        <v>9858</v>
      </c>
      <c r="B3607" t="s">
        <v>9859</v>
      </c>
      <c r="C3607" t="s">
        <v>93</v>
      </c>
      <c r="D3607" t="s">
        <v>9860</v>
      </c>
      <c r="E3607" t="s">
        <v>95</v>
      </c>
      <c r="G3607" s="34">
        <f t="shared" si="56"/>
        <v>0</v>
      </c>
    </row>
    <row r="3608" spans="1:7" x14ac:dyDescent="0.15">
      <c r="A3608" t="s">
        <v>9861</v>
      </c>
      <c r="B3608" t="s">
        <v>9862</v>
      </c>
      <c r="C3608" t="s">
        <v>93</v>
      </c>
      <c r="D3608" t="s">
        <v>9863</v>
      </c>
      <c r="E3608" t="s">
        <v>95</v>
      </c>
      <c r="G3608" s="34">
        <f t="shared" si="56"/>
        <v>0</v>
      </c>
    </row>
    <row r="3609" spans="1:7" x14ac:dyDescent="0.15">
      <c r="A3609" t="s">
        <v>9864</v>
      </c>
      <c r="B3609" t="s">
        <v>9865</v>
      </c>
      <c r="C3609" t="s">
        <v>93</v>
      </c>
      <c r="D3609" t="s">
        <v>9866</v>
      </c>
      <c r="E3609" t="s">
        <v>95</v>
      </c>
      <c r="G3609" s="34">
        <f t="shared" si="56"/>
        <v>0</v>
      </c>
    </row>
    <row r="3610" spans="1:7" x14ac:dyDescent="0.15">
      <c r="A3610" t="s">
        <v>9867</v>
      </c>
      <c r="B3610" t="s">
        <v>9868</v>
      </c>
      <c r="C3610" t="s">
        <v>93</v>
      </c>
      <c r="D3610" t="s">
        <v>9869</v>
      </c>
      <c r="E3610" t="s">
        <v>95</v>
      </c>
      <c r="G3610" s="34">
        <f t="shared" si="56"/>
        <v>0</v>
      </c>
    </row>
    <row r="3611" spans="1:7" x14ac:dyDescent="0.15">
      <c r="A3611" t="s">
        <v>9870</v>
      </c>
      <c r="B3611" t="s">
        <v>9871</v>
      </c>
      <c r="C3611" t="s">
        <v>93</v>
      </c>
      <c r="D3611" t="s">
        <v>9872</v>
      </c>
      <c r="E3611" t="s">
        <v>95</v>
      </c>
      <c r="G3611" s="34">
        <f t="shared" si="56"/>
        <v>0</v>
      </c>
    </row>
    <row r="3612" spans="1:7" x14ac:dyDescent="0.15">
      <c r="A3612" t="s">
        <v>9873</v>
      </c>
      <c r="B3612" t="s">
        <v>9874</v>
      </c>
      <c r="C3612" t="s">
        <v>93</v>
      </c>
      <c r="D3612" t="s">
        <v>9875</v>
      </c>
      <c r="E3612" t="s">
        <v>95</v>
      </c>
      <c r="G3612" s="34">
        <f t="shared" si="56"/>
        <v>0</v>
      </c>
    </row>
    <row r="3613" spans="1:7" x14ac:dyDescent="0.15">
      <c r="A3613" t="s">
        <v>9876</v>
      </c>
      <c r="B3613" t="s">
        <v>9877</v>
      </c>
      <c r="C3613" t="s">
        <v>93</v>
      </c>
      <c r="D3613" t="s">
        <v>9878</v>
      </c>
      <c r="E3613" t="s">
        <v>95</v>
      </c>
      <c r="G3613" s="34">
        <f t="shared" si="56"/>
        <v>0</v>
      </c>
    </row>
    <row r="3614" spans="1:7" x14ac:dyDescent="0.15">
      <c r="A3614" t="s">
        <v>9879</v>
      </c>
      <c r="B3614" t="s">
        <v>9880</v>
      </c>
      <c r="C3614" t="s">
        <v>93</v>
      </c>
      <c r="D3614" t="s">
        <v>9881</v>
      </c>
      <c r="E3614" t="s">
        <v>95</v>
      </c>
      <c r="G3614" s="34">
        <f t="shared" si="56"/>
        <v>0</v>
      </c>
    </row>
    <row r="3615" spans="1:7" x14ac:dyDescent="0.15">
      <c r="A3615" t="s">
        <v>9882</v>
      </c>
      <c r="B3615" t="s">
        <v>9883</v>
      </c>
      <c r="C3615" t="s">
        <v>93</v>
      </c>
      <c r="D3615" t="s">
        <v>9884</v>
      </c>
      <c r="E3615" t="s">
        <v>95</v>
      </c>
      <c r="G3615" s="34">
        <f t="shared" si="56"/>
        <v>0</v>
      </c>
    </row>
    <row r="3616" spans="1:7" x14ac:dyDescent="0.15">
      <c r="A3616" t="s">
        <v>9885</v>
      </c>
      <c r="B3616" t="s">
        <v>9886</v>
      </c>
      <c r="C3616" t="s">
        <v>93</v>
      </c>
      <c r="D3616" t="s">
        <v>9887</v>
      </c>
      <c r="E3616" t="s">
        <v>95</v>
      </c>
      <c r="G3616" s="34">
        <f t="shared" si="56"/>
        <v>0</v>
      </c>
    </row>
    <row r="3617" spans="1:7" x14ac:dyDescent="0.15">
      <c r="A3617" t="s">
        <v>9888</v>
      </c>
      <c r="B3617" t="s">
        <v>9889</v>
      </c>
      <c r="C3617" t="s">
        <v>93</v>
      </c>
      <c r="D3617" t="s">
        <v>9890</v>
      </c>
      <c r="E3617" t="s">
        <v>95</v>
      </c>
      <c r="G3617" s="34">
        <f t="shared" si="56"/>
        <v>0</v>
      </c>
    </row>
    <row r="3618" spans="1:7" x14ac:dyDescent="0.15">
      <c r="A3618" t="s">
        <v>9891</v>
      </c>
      <c r="B3618" t="s">
        <v>9892</v>
      </c>
      <c r="C3618" t="s">
        <v>93</v>
      </c>
      <c r="D3618" t="s">
        <v>9893</v>
      </c>
      <c r="E3618" t="s">
        <v>95</v>
      </c>
      <c r="G3618" s="34">
        <f t="shared" si="56"/>
        <v>0</v>
      </c>
    </row>
    <row r="3619" spans="1:7" x14ac:dyDescent="0.15">
      <c r="A3619" t="s">
        <v>9894</v>
      </c>
      <c r="B3619" t="s">
        <v>9895</v>
      </c>
      <c r="C3619" t="s">
        <v>93</v>
      </c>
      <c r="D3619" t="s">
        <v>9896</v>
      </c>
      <c r="E3619" t="s">
        <v>95</v>
      </c>
      <c r="G3619" s="34">
        <f t="shared" si="56"/>
        <v>0</v>
      </c>
    </row>
    <row r="3620" spans="1:7" x14ac:dyDescent="0.15">
      <c r="A3620" t="s">
        <v>9897</v>
      </c>
      <c r="B3620" t="s">
        <v>9898</v>
      </c>
      <c r="C3620" t="s">
        <v>93</v>
      </c>
      <c r="D3620" t="s">
        <v>9899</v>
      </c>
      <c r="E3620" t="s">
        <v>95</v>
      </c>
      <c r="G3620" s="34">
        <f t="shared" si="56"/>
        <v>0</v>
      </c>
    </row>
    <row r="3621" spans="1:7" x14ac:dyDescent="0.15">
      <c r="A3621" t="s">
        <v>9900</v>
      </c>
      <c r="B3621" t="s">
        <v>9901</v>
      </c>
      <c r="C3621" t="s">
        <v>93</v>
      </c>
      <c r="D3621" t="s">
        <v>9902</v>
      </c>
      <c r="E3621" t="s">
        <v>95</v>
      </c>
      <c r="G3621" s="34">
        <f t="shared" si="56"/>
        <v>0</v>
      </c>
    </row>
    <row r="3622" spans="1:7" x14ac:dyDescent="0.15">
      <c r="A3622" t="s">
        <v>9903</v>
      </c>
      <c r="B3622" t="s">
        <v>9904</v>
      </c>
      <c r="C3622" t="s">
        <v>93</v>
      </c>
      <c r="D3622" t="s">
        <v>9905</v>
      </c>
      <c r="E3622" t="s">
        <v>95</v>
      </c>
      <c r="G3622" s="34">
        <f t="shared" si="56"/>
        <v>0</v>
      </c>
    </row>
    <row r="3623" spans="1:7" x14ac:dyDescent="0.15">
      <c r="A3623" t="s">
        <v>9906</v>
      </c>
      <c r="B3623" t="s">
        <v>9907</v>
      </c>
      <c r="C3623" t="s">
        <v>180</v>
      </c>
      <c r="D3623" t="s">
        <v>9908</v>
      </c>
      <c r="E3623" t="s">
        <v>379</v>
      </c>
      <c r="G3623" s="34">
        <f t="shared" si="56"/>
        <v>0</v>
      </c>
    </row>
    <row r="3624" spans="1:7" x14ac:dyDescent="0.15">
      <c r="A3624" t="s">
        <v>9909</v>
      </c>
      <c r="B3624" t="s">
        <v>9910</v>
      </c>
      <c r="C3624" t="s">
        <v>180</v>
      </c>
      <c r="D3624" t="s">
        <v>9911</v>
      </c>
      <c r="E3624" t="s">
        <v>379</v>
      </c>
      <c r="G3624" s="34">
        <f t="shared" si="56"/>
        <v>0</v>
      </c>
    </row>
    <row r="3625" spans="1:7" x14ac:dyDescent="0.15">
      <c r="A3625" t="s">
        <v>9912</v>
      </c>
      <c r="B3625" t="s">
        <v>9913</v>
      </c>
      <c r="C3625" t="s">
        <v>180</v>
      </c>
      <c r="D3625" t="s">
        <v>9914</v>
      </c>
      <c r="E3625" t="s">
        <v>379</v>
      </c>
      <c r="G3625" s="34">
        <f t="shared" si="56"/>
        <v>0</v>
      </c>
    </row>
    <row r="3626" spans="1:7" x14ac:dyDescent="0.15">
      <c r="A3626" t="s">
        <v>9915</v>
      </c>
      <c r="B3626" t="s">
        <v>9916</v>
      </c>
      <c r="C3626" t="s">
        <v>180</v>
      </c>
      <c r="D3626" t="s">
        <v>9917</v>
      </c>
      <c r="E3626" t="s">
        <v>379</v>
      </c>
      <c r="G3626" s="34">
        <f t="shared" si="56"/>
        <v>0</v>
      </c>
    </row>
    <row r="3627" spans="1:7" x14ac:dyDescent="0.15">
      <c r="A3627" t="s">
        <v>9918</v>
      </c>
      <c r="B3627" t="s">
        <v>9919</v>
      </c>
      <c r="C3627" t="s">
        <v>180</v>
      </c>
      <c r="D3627" t="s">
        <v>9920</v>
      </c>
      <c r="E3627" t="s">
        <v>379</v>
      </c>
      <c r="G3627" s="34">
        <f t="shared" si="56"/>
        <v>0</v>
      </c>
    </row>
    <row r="3628" spans="1:7" x14ac:dyDescent="0.15">
      <c r="A3628" t="s">
        <v>9921</v>
      </c>
      <c r="B3628" t="s">
        <v>9922</v>
      </c>
      <c r="C3628" t="s">
        <v>180</v>
      </c>
      <c r="D3628" t="s">
        <v>9923</v>
      </c>
      <c r="E3628" t="s">
        <v>379</v>
      </c>
      <c r="G3628" s="34">
        <f t="shared" si="56"/>
        <v>0</v>
      </c>
    </row>
    <row r="3629" spans="1:7" x14ac:dyDescent="0.15">
      <c r="A3629" t="s">
        <v>9924</v>
      </c>
      <c r="B3629" t="s">
        <v>9925</v>
      </c>
      <c r="C3629" t="s">
        <v>180</v>
      </c>
      <c r="D3629" t="s">
        <v>9926</v>
      </c>
      <c r="E3629" t="s">
        <v>379</v>
      </c>
      <c r="G3629" s="34">
        <f t="shared" si="56"/>
        <v>0</v>
      </c>
    </row>
    <row r="3630" spans="1:7" x14ac:dyDescent="0.15">
      <c r="A3630" t="s">
        <v>9927</v>
      </c>
      <c r="B3630" t="s">
        <v>9928</v>
      </c>
      <c r="C3630" t="s">
        <v>180</v>
      </c>
      <c r="D3630" t="s">
        <v>9929</v>
      </c>
      <c r="E3630" t="s">
        <v>379</v>
      </c>
      <c r="G3630" s="34">
        <f t="shared" si="56"/>
        <v>0</v>
      </c>
    </row>
    <row r="3631" spans="1:7" x14ac:dyDescent="0.15">
      <c r="A3631" t="s">
        <v>9930</v>
      </c>
      <c r="B3631" t="s">
        <v>9931</v>
      </c>
      <c r="C3631" t="s">
        <v>180</v>
      </c>
      <c r="D3631" t="s">
        <v>9932</v>
      </c>
      <c r="E3631" t="s">
        <v>379</v>
      </c>
      <c r="G3631" s="34">
        <f t="shared" si="56"/>
        <v>0</v>
      </c>
    </row>
    <row r="3632" spans="1:7" x14ac:dyDescent="0.15">
      <c r="A3632" t="s">
        <v>9933</v>
      </c>
      <c r="B3632" t="s">
        <v>9934</v>
      </c>
      <c r="C3632" t="s">
        <v>180</v>
      </c>
      <c r="D3632" t="s">
        <v>9935</v>
      </c>
      <c r="E3632" t="s">
        <v>379</v>
      </c>
      <c r="G3632" s="34">
        <f t="shared" si="56"/>
        <v>0</v>
      </c>
    </row>
    <row r="3633" spans="1:7" x14ac:dyDescent="0.15">
      <c r="A3633" t="s">
        <v>9936</v>
      </c>
      <c r="B3633" t="s">
        <v>9937</v>
      </c>
      <c r="C3633" t="s">
        <v>180</v>
      </c>
      <c r="D3633" t="s">
        <v>9938</v>
      </c>
      <c r="E3633" t="s">
        <v>379</v>
      </c>
      <c r="G3633" s="34">
        <f t="shared" si="56"/>
        <v>0</v>
      </c>
    </row>
    <row r="3634" spans="1:7" x14ac:dyDescent="0.15">
      <c r="A3634" t="s">
        <v>9939</v>
      </c>
      <c r="B3634" t="s">
        <v>9940</v>
      </c>
      <c r="C3634" t="s">
        <v>180</v>
      </c>
      <c r="D3634" t="s">
        <v>9941</v>
      </c>
      <c r="E3634" t="s">
        <v>379</v>
      </c>
      <c r="G3634" s="34">
        <f t="shared" si="56"/>
        <v>0</v>
      </c>
    </row>
    <row r="3635" spans="1:7" x14ac:dyDescent="0.15">
      <c r="A3635" t="s">
        <v>9942</v>
      </c>
      <c r="B3635" t="s">
        <v>9943</v>
      </c>
      <c r="C3635" t="s">
        <v>180</v>
      </c>
      <c r="D3635" t="s">
        <v>9944</v>
      </c>
      <c r="E3635" t="s">
        <v>379</v>
      </c>
      <c r="G3635" s="34">
        <f t="shared" si="56"/>
        <v>0</v>
      </c>
    </row>
    <row r="3636" spans="1:7" x14ac:dyDescent="0.15">
      <c r="A3636" t="s">
        <v>9945</v>
      </c>
      <c r="B3636" t="s">
        <v>9946</v>
      </c>
      <c r="C3636" t="s">
        <v>180</v>
      </c>
      <c r="D3636" t="s">
        <v>9947</v>
      </c>
      <c r="E3636" t="s">
        <v>379</v>
      </c>
      <c r="G3636" s="34">
        <f t="shared" si="56"/>
        <v>0</v>
      </c>
    </row>
    <row r="3637" spans="1:7" x14ac:dyDescent="0.15">
      <c r="A3637" t="s">
        <v>9948</v>
      </c>
      <c r="B3637" t="s">
        <v>9949</v>
      </c>
      <c r="C3637" t="s">
        <v>180</v>
      </c>
      <c r="D3637" t="s">
        <v>9950</v>
      </c>
      <c r="E3637" t="s">
        <v>379</v>
      </c>
      <c r="G3637" s="34">
        <f t="shared" si="56"/>
        <v>0</v>
      </c>
    </row>
    <row r="3638" spans="1:7" x14ac:dyDescent="0.15">
      <c r="A3638" t="s">
        <v>9951</v>
      </c>
      <c r="B3638" t="s">
        <v>9952</v>
      </c>
      <c r="C3638" t="s">
        <v>180</v>
      </c>
      <c r="D3638" t="s">
        <v>9953</v>
      </c>
      <c r="E3638" t="s">
        <v>379</v>
      </c>
      <c r="G3638" s="34">
        <f t="shared" si="56"/>
        <v>0</v>
      </c>
    </row>
    <row r="3639" spans="1:7" x14ac:dyDescent="0.15">
      <c r="A3639" t="s">
        <v>9954</v>
      </c>
      <c r="B3639" t="s">
        <v>9955</v>
      </c>
      <c r="C3639" t="s">
        <v>188</v>
      </c>
      <c r="D3639" t="s">
        <v>9956</v>
      </c>
      <c r="E3639" t="s">
        <v>42</v>
      </c>
      <c r="G3639" s="34">
        <f t="shared" si="56"/>
        <v>0</v>
      </c>
    </row>
    <row r="3640" spans="1:7" x14ac:dyDescent="0.15">
      <c r="A3640" t="s">
        <v>9957</v>
      </c>
      <c r="B3640" t="s">
        <v>9958</v>
      </c>
      <c r="C3640" t="s">
        <v>188</v>
      </c>
      <c r="D3640" t="s">
        <v>9959</v>
      </c>
      <c r="E3640" t="s">
        <v>42</v>
      </c>
      <c r="G3640" s="34">
        <f t="shared" si="56"/>
        <v>0</v>
      </c>
    </row>
    <row r="3641" spans="1:7" x14ac:dyDescent="0.15">
      <c r="A3641" t="s">
        <v>9960</v>
      </c>
      <c r="B3641" t="s">
        <v>9961</v>
      </c>
      <c r="C3641" t="s">
        <v>188</v>
      </c>
      <c r="D3641" t="s">
        <v>9962</v>
      </c>
      <c r="E3641" t="s">
        <v>42</v>
      </c>
      <c r="G3641" s="34">
        <f t="shared" si="56"/>
        <v>0</v>
      </c>
    </row>
    <row r="3642" spans="1:7" x14ac:dyDescent="0.15">
      <c r="A3642" t="s">
        <v>9963</v>
      </c>
      <c r="B3642" t="s">
        <v>9964</v>
      </c>
      <c r="C3642" t="s">
        <v>188</v>
      </c>
      <c r="D3642" t="s">
        <v>9965</v>
      </c>
      <c r="E3642" t="s">
        <v>42</v>
      </c>
      <c r="G3642" s="34">
        <f t="shared" si="56"/>
        <v>0</v>
      </c>
    </row>
    <row r="3643" spans="1:7" x14ac:dyDescent="0.15">
      <c r="A3643" t="s">
        <v>9966</v>
      </c>
      <c r="B3643" t="s">
        <v>9967</v>
      </c>
      <c r="C3643" t="s">
        <v>188</v>
      </c>
      <c r="D3643" t="s">
        <v>9968</v>
      </c>
      <c r="E3643" t="s">
        <v>42</v>
      </c>
      <c r="G3643" s="34">
        <f t="shared" si="56"/>
        <v>0</v>
      </c>
    </row>
    <row r="3644" spans="1:7" x14ac:dyDescent="0.15">
      <c r="A3644" t="s">
        <v>9969</v>
      </c>
      <c r="B3644" t="s">
        <v>9970</v>
      </c>
      <c r="C3644" t="s">
        <v>188</v>
      </c>
      <c r="D3644" t="s">
        <v>9971</v>
      </c>
      <c r="E3644" t="s">
        <v>42</v>
      </c>
      <c r="G3644" s="34">
        <f t="shared" si="56"/>
        <v>0</v>
      </c>
    </row>
    <row r="3645" spans="1:7" x14ac:dyDescent="0.15">
      <c r="A3645" t="s">
        <v>9972</v>
      </c>
      <c r="B3645" t="s">
        <v>9973</v>
      </c>
      <c r="C3645" t="s">
        <v>188</v>
      </c>
      <c r="D3645" t="s">
        <v>9974</v>
      </c>
      <c r="E3645" t="s">
        <v>42</v>
      </c>
      <c r="G3645" s="34">
        <f t="shared" si="56"/>
        <v>0</v>
      </c>
    </row>
    <row r="3646" spans="1:7" x14ac:dyDescent="0.15">
      <c r="A3646" t="s">
        <v>9975</v>
      </c>
      <c r="B3646" t="s">
        <v>9976</v>
      </c>
      <c r="C3646" t="s">
        <v>188</v>
      </c>
      <c r="D3646" t="s">
        <v>9977</v>
      </c>
      <c r="E3646" t="s">
        <v>42</v>
      </c>
      <c r="G3646" s="34">
        <f t="shared" si="56"/>
        <v>0</v>
      </c>
    </row>
    <row r="3647" spans="1:7" x14ac:dyDescent="0.15">
      <c r="A3647" t="s">
        <v>9978</v>
      </c>
      <c r="B3647" t="s">
        <v>9979</v>
      </c>
      <c r="C3647" t="s">
        <v>188</v>
      </c>
      <c r="D3647" t="s">
        <v>9980</v>
      </c>
      <c r="E3647" t="s">
        <v>42</v>
      </c>
      <c r="G3647" s="34">
        <f t="shared" si="56"/>
        <v>0</v>
      </c>
    </row>
    <row r="3648" spans="1:7" x14ac:dyDescent="0.15">
      <c r="A3648" t="s">
        <v>9981</v>
      </c>
      <c r="B3648" t="s">
        <v>9982</v>
      </c>
      <c r="C3648" t="s">
        <v>188</v>
      </c>
      <c r="D3648" t="s">
        <v>9983</v>
      </c>
      <c r="E3648" t="s">
        <v>42</v>
      </c>
      <c r="G3648" s="34">
        <f t="shared" si="56"/>
        <v>0</v>
      </c>
    </row>
    <row r="3649" spans="1:7" x14ac:dyDescent="0.15">
      <c r="A3649" t="s">
        <v>9984</v>
      </c>
      <c r="B3649" t="s">
        <v>9985</v>
      </c>
      <c r="C3649" t="s">
        <v>188</v>
      </c>
      <c r="D3649" t="s">
        <v>9986</v>
      </c>
      <c r="E3649" t="s">
        <v>42</v>
      </c>
      <c r="G3649" s="34">
        <f t="shared" si="56"/>
        <v>0</v>
      </c>
    </row>
    <row r="3650" spans="1:7" x14ac:dyDescent="0.15">
      <c r="A3650" t="s">
        <v>9987</v>
      </c>
      <c r="B3650" t="s">
        <v>9988</v>
      </c>
      <c r="C3650" t="s">
        <v>188</v>
      </c>
      <c r="D3650" t="s">
        <v>9989</v>
      </c>
      <c r="E3650" t="s">
        <v>42</v>
      </c>
      <c r="G3650" s="34">
        <f t="shared" ref="G3650:G3713" si="57">IFERROR(VALUE(F3650),VALUE(REPLACE(F3650,1,FIND(CHAR(1),SUBSTITUTE(F3650,",",CHAR(1),LEN(F3650)-LEN(SUBSTITUTE(F3650,",","")))),"")))</f>
        <v>0</v>
      </c>
    </row>
    <row r="3651" spans="1:7" x14ac:dyDescent="0.15">
      <c r="A3651" t="s">
        <v>9990</v>
      </c>
      <c r="B3651" t="s">
        <v>9991</v>
      </c>
      <c r="C3651" t="s">
        <v>188</v>
      </c>
      <c r="D3651" t="s">
        <v>9992</v>
      </c>
      <c r="E3651" t="s">
        <v>42</v>
      </c>
      <c r="G3651" s="34">
        <f t="shared" si="57"/>
        <v>0</v>
      </c>
    </row>
    <row r="3652" spans="1:7" x14ac:dyDescent="0.15">
      <c r="A3652" t="s">
        <v>9993</v>
      </c>
      <c r="B3652" t="s">
        <v>9994</v>
      </c>
      <c r="C3652" t="s">
        <v>188</v>
      </c>
      <c r="D3652" t="s">
        <v>9995</v>
      </c>
      <c r="E3652" t="s">
        <v>42</v>
      </c>
      <c r="G3652" s="34">
        <f t="shared" si="57"/>
        <v>0</v>
      </c>
    </row>
    <row r="3653" spans="1:7" x14ac:dyDescent="0.15">
      <c r="A3653" t="s">
        <v>9996</v>
      </c>
      <c r="B3653" t="s">
        <v>9997</v>
      </c>
      <c r="C3653" t="s">
        <v>188</v>
      </c>
      <c r="D3653" t="s">
        <v>9998</v>
      </c>
      <c r="E3653" t="s">
        <v>42</v>
      </c>
      <c r="G3653" s="34">
        <f t="shared" si="57"/>
        <v>0</v>
      </c>
    </row>
    <row r="3654" spans="1:7" x14ac:dyDescent="0.15">
      <c r="A3654" t="s">
        <v>9999</v>
      </c>
      <c r="B3654" t="s">
        <v>10000</v>
      </c>
      <c r="C3654" t="s">
        <v>188</v>
      </c>
      <c r="D3654" t="s">
        <v>10001</v>
      </c>
      <c r="E3654" t="s">
        <v>42</v>
      </c>
      <c r="G3654" s="34">
        <f t="shared" si="57"/>
        <v>0</v>
      </c>
    </row>
    <row r="3655" spans="1:7" x14ac:dyDescent="0.15">
      <c r="A3655" t="s">
        <v>10002</v>
      </c>
      <c r="B3655" t="s">
        <v>10003</v>
      </c>
      <c r="C3655" t="s">
        <v>188</v>
      </c>
      <c r="D3655" t="s">
        <v>10004</v>
      </c>
      <c r="E3655" t="s">
        <v>42</v>
      </c>
      <c r="G3655" s="34">
        <f t="shared" si="57"/>
        <v>0</v>
      </c>
    </row>
    <row r="3656" spans="1:7" x14ac:dyDescent="0.15">
      <c r="A3656" t="s">
        <v>10005</v>
      </c>
      <c r="B3656" t="s">
        <v>10006</v>
      </c>
      <c r="C3656" t="s">
        <v>188</v>
      </c>
      <c r="D3656" t="s">
        <v>10007</v>
      </c>
      <c r="E3656" t="s">
        <v>42</v>
      </c>
      <c r="G3656" s="34">
        <f t="shared" si="57"/>
        <v>0</v>
      </c>
    </row>
    <row r="3657" spans="1:7" x14ac:dyDescent="0.15">
      <c r="A3657" t="s">
        <v>10008</v>
      </c>
      <c r="B3657" t="s">
        <v>10009</v>
      </c>
      <c r="C3657" t="s">
        <v>188</v>
      </c>
      <c r="D3657" t="s">
        <v>10010</v>
      </c>
      <c r="E3657" t="s">
        <v>42</v>
      </c>
      <c r="G3657" s="34">
        <f t="shared" si="57"/>
        <v>0</v>
      </c>
    </row>
    <row r="3658" spans="1:7" x14ac:dyDescent="0.15">
      <c r="A3658" t="s">
        <v>10011</v>
      </c>
      <c r="B3658" t="s">
        <v>10012</v>
      </c>
      <c r="C3658" t="s">
        <v>188</v>
      </c>
      <c r="D3658" t="s">
        <v>10013</v>
      </c>
      <c r="E3658" t="s">
        <v>42</v>
      </c>
      <c r="G3658" s="34">
        <f t="shared" si="57"/>
        <v>0</v>
      </c>
    </row>
    <row r="3659" spans="1:7" x14ac:dyDescent="0.15">
      <c r="A3659" t="s">
        <v>10014</v>
      </c>
      <c r="B3659" t="s">
        <v>10015</v>
      </c>
      <c r="C3659" t="s">
        <v>93</v>
      </c>
      <c r="D3659" t="s">
        <v>10016</v>
      </c>
      <c r="E3659" t="s">
        <v>95</v>
      </c>
      <c r="G3659" s="34">
        <f t="shared" si="57"/>
        <v>0</v>
      </c>
    </row>
    <row r="3660" spans="1:7" x14ac:dyDescent="0.15">
      <c r="A3660" t="s">
        <v>10017</v>
      </c>
      <c r="B3660" t="s">
        <v>10018</v>
      </c>
      <c r="C3660" t="s">
        <v>93</v>
      </c>
      <c r="D3660" t="s">
        <v>10019</v>
      </c>
      <c r="E3660" t="s">
        <v>95</v>
      </c>
      <c r="G3660" s="34">
        <f t="shared" si="57"/>
        <v>0</v>
      </c>
    </row>
    <row r="3661" spans="1:7" x14ac:dyDescent="0.15">
      <c r="A3661" t="s">
        <v>10020</v>
      </c>
      <c r="B3661" t="s">
        <v>10021</v>
      </c>
      <c r="C3661" t="s">
        <v>93</v>
      </c>
      <c r="D3661" t="s">
        <v>10022</v>
      </c>
      <c r="E3661" t="s">
        <v>95</v>
      </c>
      <c r="G3661" s="34">
        <f t="shared" si="57"/>
        <v>0</v>
      </c>
    </row>
    <row r="3662" spans="1:7" x14ac:dyDescent="0.15">
      <c r="A3662" t="s">
        <v>10023</v>
      </c>
      <c r="B3662" t="s">
        <v>10024</v>
      </c>
      <c r="C3662" t="s">
        <v>93</v>
      </c>
      <c r="D3662" t="s">
        <v>10025</v>
      </c>
      <c r="E3662" t="s">
        <v>95</v>
      </c>
      <c r="G3662" s="34">
        <f t="shared" si="57"/>
        <v>0</v>
      </c>
    </row>
    <row r="3663" spans="1:7" x14ac:dyDescent="0.15">
      <c r="A3663" t="s">
        <v>10026</v>
      </c>
      <c r="B3663" t="s">
        <v>10027</v>
      </c>
      <c r="C3663" t="s">
        <v>93</v>
      </c>
      <c r="D3663" t="s">
        <v>10028</v>
      </c>
      <c r="E3663" t="s">
        <v>95</v>
      </c>
      <c r="F3663" t="s">
        <v>12024</v>
      </c>
      <c r="G3663" s="34">
        <f t="shared" si="57"/>
        <v>38957</v>
      </c>
    </row>
    <row r="3664" spans="1:7" x14ac:dyDescent="0.15">
      <c r="A3664" t="s">
        <v>10029</v>
      </c>
      <c r="B3664" t="s">
        <v>10030</v>
      </c>
      <c r="C3664" t="s">
        <v>93</v>
      </c>
      <c r="D3664" t="s">
        <v>10031</v>
      </c>
      <c r="E3664" t="s">
        <v>95</v>
      </c>
      <c r="G3664" s="34">
        <f t="shared" si="57"/>
        <v>0</v>
      </c>
    </row>
    <row r="3665" spans="1:7" x14ac:dyDescent="0.15">
      <c r="A3665" t="s">
        <v>10032</v>
      </c>
      <c r="B3665" t="s">
        <v>10033</v>
      </c>
      <c r="C3665" t="s">
        <v>93</v>
      </c>
      <c r="D3665" t="s">
        <v>10034</v>
      </c>
      <c r="E3665" t="s">
        <v>95</v>
      </c>
      <c r="G3665" s="34">
        <f t="shared" si="57"/>
        <v>0</v>
      </c>
    </row>
    <row r="3666" spans="1:7" x14ac:dyDescent="0.15">
      <c r="A3666" t="s">
        <v>10035</v>
      </c>
      <c r="B3666" t="s">
        <v>10036</v>
      </c>
      <c r="C3666" t="s">
        <v>93</v>
      </c>
      <c r="D3666" t="s">
        <v>10037</v>
      </c>
      <c r="E3666" t="s">
        <v>95</v>
      </c>
      <c r="G3666" s="34">
        <f t="shared" si="57"/>
        <v>0</v>
      </c>
    </row>
    <row r="3667" spans="1:7" x14ac:dyDescent="0.15">
      <c r="A3667" t="s">
        <v>10038</v>
      </c>
      <c r="B3667" t="s">
        <v>10039</v>
      </c>
      <c r="C3667" t="s">
        <v>93</v>
      </c>
      <c r="D3667" t="s">
        <v>10040</v>
      </c>
      <c r="E3667" t="s">
        <v>95</v>
      </c>
      <c r="G3667" s="34">
        <f t="shared" si="57"/>
        <v>0</v>
      </c>
    </row>
    <row r="3668" spans="1:7" x14ac:dyDescent="0.15">
      <c r="A3668" t="s">
        <v>10041</v>
      </c>
      <c r="B3668" t="s">
        <v>10042</v>
      </c>
      <c r="C3668" t="s">
        <v>93</v>
      </c>
      <c r="D3668" t="s">
        <v>10043</v>
      </c>
      <c r="E3668" t="s">
        <v>95</v>
      </c>
      <c r="G3668" s="34">
        <f t="shared" si="57"/>
        <v>0</v>
      </c>
    </row>
    <row r="3669" spans="1:7" x14ac:dyDescent="0.15">
      <c r="A3669" t="s">
        <v>10044</v>
      </c>
      <c r="B3669" t="s">
        <v>10045</v>
      </c>
      <c r="C3669" t="s">
        <v>93</v>
      </c>
      <c r="D3669" t="s">
        <v>10046</v>
      </c>
      <c r="E3669" t="s">
        <v>95</v>
      </c>
      <c r="G3669" s="34">
        <f t="shared" si="57"/>
        <v>0</v>
      </c>
    </row>
    <row r="3670" spans="1:7" x14ac:dyDescent="0.15">
      <c r="A3670" t="s">
        <v>10047</v>
      </c>
      <c r="B3670" t="s">
        <v>10048</v>
      </c>
      <c r="C3670" t="s">
        <v>93</v>
      </c>
      <c r="D3670" t="s">
        <v>10049</v>
      </c>
      <c r="E3670" t="s">
        <v>95</v>
      </c>
      <c r="G3670" s="34">
        <f t="shared" si="57"/>
        <v>0</v>
      </c>
    </row>
    <row r="3671" spans="1:7" x14ac:dyDescent="0.15">
      <c r="A3671" t="s">
        <v>10050</v>
      </c>
      <c r="B3671" t="s">
        <v>10051</v>
      </c>
      <c r="C3671" t="s">
        <v>93</v>
      </c>
      <c r="D3671" t="s">
        <v>10052</v>
      </c>
      <c r="E3671" t="s">
        <v>95</v>
      </c>
      <c r="G3671" s="34">
        <f t="shared" si="57"/>
        <v>0</v>
      </c>
    </row>
    <row r="3672" spans="1:7" x14ac:dyDescent="0.15">
      <c r="A3672" t="s">
        <v>10053</v>
      </c>
      <c r="B3672" t="s">
        <v>10054</v>
      </c>
      <c r="C3672" t="s">
        <v>93</v>
      </c>
      <c r="D3672" t="s">
        <v>10055</v>
      </c>
      <c r="E3672" t="s">
        <v>95</v>
      </c>
      <c r="G3672" s="34">
        <f t="shared" si="57"/>
        <v>0</v>
      </c>
    </row>
    <row r="3673" spans="1:7" x14ac:dyDescent="0.15">
      <c r="A3673" t="s">
        <v>10056</v>
      </c>
      <c r="B3673" t="s">
        <v>10057</v>
      </c>
      <c r="C3673" t="s">
        <v>93</v>
      </c>
      <c r="D3673" t="s">
        <v>10058</v>
      </c>
      <c r="E3673" t="s">
        <v>95</v>
      </c>
      <c r="G3673" s="34">
        <f t="shared" si="57"/>
        <v>0</v>
      </c>
    </row>
    <row r="3674" spans="1:7" x14ac:dyDescent="0.15">
      <c r="A3674" t="s">
        <v>10059</v>
      </c>
      <c r="B3674" t="s">
        <v>10060</v>
      </c>
      <c r="C3674" t="s">
        <v>93</v>
      </c>
      <c r="D3674" t="s">
        <v>10061</v>
      </c>
      <c r="E3674" t="s">
        <v>95</v>
      </c>
      <c r="G3674" s="34">
        <f t="shared" si="57"/>
        <v>0</v>
      </c>
    </row>
    <row r="3675" spans="1:7" x14ac:dyDescent="0.15">
      <c r="A3675" t="s">
        <v>10062</v>
      </c>
      <c r="B3675" t="s">
        <v>10063</v>
      </c>
      <c r="C3675" t="s">
        <v>93</v>
      </c>
      <c r="D3675" t="s">
        <v>10064</v>
      </c>
      <c r="E3675" t="s">
        <v>95</v>
      </c>
      <c r="G3675" s="34">
        <f t="shared" si="57"/>
        <v>0</v>
      </c>
    </row>
    <row r="3676" spans="1:7" x14ac:dyDescent="0.15">
      <c r="A3676" t="s">
        <v>10065</v>
      </c>
      <c r="B3676" t="s">
        <v>10066</v>
      </c>
      <c r="C3676" t="s">
        <v>93</v>
      </c>
      <c r="D3676" t="s">
        <v>10067</v>
      </c>
      <c r="E3676" t="s">
        <v>95</v>
      </c>
      <c r="G3676" s="34">
        <f t="shared" si="57"/>
        <v>0</v>
      </c>
    </row>
    <row r="3677" spans="1:7" x14ac:dyDescent="0.15">
      <c r="A3677" t="s">
        <v>10068</v>
      </c>
      <c r="B3677" t="s">
        <v>10069</v>
      </c>
      <c r="C3677" t="s">
        <v>93</v>
      </c>
      <c r="D3677" t="s">
        <v>10070</v>
      </c>
      <c r="E3677" t="s">
        <v>95</v>
      </c>
      <c r="G3677" s="34">
        <f t="shared" si="57"/>
        <v>0</v>
      </c>
    </row>
    <row r="3678" spans="1:7" x14ac:dyDescent="0.15">
      <c r="A3678" t="s">
        <v>10071</v>
      </c>
      <c r="B3678" t="s">
        <v>10072</v>
      </c>
      <c r="C3678" t="s">
        <v>93</v>
      </c>
      <c r="D3678" t="s">
        <v>10073</v>
      </c>
      <c r="E3678" t="s">
        <v>95</v>
      </c>
      <c r="G3678" s="34">
        <f t="shared" si="57"/>
        <v>0</v>
      </c>
    </row>
    <row r="3679" spans="1:7" x14ac:dyDescent="0.15">
      <c r="A3679" t="s">
        <v>10074</v>
      </c>
      <c r="B3679" t="s">
        <v>10075</v>
      </c>
      <c r="C3679" t="s">
        <v>93</v>
      </c>
      <c r="D3679" t="s">
        <v>10076</v>
      </c>
      <c r="E3679" t="s">
        <v>95</v>
      </c>
      <c r="G3679" s="34">
        <f t="shared" si="57"/>
        <v>0</v>
      </c>
    </row>
    <row r="3680" spans="1:7" x14ac:dyDescent="0.15">
      <c r="A3680" t="s">
        <v>10077</v>
      </c>
      <c r="B3680" t="s">
        <v>10078</v>
      </c>
      <c r="C3680" t="s">
        <v>93</v>
      </c>
      <c r="D3680" t="s">
        <v>10079</v>
      </c>
      <c r="E3680" t="s">
        <v>95</v>
      </c>
      <c r="F3680" t="s">
        <v>12015</v>
      </c>
      <c r="G3680" s="34">
        <f t="shared" si="57"/>
        <v>39013</v>
      </c>
    </row>
    <row r="3681" spans="1:7" x14ac:dyDescent="0.15">
      <c r="A3681" t="s">
        <v>10080</v>
      </c>
      <c r="B3681" t="s">
        <v>10081</v>
      </c>
      <c r="C3681" t="s">
        <v>93</v>
      </c>
      <c r="D3681" t="s">
        <v>10082</v>
      </c>
      <c r="E3681" t="s">
        <v>95</v>
      </c>
      <c r="G3681" s="34">
        <f t="shared" si="57"/>
        <v>0</v>
      </c>
    </row>
    <row r="3682" spans="1:7" x14ac:dyDescent="0.15">
      <c r="A3682" t="s">
        <v>10083</v>
      </c>
      <c r="B3682" t="s">
        <v>10084</v>
      </c>
      <c r="C3682" t="s">
        <v>93</v>
      </c>
      <c r="D3682" t="s">
        <v>10085</v>
      </c>
      <c r="E3682" t="s">
        <v>95</v>
      </c>
      <c r="G3682" s="34">
        <f t="shared" si="57"/>
        <v>0</v>
      </c>
    </row>
    <row r="3683" spans="1:7" x14ac:dyDescent="0.15">
      <c r="A3683" t="s">
        <v>10086</v>
      </c>
      <c r="B3683" t="s">
        <v>10087</v>
      </c>
      <c r="C3683" t="s">
        <v>93</v>
      </c>
      <c r="D3683" t="s">
        <v>10088</v>
      </c>
      <c r="E3683" t="s">
        <v>95</v>
      </c>
      <c r="G3683" s="34">
        <f t="shared" si="57"/>
        <v>0</v>
      </c>
    </row>
    <row r="3684" spans="1:7" x14ac:dyDescent="0.15">
      <c r="A3684" t="s">
        <v>10089</v>
      </c>
      <c r="B3684" t="s">
        <v>10090</v>
      </c>
      <c r="C3684" t="s">
        <v>93</v>
      </c>
      <c r="D3684" t="s">
        <v>10091</v>
      </c>
      <c r="E3684" t="s">
        <v>95</v>
      </c>
      <c r="G3684" s="34">
        <f t="shared" si="57"/>
        <v>0</v>
      </c>
    </row>
    <row r="3685" spans="1:7" x14ac:dyDescent="0.15">
      <c r="A3685" t="s">
        <v>10092</v>
      </c>
      <c r="B3685" t="s">
        <v>10093</v>
      </c>
      <c r="C3685" t="s">
        <v>93</v>
      </c>
      <c r="D3685" t="s">
        <v>10094</v>
      </c>
      <c r="E3685" t="s">
        <v>95</v>
      </c>
      <c r="G3685" s="34">
        <f t="shared" si="57"/>
        <v>0</v>
      </c>
    </row>
    <row r="3686" spans="1:7" x14ac:dyDescent="0.15">
      <c r="A3686" t="s">
        <v>10095</v>
      </c>
      <c r="B3686" t="s">
        <v>10096</v>
      </c>
      <c r="C3686" t="s">
        <v>93</v>
      </c>
      <c r="D3686" t="s">
        <v>10097</v>
      </c>
      <c r="E3686" t="s">
        <v>95</v>
      </c>
      <c r="G3686" s="34">
        <f t="shared" si="57"/>
        <v>0</v>
      </c>
    </row>
    <row r="3687" spans="1:7" x14ac:dyDescent="0.15">
      <c r="A3687" t="s">
        <v>10098</v>
      </c>
      <c r="B3687" t="s">
        <v>10099</v>
      </c>
      <c r="C3687" t="s">
        <v>93</v>
      </c>
      <c r="D3687" t="s">
        <v>10100</v>
      </c>
      <c r="E3687" t="s">
        <v>95</v>
      </c>
      <c r="G3687" s="34">
        <f t="shared" si="57"/>
        <v>0</v>
      </c>
    </row>
    <row r="3688" spans="1:7" x14ac:dyDescent="0.15">
      <c r="A3688" t="s">
        <v>10101</v>
      </c>
      <c r="B3688" t="s">
        <v>10102</v>
      </c>
      <c r="C3688" t="s">
        <v>93</v>
      </c>
      <c r="D3688" t="s">
        <v>10103</v>
      </c>
      <c r="E3688" t="s">
        <v>95</v>
      </c>
      <c r="G3688" s="34">
        <f t="shared" si="57"/>
        <v>0</v>
      </c>
    </row>
    <row r="3689" spans="1:7" x14ac:dyDescent="0.15">
      <c r="A3689" t="s">
        <v>10104</v>
      </c>
      <c r="B3689" t="s">
        <v>10105</v>
      </c>
      <c r="C3689" t="s">
        <v>93</v>
      </c>
      <c r="D3689" t="s">
        <v>10106</v>
      </c>
      <c r="E3689" t="s">
        <v>95</v>
      </c>
      <c r="G3689" s="34">
        <f t="shared" si="57"/>
        <v>0</v>
      </c>
    </row>
    <row r="3690" spans="1:7" x14ac:dyDescent="0.15">
      <c r="A3690" t="s">
        <v>10107</v>
      </c>
      <c r="B3690" t="s">
        <v>10108</v>
      </c>
      <c r="C3690" t="s">
        <v>93</v>
      </c>
      <c r="D3690" t="s">
        <v>10109</v>
      </c>
      <c r="E3690" t="s">
        <v>95</v>
      </c>
      <c r="G3690" s="34">
        <f t="shared" si="57"/>
        <v>0</v>
      </c>
    </row>
    <row r="3691" spans="1:7" x14ac:dyDescent="0.15">
      <c r="A3691" t="s">
        <v>10110</v>
      </c>
      <c r="B3691" t="s">
        <v>10111</v>
      </c>
      <c r="C3691" t="s">
        <v>93</v>
      </c>
      <c r="D3691" t="s">
        <v>10112</v>
      </c>
      <c r="E3691" t="s">
        <v>95</v>
      </c>
      <c r="G3691" s="34">
        <f t="shared" si="57"/>
        <v>0</v>
      </c>
    </row>
    <row r="3692" spans="1:7" x14ac:dyDescent="0.15">
      <c r="A3692" t="s">
        <v>10113</v>
      </c>
      <c r="B3692" t="s">
        <v>10114</v>
      </c>
      <c r="C3692" t="s">
        <v>93</v>
      </c>
      <c r="D3692" t="s">
        <v>10115</v>
      </c>
      <c r="E3692" t="s">
        <v>95</v>
      </c>
      <c r="G3692" s="34">
        <f t="shared" si="57"/>
        <v>0</v>
      </c>
    </row>
    <row r="3693" spans="1:7" x14ac:dyDescent="0.15">
      <c r="A3693" t="s">
        <v>10116</v>
      </c>
      <c r="B3693" t="s">
        <v>10117</v>
      </c>
      <c r="C3693" t="s">
        <v>93</v>
      </c>
      <c r="D3693" t="s">
        <v>10118</v>
      </c>
      <c r="E3693" t="s">
        <v>95</v>
      </c>
      <c r="G3693" s="34">
        <f t="shared" si="57"/>
        <v>0</v>
      </c>
    </row>
    <row r="3694" spans="1:7" x14ac:dyDescent="0.15">
      <c r="A3694" t="s">
        <v>10119</v>
      </c>
      <c r="B3694" t="s">
        <v>10120</v>
      </c>
      <c r="C3694" t="s">
        <v>93</v>
      </c>
      <c r="D3694" t="s">
        <v>10121</v>
      </c>
      <c r="E3694" t="s">
        <v>95</v>
      </c>
      <c r="G3694" s="34">
        <f t="shared" si="57"/>
        <v>0</v>
      </c>
    </row>
    <row r="3695" spans="1:7" x14ac:dyDescent="0.15">
      <c r="A3695" t="s">
        <v>10122</v>
      </c>
      <c r="B3695" t="s">
        <v>10123</v>
      </c>
      <c r="C3695" t="s">
        <v>93</v>
      </c>
      <c r="D3695" t="s">
        <v>10124</v>
      </c>
      <c r="E3695" t="s">
        <v>95</v>
      </c>
      <c r="G3695" s="34">
        <f t="shared" si="57"/>
        <v>0</v>
      </c>
    </row>
    <row r="3696" spans="1:7" x14ac:dyDescent="0.15">
      <c r="A3696" t="s">
        <v>10125</v>
      </c>
      <c r="B3696" t="s">
        <v>10126</v>
      </c>
      <c r="C3696" t="s">
        <v>93</v>
      </c>
      <c r="D3696" t="s">
        <v>10127</v>
      </c>
      <c r="E3696" t="s">
        <v>95</v>
      </c>
      <c r="G3696" s="34">
        <f t="shared" si="57"/>
        <v>0</v>
      </c>
    </row>
    <row r="3697" spans="1:7" x14ac:dyDescent="0.15">
      <c r="A3697" t="s">
        <v>10128</v>
      </c>
      <c r="B3697" t="s">
        <v>10129</v>
      </c>
      <c r="C3697" t="s">
        <v>93</v>
      </c>
      <c r="D3697" t="s">
        <v>10130</v>
      </c>
      <c r="E3697" t="s">
        <v>95</v>
      </c>
      <c r="G3697" s="34">
        <f t="shared" si="57"/>
        <v>0</v>
      </c>
    </row>
    <row r="3698" spans="1:7" x14ac:dyDescent="0.15">
      <c r="A3698" t="s">
        <v>10131</v>
      </c>
      <c r="B3698" t="s">
        <v>10132</v>
      </c>
      <c r="C3698" t="s">
        <v>93</v>
      </c>
      <c r="D3698" t="s">
        <v>10133</v>
      </c>
      <c r="E3698" t="s">
        <v>95</v>
      </c>
      <c r="G3698" s="34">
        <f t="shared" si="57"/>
        <v>0</v>
      </c>
    </row>
    <row r="3699" spans="1:7" x14ac:dyDescent="0.15">
      <c r="A3699" t="s">
        <v>10134</v>
      </c>
      <c r="B3699" t="s">
        <v>10135</v>
      </c>
      <c r="C3699" t="s">
        <v>93</v>
      </c>
      <c r="D3699" t="s">
        <v>10136</v>
      </c>
      <c r="E3699" t="s">
        <v>95</v>
      </c>
      <c r="G3699" s="34">
        <f t="shared" si="57"/>
        <v>0</v>
      </c>
    </row>
    <row r="3700" spans="1:7" x14ac:dyDescent="0.15">
      <c r="A3700" t="s">
        <v>10137</v>
      </c>
      <c r="B3700" t="s">
        <v>10138</v>
      </c>
      <c r="C3700" t="s">
        <v>93</v>
      </c>
      <c r="D3700" t="s">
        <v>10139</v>
      </c>
      <c r="E3700" t="s">
        <v>95</v>
      </c>
      <c r="G3700" s="34">
        <f t="shared" si="57"/>
        <v>0</v>
      </c>
    </row>
    <row r="3701" spans="1:7" x14ac:dyDescent="0.15">
      <c r="A3701" t="s">
        <v>10140</v>
      </c>
      <c r="B3701" t="s">
        <v>10141</v>
      </c>
      <c r="C3701" t="s">
        <v>93</v>
      </c>
      <c r="D3701" t="s">
        <v>10142</v>
      </c>
      <c r="E3701" t="s">
        <v>95</v>
      </c>
      <c r="G3701" s="34">
        <f t="shared" si="57"/>
        <v>0</v>
      </c>
    </row>
    <row r="3702" spans="1:7" x14ac:dyDescent="0.15">
      <c r="A3702" t="s">
        <v>10143</v>
      </c>
      <c r="B3702" t="s">
        <v>10144</v>
      </c>
      <c r="C3702" t="s">
        <v>93</v>
      </c>
      <c r="D3702" t="s">
        <v>10145</v>
      </c>
      <c r="E3702" t="s">
        <v>95</v>
      </c>
      <c r="G3702" s="34">
        <f t="shared" si="57"/>
        <v>0</v>
      </c>
    </row>
    <row r="3703" spans="1:7" x14ac:dyDescent="0.15">
      <c r="A3703" t="s">
        <v>10146</v>
      </c>
      <c r="B3703" t="s">
        <v>10147</v>
      </c>
      <c r="C3703" t="s">
        <v>188</v>
      </c>
      <c r="D3703" t="s">
        <v>10148</v>
      </c>
      <c r="E3703" t="s">
        <v>42</v>
      </c>
      <c r="G3703" s="34">
        <f t="shared" si="57"/>
        <v>0</v>
      </c>
    </row>
    <row r="3704" spans="1:7" x14ac:dyDescent="0.15">
      <c r="A3704" t="s">
        <v>10149</v>
      </c>
      <c r="B3704" t="s">
        <v>10147</v>
      </c>
      <c r="C3704" t="s">
        <v>93</v>
      </c>
      <c r="D3704" t="s">
        <v>10148</v>
      </c>
      <c r="E3704" t="s">
        <v>95</v>
      </c>
      <c r="G3704" s="34">
        <f t="shared" si="57"/>
        <v>0</v>
      </c>
    </row>
    <row r="3705" spans="1:7" x14ac:dyDescent="0.15">
      <c r="A3705" t="s">
        <v>10150</v>
      </c>
      <c r="B3705" t="s">
        <v>10151</v>
      </c>
      <c r="C3705" t="s">
        <v>188</v>
      </c>
      <c r="D3705" t="s">
        <v>10152</v>
      </c>
      <c r="E3705" t="s">
        <v>42</v>
      </c>
      <c r="G3705" s="34">
        <f t="shared" si="57"/>
        <v>0</v>
      </c>
    </row>
    <row r="3706" spans="1:7" x14ac:dyDescent="0.15">
      <c r="A3706" t="s">
        <v>10153</v>
      </c>
      <c r="B3706" t="s">
        <v>10154</v>
      </c>
      <c r="C3706" t="s">
        <v>188</v>
      </c>
      <c r="D3706" t="s">
        <v>10155</v>
      </c>
      <c r="E3706" t="s">
        <v>42</v>
      </c>
      <c r="G3706" s="34">
        <f t="shared" si="57"/>
        <v>0</v>
      </c>
    </row>
    <row r="3707" spans="1:7" x14ac:dyDescent="0.15">
      <c r="A3707" t="s">
        <v>10156</v>
      </c>
      <c r="B3707" t="s">
        <v>10151</v>
      </c>
      <c r="C3707" t="s">
        <v>62</v>
      </c>
      <c r="D3707" t="s">
        <v>10152</v>
      </c>
      <c r="E3707" t="s">
        <v>63</v>
      </c>
      <c r="G3707" s="34">
        <f t="shared" si="57"/>
        <v>0</v>
      </c>
    </row>
    <row r="3708" spans="1:7" x14ac:dyDescent="0.15">
      <c r="A3708" t="s">
        <v>10157</v>
      </c>
      <c r="B3708" t="s">
        <v>10154</v>
      </c>
      <c r="C3708" t="s">
        <v>62</v>
      </c>
      <c r="D3708" t="s">
        <v>10155</v>
      </c>
      <c r="E3708" t="s">
        <v>63</v>
      </c>
      <c r="G3708" s="34">
        <f t="shared" si="57"/>
        <v>0</v>
      </c>
    </row>
    <row r="3709" spans="1:7" x14ac:dyDescent="0.15">
      <c r="A3709" t="s">
        <v>10158</v>
      </c>
      <c r="B3709" t="s">
        <v>10151</v>
      </c>
      <c r="C3709" t="s">
        <v>180</v>
      </c>
      <c r="D3709" t="s">
        <v>10152</v>
      </c>
      <c r="E3709" t="s">
        <v>182</v>
      </c>
      <c r="G3709" s="34">
        <f t="shared" si="57"/>
        <v>0</v>
      </c>
    </row>
    <row r="3710" spans="1:7" x14ac:dyDescent="0.15">
      <c r="A3710" t="s">
        <v>10159</v>
      </c>
      <c r="B3710" t="s">
        <v>10160</v>
      </c>
      <c r="C3710" t="s">
        <v>93</v>
      </c>
      <c r="D3710" t="s">
        <v>10161</v>
      </c>
      <c r="E3710" t="s">
        <v>95</v>
      </c>
      <c r="G3710" s="34">
        <f t="shared" si="57"/>
        <v>0</v>
      </c>
    </row>
    <row r="3711" spans="1:7" x14ac:dyDescent="0.15">
      <c r="A3711" t="s">
        <v>10162</v>
      </c>
      <c r="B3711" t="s">
        <v>10163</v>
      </c>
      <c r="C3711" t="s">
        <v>93</v>
      </c>
      <c r="D3711" t="s">
        <v>10164</v>
      </c>
      <c r="E3711" t="s">
        <v>95</v>
      </c>
      <c r="G3711" s="34">
        <f t="shared" si="57"/>
        <v>0</v>
      </c>
    </row>
    <row r="3712" spans="1:7" x14ac:dyDescent="0.15">
      <c r="A3712" t="s">
        <v>10165</v>
      </c>
      <c r="B3712" t="s">
        <v>10166</v>
      </c>
      <c r="C3712" t="s">
        <v>93</v>
      </c>
      <c r="D3712" t="s">
        <v>10167</v>
      </c>
      <c r="E3712" t="s">
        <v>95</v>
      </c>
      <c r="G3712" s="34">
        <f t="shared" si="57"/>
        <v>0</v>
      </c>
    </row>
    <row r="3713" spans="1:7" x14ac:dyDescent="0.15">
      <c r="A3713" t="s">
        <v>10168</v>
      </c>
      <c r="B3713" t="s">
        <v>10160</v>
      </c>
      <c r="C3713" t="s">
        <v>180</v>
      </c>
      <c r="D3713" t="s">
        <v>10161</v>
      </c>
      <c r="E3713" t="s">
        <v>182</v>
      </c>
      <c r="G3713" s="34">
        <f t="shared" si="57"/>
        <v>0</v>
      </c>
    </row>
    <row r="3714" spans="1:7" x14ac:dyDescent="0.15">
      <c r="A3714" t="s">
        <v>10169</v>
      </c>
      <c r="B3714" t="s">
        <v>10170</v>
      </c>
      <c r="C3714" t="s">
        <v>93</v>
      </c>
      <c r="D3714" t="s">
        <v>10171</v>
      </c>
      <c r="E3714" t="s">
        <v>95</v>
      </c>
      <c r="F3714" t="s">
        <v>11933</v>
      </c>
      <c r="G3714" s="34">
        <f t="shared" ref="G3714:G3777" si="58">IFERROR(VALUE(F3714),VALUE(REPLACE(F3714,1,FIND(CHAR(1),SUBSTITUTE(F3714,",",CHAR(1),LEN(F3714)-LEN(SUBSTITUTE(F3714,",","")))),"")))</f>
        <v>38264</v>
      </c>
    </row>
    <row r="3715" spans="1:7" x14ac:dyDescent="0.15">
      <c r="A3715" t="s">
        <v>10172</v>
      </c>
      <c r="B3715" t="s">
        <v>10173</v>
      </c>
      <c r="C3715" t="s">
        <v>93</v>
      </c>
      <c r="D3715" t="s">
        <v>10174</v>
      </c>
      <c r="E3715" t="s">
        <v>95</v>
      </c>
      <c r="F3715" t="s">
        <v>12127</v>
      </c>
      <c r="G3715" s="34">
        <f t="shared" si="58"/>
        <v>39167</v>
      </c>
    </row>
    <row r="3716" spans="1:7" x14ac:dyDescent="0.15">
      <c r="A3716" t="s">
        <v>10175</v>
      </c>
      <c r="B3716" t="s">
        <v>10176</v>
      </c>
      <c r="C3716" t="s">
        <v>93</v>
      </c>
      <c r="D3716" t="s">
        <v>10177</v>
      </c>
      <c r="E3716" t="s">
        <v>95</v>
      </c>
      <c r="F3716" t="s">
        <v>12132</v>
      </c>
      <c r="G3716" s="34">
        <f t="shared" si="58"/>
        <v>39995</v>
      </c>
    </row>
    <row r="3717" spans="1:7" x14ac:dyDescent="0.15">
      <c r="A3717" t="s">
        <v>10178</v>
      </c>
      <c r="B3717" t="s">
        <v>10179</v>
      </c>
      <c r="C3717" t="s">
        <v>188</v>
      </c>
      <c r="D3717" t="s">
        <v>10180</v>
      </c>
      <c r="E3717" t="s">
        <v>42</v>
      </c>
      <c r="G3717" s="34">
        <f t="shared" si="58"/>
        <v>0</v>
      </c>
    </row>
    <row r="3718" spans="1:7" x14ac:dyDescent="0.15">
      <c r="A3718" t="s">
        <v>10181</v>
      </c>
      <c r="B3718" t="s">
        <v>10182</v>
      </c>
      <c r="C3718" t="s">
        <v>188</v>
      </c>
      <c r="D3718" t="s">
        <v>10183</v>
      </c>
      <c r="E3718" t="s">
        <v>42</v>
      </c>
      <c r="G3718" s="34">
        <f t="shared" si="58"/>
        <v>0</v>
      </c>
    </row>
    <row r="3719" spans="1:7" x14ac:dyDescent="0.15">
      <c r="A3719" t="s">
        <v>10184</v>
      </c>
      <c r="B3719" t="s">
        <v>10185</v>
      </c>
      <c r="C3719" t="s">
        <v>188</v>
      </c>
      <c r="D3719" t="s">
        <v>10186</v>
      </c>
      <c r="E3719" t="s">
        <v>42</v>
      </c>
      <c r="G3719" s="34">
        <f t="shared" si="58"/>
        <v>0</v>
      </c>
    </row>
    <row r="3720" spans="1:7" x14ac:dyDescent="0.15">
      <c r="A3720" t="s">
        <v>10187</v>
      </c>
      <c r="B3720" t="s">
        <v>10188</v>
      </c>
      <c r="C3720" t="s">
        <v>188</v>
      </c>
      <c r="D3720" t="s">
        <v>10189</v>
      </c>
      <c r="E3720" t="s">
        <v>42</v>
      </c>
      <c r="G3720" s="34">
        <f t="shared" si="58"/>
        <v>0</v>
      </c>
    </row>
    <row r="3721" spans="1:7" x14ac:dyDescent="0.15">
      <c r="A3721" t="s">
        <v>10190</v>
      </c>
      <c r="B3721" t="s">
        <v>10191</v>
      </c>
      <c r="C3721" t="s">
        <v>188</v>
      </c>
      <c r="D3721" t="s">
        <v>10192</v>
      </c>
      <c r="E3721" t="s">
        <v>42</v>
      </c>
      <c r="G3721" s="34">
        <f t="shared" si="58"/>
        <v>0</v>
      </c>
    </row>
    <row r="3722" spans="1:7" x14ac:dyDescent="0.15">
      <c r="A3722" t="s">
        <v>10193</v>
      </c>
      <c r="B3722" t="s">
        <v>10194</v>
      </c>
      <c r="C3722" t="s">
        <v>188</v>
      </c>
      <c r="D3722" t="s">
        <v>10195</v>
      </c>
      <c r="E3722" t="s">
        <v>42</v>
      </c>
      <c r="F3722" t="s">
        <v>11859</v>
      </c>
      <c r="G3722" s="34">
        <f t="shared" si="58"/>
        <v>38448</v>
      </c>
    </row>
    <row r="3723" spans="1:7" x14ac:dyDescent="0.15">
      <c r="A3723" t="s">
        <v>10196</v>
      </c>
      <c r="B3723" t="s">
        <v>10197</v>
      </c>
      <c r="C3723" t="s">
        <v>188</v>
      </c>
      <c r="D3723" t="s">
        <v>10198</v>
      </c>
      <c r="E3723" t="s">
        <v>42</v>
      </c>
      <c r="G3723" s="34">
        <f t="shared" si="58"/>
        <v>0</v>
      </c>
    </row>
    <row r="3724" spans="1:7" x14ac:dyDescent="0.15">
      <c r="A3724" t="s">
        <v>10199</v>
      </c>
      <c r="B3724" t="s">
        <v>10200</v>
      </c>
      <c r="C3724" t="s">
        <v>188</v>
      </c>
      <c r="D3724" t="s">
        <v>10201</v>
      </c>
      <c r="E3724" t="s">
        <v>42</v>
      </c>
      <c r="G3724" s="34">
        <f t="shared" si="58"/>
        <v>0</v>
      </c>
    </row>
    <row r="3725" spans="1:7" x14ac:dyDescent="0.15">
      <c r="A3725" t="s">
        <v>10202</v>
      </c>
      <c r="B3725" t="s">
        <v>10203</v>
      </c>
      <c r="C3725" t="s">
        <v>188</v>
      </c>
      <c r="D3725" t="s">
        <v>10204</v>
      </c>
      <c r="E3725" t="s">
        <v>42</v>
      </c>
      <c r="G3725" s="34">
        <f t="shared" si="58"/>
        <v>0</v>
      </c>
    </row>
    <row r="3726" spans="1:7" x14ac:dyDescent="0.15">
      <c r="A3726" t="s">
        <v>10205</v>
      </c>
      <c r="B3726" t="s">
        <v>10206</v>
      </c>
      <c r="C3726" t="s">
        <v>188</v>
      </c>
      <c r="D3726" t="s">
        <v>10207</v>
      </c>
      <c r="E3726" t="s">
        <v>42</v>
      </c>
      <c r="G3726" s="34">
        <f t="shared" si="58"/>
        <v>0</v>
      </c>
    </row>
    <row r="3727" spans="1:7" x14ac:dyDescent="0.15">
      <c r="A3727" t="s">
        <v>10208</v>
      </c>
      <c r="B3727" t="s">
        <v>10209</v>
      </c>
      <c r="C3727" t="s">
        <v>188</v>
      </c>
      <c r="D3727" t="s">
        <v>10210</v>
      </c>
      <c r="E3727" t="s">
        <v>42</v>
      </c>
      <c r="G3727" s="34">
        <f t="shared" si="58"/>
        <v>0</v>
      </c>
    </row>
    <row r="3728" spans="1:7" x14ac:dyDescent="0.15">
      <c r="A3728" t="s">
        <v>10211</v>
      </c>
      <c r="B3728" t="s">
        <v>10212</v>
      </c>
      <c r="C3728" t="s">
        <v>188</v>
      </c>
      <c r="D3728" t="s">
        <v>10213</v>
      </c>
      <c r="E3728" t="s">
        <v>42</v>
      </c>
      <c r="G3728" s="34">
        <f t="shared" si="58"/>
        <v>0</v>
      </c>
    </row>
    <row r="3729" spans="1:7" x14ac:dyDescent="0.15">
      <c r="A3729" t="s">
        <v>10214</v>
      </c>
      <c r="B3729" t="s">
        <v>10215</v>
      </c>
      <c r="C3729" t="s">
        <v>188</v>
      </c>
      <c r="D3729" t="s">
        <v>10216</v>
      </c>
      <c r="E3729" t="s">
        <v>42</v>
      </c>
      <c r="G3729" s="34">
        <f t="shared" si="58"/>
        <v>0</v>
      </c>
    </row>
    <row r="3730" spans="1:7" x14ac:dyDescent="0.15">
      <c r="A3730" t="s">
        <v>10217</v>
      </c>
      <c r="B3730" t="s">
        <v>10218</v>
      </c>
      <c r="C3730" t="s">
        <v>188</v>
      </c>
      <c r="D3730" t="s">
        <v>10219</v>
      </c>
      <c r="E3730" t="s">
        <v>42</v>
      </c>
      <c r="G3730" s="34">
        <f t="shared" si="58"/>
        <v>0</v>
      </c>
    </row>
    <row r="3731" spans="1:7" x14ac:dyDescent="0.15">
      <c r="A3731" t="s">
        <v>10220</v>
      </c>
      <c r="B3731" t="s">
        <v>10221</v>
      </c>
      <c r="C3731" t="s">
        <v>188</v>
      </c>
      <c r="D3731" t="s">
        <v>10222</v>
      </c>
      <c r="E3731" t="s">
        <v>42</v>
      </c>
      <c r="G3731" s="34">
        <f t="shared" si="58"/>
        <v>0</v>
      </c>
    </row>
    <row r="3732" spans="1:7" x14ac:dyDescent="0.15">
      <c r="A3732" t="s">
        <v>10223</v>
      </c>
      <c r="B3732" t="s">
        <v>10224</v>
      </c>
      <c r="C3732" t="s">
        <v>188</v>
      </c>
      <c r="D3732" t="s">
        <v>10225</v>
      </c>
      <c r="E3732" t="s">
        <v>42</v>
      </c>
      <c r="G3732" s="34">
        <f t="shared" si="58"/>
        <v>0</v>
      </c>
    </row>
    <row r="3733" spans="1:7" x14ac:dyDescent="0.15">
      <c r="A3733" t="s">
        <v>10226</v>
      </c>
      <c r="B3733" t="s">
        <v>10227</v>
      </c>
      <c r="C3733" t="s">
        <v>188</v>
      </c>
      <c r="D3733" t="s">
        <v>10228</v>
      </c>
      <c r="E3733" t="s">
        <v>42</v>
      </c>
      <c r="G3733" s="34">
        <f t="shared" si="58"/>
        <v>0</v>
      </c>
    </row>
    <row r="3734" spans="1:7" x14ac:dyDescent="0.15">
      <c r="A3734" t="s">
        <v>10229</v>
      </c>
      <c r="B3734" t="s">
        <v>10230</v>
      </c>
      <c r="C3734" t="s">
        <v>188</v>
      </c>
      <c r="D3734" t="s">
        <v>10231</v>
      </c>
      <c r="E3734" t="s">
        <v>42</v>
      </c>
      <c r="G3734" s="34">
        <f t="shared" si="58"/>
        <v>0</v>
      </c>
    </row>
    <row r="3735" spans="1:7" x14ac:dyDescent="0.15">
      <c r="A3735" t="s">
        <v>10232</v>
      </c>
      <c r="B3735" t="s">
        <v>10233</v>
      </c>
      <c r="C3735" t="s">
        <v>188</v>
      </c>
      <c r="D3735" t="s">
        <v>10234</v>
      </c>
      <c r="E3735" t="s">
        <v>42</v>
      </c>
      <c r="G3735" s="34">
        <f t="shared" si="58"/>
        <v>0</v>
      </c>
    </row>
    <row r="3736" spans="1:7" x14ac:dyDescent="0.15">
      <c r="A3736" t="s">
        <v>10235</v>
      </c>
      <c r="B3736" t="s">
        <v>10236</v>
      </c>
      <c r="C3736" t="s">
        <v>188</v>
      </c>
      <c r="D3736" t="s">
        <v>10237</v>
      </c>
      <c r="E3736" t="s">
        <v>42</v>
      </c>
      <c r="G3736" s="34">
        <f t="shared" si="58"/>
        <v>0</v>
      </c>
    </row>
    <row r="3737" spans="1:7" x14ac:dyDescent="0.15">
      <c r="A3737" t="s">
        <v>10238</v>
      </c>
      <c r="B3737" t="s">
        <v>10239</v>
      </c>
      <c r="C3737" t="s">
        <v>188</v>
      </c>
      <c r="D3737" t="s">
        <v>10240</v>
      </c>
      <c r="E3737" t="s">
        <v>42</v>
      </c>
      <c r="G3737" s="34">
        <f t="shared" si="58"/>
        <v>0</v>
      </c>
    </row>
    <row r="3738" spans="1:7" x14ac:dyDescent="0.15">
      <c r="A3738" t="s">
        <v>10241</v>
      </c>
      <c r="B3738" t="s">
        <v>10242</v>
      </c>
      <c r="C3738" t="s">
        <v>188</v>
      </c>
      <c r="D3738" t="s">
        <v>10243</v>
      </c>
      <c r="E3738" t="s">
        <v>42</v>
      </c>
      <c r="G3738" s="34">
        <f t="shared" si="58"/>
        <v>0</v>
      </c>
    </row>
    <row r="3739" spans="1:7" x14ac:dyDescent="0.15">
      <c r="A3739" t="s">
        <v>10244</v>
      </c>
      <c r="B3739" t="s">
        <v>10245</v>
      </c>
      <c r="C3739" t="s">
        <v>188</v>
      </c>
      <c r="D3739" t="s">
        <v>10246</v>
      </c>
      <c r="E3739" t="s">
        <v>42</v>
      </c>
      <c r="G3739" s="34">
        <f t="shared" si="58"/>
        <v>0</v>
      </c>
    </row>
    <row r="3740" spans="1:7" x14ac:dyDescent="0.15">
      <c r="A3740" t="s">
        <v>10247</v>
      </c>
      <c r="B3740" t="s">
        <v>10248</v>
      </c>
      <c r="C3740" t="s">
        <v>188</v>
      </c>
      <c r="D3740" t="s">
        <v>10249</v>
      </c>
      <c r="E3740" t="s">
        <v>42</v>
      </c>
      <c r="G3740" s="34">
        <f t="shared" si="58"/>
        <v>0</v>
      </c>
    </row>
    <row r="3741" spans="1:7" x14ac:dyDescent="0.15">
      <c r="A3741" t="s">
        <v>10250</v>
      </c>
      <c r="B3741" t="s">
        <v>10251</v>
      </c>
      <c r="C3741" t="s">
        <v>188</v>
      </c>
      <c r="D3741" t="s">
        <v>10252</v>
      </c>
      <c r="E3741" t="s">
        <v>42</v>
      </c>
      <c r="F3741" t="s">
        <v>11967</v>
      </c>
      <c r="G3741" s="34">
        <f t="shared" si="58"/>
        <v>38630</v>
      </c>
    </row>
    <row r="3742" spans="1:7" x14ac:dyDescent="0.15">
      <c r="A3742" t="s">
        <v>10253</v>
      </c>
      <c r="B3742" t="s">
        <v>10254</v>
      </c>
      <c r="C3742" t="s">
        <v>188</v>
      </c>
      <c r="D3742" t="s">
        <v>10255</v>
      </c>
      <c r="E3742" t="s">
        <v>42</v>
      </c>
      <c r="F3742" t="s">
        <v>11967</v>
      </c>
      <c r="G3742" s="34">
        <f t="shared" si="58"/>
        <v>38630</v>
      </c>
    </row>
    <row r="3743" spans="1:7" x14ac:dyDescent="0.15">
      <c r="A3743" t="s">
        <v>10256</v>
      </c>
      <c r="B3743" t="s">
        <v>10182</v>
      </c>
      <c r="C3743" t="s">
        <v>62</v>
      </c>
      <c r="D3743" t="s">
        <v>10183</v>
      </c>
      <c r="E3743" t="s">
        <v>709</v>
      </c>
      <c r="G3743" s="34">
        <f t="shared" si="58"/>
        <v>0</v>
      </c>
    </row>
    <row r="3744" spans="1:7" x14ac:dyDescent="0.15">
      <c r="A3744" t="s">
        <v>10257</v>
      </c>
      <c r="B3744" t="s">
        <v>10185</v>
      </c>
      <c r="C3744" t="s">
        <v>62</v>
      </c>
      <c r="D3744" t="s">
        <v>10186</v>
      </c>
      <c r="E3744" t="s">
        <v>709</v>
      </c>
      <c r="G3744" s="34">
        <f t="shared" si="58"/>
        <v>0</v>
      </c>
    </row>
    <row r="3745" spans="1:7" x14ac:dyDescent="0.15">
      <c r="A3745" t="s">
        <v>10258</v>
      </c>
      <c r="B3745" t="s">
        <v>10188</v>
      </c>
      <c r="C3745" t="s">
        <v>62</v>
      </c>
      <c r="D3745" t="s">
        <v>10189</v>
      </c>
      <c r="E3745" t="s">
        <v>709</v>
      </c>
      <c r="G3745" s="34">
        <f t="shared" si="58"/>
        <v>0</v>
      </c>
    </row>
    <row r="3746" spans="1:7" x14ac:dyDescent="0.15">
      <c r="A3746" t="s">
        <v>10259</v>
      </c>
      <c r="B3746" t="s">
        <v>10191</v>
      </c>
      <c r="C3746" t="s">
        <v>62</v>
      </c>
      <c r="D3746" t="s">
        <v>10192</v>
      </c>
      <c r="E3746" t="s">
        <v>709</v>
      </c>
      <c r="G3746" s="34">
        <f t="shared" si="58"/>
        <v>0</v>
      </c>
    </row>
    <row r="3747" spans="1:7" x14ac:dyDescent="0.15">
      <c r="A3747" t="s">
        <v>10260</v>
      </c>
      <c r="B3747" t="s">
        <v>10197</v>
      </c>
      <c r="C3747" t="s">
        <v>62</v>
      </c>
      <c r="D3747" t="s">
        <v>10198</v>
      </c>
      <c r="E3747" t="s">
        <v>709</v>
      </c>
      <c r="G3747" s="34">
        <f t="shared" si="58"/>
        <v>0</v>
      </c>
    </row>
    <row r="3748" spans="1:7" x14ac:dyDescent="0.15">
      <c r="A3748" t="s">
        <v>10261</v>
      </c>
      <c r="B3748" t="s">
        <v>10200</v>
      </c>
      <c r="C3748" t="s">
        <v>62</v>
      </c>
      <c r="D3748" t="s">
        <v>10201</v>
      </c>
      <c r="E3748" t="s">
        <v>709</v>
      </c>
      <c r="G3748" s="34">
        <f t="shared" si="58"/>
        <v>0</v>
      </c>
    </row>
    <row r="3749" spans="1:7" x14ac:dyDescent="0.15">
      <c r="A3749" t="s">
        <v>10262</v>
      </c>
      <c r="B3749" t="s">
        <v>10203</v>
      </c>
      <c r="C3749" t="s">
        <v>62</v>
      </c>
      <c r="D3749" t="s">
        <v>10204</v>
      </c>
      <c r="E3749" t="s">
        <v>709</v>
      </c>
      <c r="G3749" s="34">
        <f t="shared" si="58"/>
        <v>0</v>
      </c>
    </row>
    <row r="3750" spans="1:7" x14ac:dyDescent="0.15">
      <c r="A3750" t="s">
        <v>10263</v>
      </c>
      <c r="B3750" t="s">
        <v>10206</v>
      </c>
      <c r="C3750" t="s">
        <v>62</v>
      </c>
      <c r="D3750" t="s">
        <v>10207</v>
      </c>
      <c r="E3750" t="s">
        <v>709</v>
      </c>
      <c r="G3750" s="34">
        <f t="shared" si="58"/>
        <v>0</v>
      </c>
    </row>
    <row r="3751" spans="1:7" x14ac:dyDescent="0.15">
      <c r="A3751" t="s">
        <v>10264</v>
      </c>
      <c r="B3751" t="s">
        <v>10209</v>
      </c>
      <c r="C3751" t="s">
        <v>62</v>
      </c>
      <c r="D3751" t="s">
        <v>10210</v>
      </c>
      <c r="E3751" t="s">
        <v>709</v>
      </c>
      <c r="G3751" s="34">
        <f t="shared" si="58"/>
        <v>0</v>
      </c>
    </row>
    <row r="3752" spans="1:7" x14ac:dyDescent="0.15">
      <c r="A3752" t="s">
        <v>10265</v>
      </c>
      <c r="B3752" t="s">
        <v>10212</v>
      </c>
      <c r="C3752" t="s">
        <v>62</v>
      </c>
      <c r="D3752" t="s">
        <v>10213</v>
      </c>
      <c r="E3752" t="s">
        <v>709</v>
      </c>
      <c r="G3752" s="34">
        <f t="shared" si="58"/>
        <v>0</v>
      </c>
    </row>
    <row r="3753" spans="1:7" x14ac:dyDescent="0.15">
      <c r="A3753" t="s">
        <v>10266</v>
      </c>
      <c r="B3753" t="s">
        <v>10215</v>
      </c>
      <c r="C3753" t="s">
        <v>62</v>
      </c>
      <c r="D3753" t="s">
        <v>10216</v>
      </c>
      <c r="E3753" t="s">
        <v>709</v>
      </c>
      <c r="G3753" s="34">
        <f t="shared" si="58"/>
        <v>0</v>
      </c>
    </row>
    <row r="3754" spans="1:7" x14ac:dyDescent="0.15">
      <c r="A3754" t="s">
        <v>10267</v>
      </c>
      <c r="B3754" t="s">
        <v>10218</v>
      </c>
      <c r="C3754" t="s">
        <v>62</v>
      </c>
      <c r="D3754" t="s">
        <v>10219</v>
      </c>
      <c r="E3754" t="s">
        <v>709</v>
      </c>
      <c r="G3754" s="34">
        <f t="shared" si="58"/>
        <v>0</v>
      </c>
    </row>
    <row r="3755" spans="1:7" x14ac:dyDescent="0.15">
      <c r="A3755" t="s">
        <v>10268</v>
      </c>
      <c r="B3755" t="s">
        <v>10221</v>
      </c>
      <c r="C3755" t="s">
        <v>62</v>
      </c>
      <c r="D3755" t="s">
        <v>10222</v>
      </c>
      <c r="E3755" t="s">
        <v>709</v>
      </c>
      <c r="G3755" s="34">
        <f t="shared" si="58"/>
        <v>0</v>
      </c>
    </row>
    <row r="3756" spans="1:7" x14ac:dyDescent="0.15">
      <c r="A3756" t="s">
        <v>10269</v>
      </c>
      <c r="B3756" t="s">
        <v>10224</v>
      </c>
      <c r="C3756" t="s">
        <v>62</v>
      </c>
      <c r="D3756" t="s">
        <v>10225</v>
      </c>
      <c r="E3756" t="s">
        <v>709</v>
      </c>
      <c r="G3756" s="34">
        <f t="shared" si="58"/>
        <v>0</v>
      </c>
    </row>
    <row r="3757" spans="1:7" x14ac:dyDescent="0.15">
      <c r="A3757" t="s">
        <v>10270</v>
      </c>
      <c r="B3757" t="s">
        <v>10227</v>
      </c>
      <c r="C3757" t="s">
        <v>62</v>
      </c>
      <c r="D3757" t="s">
        <v>10228</v>
      </c>
      <c r="E3757" t="s">
        <v>709</v>
      </c>
      <c r="G3757" s="34">
        <f t="shared" si="58"/>
        <v>0</v>
      </c>
    </row>
    <row r="3758" spans="1:7" x14ac:dyDescent="0.15">
      <c r="A3758" t="s">
        <v>10271</v>
      </c>
      <c r="B3758" t="s">
        <v>10230</v>
      </c>
      <c r="C3758" t="s">
        <v>62</v>
      </c>
      <c r="D3758" t="s">
        <v>10231</v>
      </c>
      <c r="E3758" t="s">
        <v>709</v>
      </c>
      <c r="G3758" s="34">
        <f t="shared" si="58"/>
        <v>0</v>
      </c>
    </row>
    <row r="3759" spans="1:7" x14ac:dyDescent="0.15">
      <c r="A3759" t="s">
        <v>10272</v>
      </c>
      <c r="B3759" t="s">
        <v>10233</v>
      </c>
      <c r="C3759" t="s">
        <v>62</v>
      </c>
      <c r="D3759" t="s">
        <v>10234</v>
      </c>
      <c r="E3759" t="s">
        <v>709</v>
      </c>
      <c r="G3759" s="34">
        <f t="shared" si="58"/>
        <v>0</v>
      </c>
    </row>
    <row r="3760" spans="1:7" x14ac:dyDescent="0.15">
      <c r="A3760" t="s">
        <v>10273</v>
      </c>
      <c r="B3760" t="s">
        <v>10236</v>
      </c>
      <c r="C3760" t="s">
        <v>62</v>
      </c>
      <c r="D3760" t="s">
        <v>10237</v>
      </c>
      <c r="E3760" t="s">
        <v>709</v>
      </c>
      <c r="G3760" s="34">
        <f t="shared" si="58"/>
        <v>0</v>
      </c>
    </row>
    <row r="3761" spans="1:7" x14ac:dyDescent="0.15">
      <c r="A3761" t="s">
        <v>10274</v>
      </c>
      <c r="B3761" t="s">
        <v>10239</v>
      </c>
      <c r="C3761" t="s">
        <v>62</v>
      </c>
      <c r="D3761" t="s">
        <v>10240</v>
      </c>
      <c r="E3761" t="s">
        <v>709</v>
      </c>
      <c r="G3761" s="34">
        <f t="shared" si="58"/>
        <v>0</v>
      </c>
    </row>
    <row r="3762" spans="1:7" x14ac:dyDescent="0.15">
      <c r="A3762" t="s">
        <v>10275</v>
      </c>
      <c r="B3762" t="s">
        <v>10242</v>
      </c>
      <c r="C3762" t="s">
        <v>62</v>
      </c>
      <c r="D3762" t="s">
        <v>10243</v>
      </c>
      <c r="E3762" t="s">
        <v>709</v>
      </c>
      <c r="G3762" s="34">
        <f t="shared" si="58"/>
        <v>0</v>
      </c>
    </row>
    <row r="3763" spans="1:7" x14ac:dyDescent="0.15">
      <c r="A3763" t="s">
        <v>10276</v>
      </c>
      <c r="B3763" t="s">
        <v>10245</v>
      </c>
      <c r="C3763" t="s">
        <v>62</v>
      </c>
      <c r="D3763" t="s">
        <v>10246</v>
      </c>
      <c r="E3763" t="s">
        <v>709</v>
      </c>
      <c r="G3763" s="34">
        <f t="shared" si="58"/>
        <v>0</v>
      </c>
    </row>
    <row r="3764" spans="1:7" x14ac:dyDescent="0.15">
      <c r="A3764" t="s">
        <v>10277</v>
      </c>
      <c r="B3764" t="s">
        <v>10248</v>
      </c>
      <c r="C3764" t="s">
        <v>62</v>
      </c>
      <c r="D3764" t="s">
        <v>10249</v>
      </c>
      <c r="E3764" t="s">
        <v>709</v>
      </c>
      <c r="G3764" s="34">
        <f t="shared" si="58"/>
        <v>0</v>
      </c>
    </row>
    <row r="3765" spans="1:7" x14ac:dyDescent="0.15">
      <c r="A3765" t="s">
        <v>10278</v>
      </c>
      <c r="B3765" t="s">
        <v>10251</v>
      </c>
      <c r="C3765" t="s">
        <v>62</v>
      </c>
      <c r="D3765" t="s">
        <v>10252</v>
      </c>
      <c r="E3765" t="s">
        <v>709</v>
      </c>
      <c r="F3765" t="s">
        <v>11967</v>
      </c>
      <c r="G3765" s="34">
        <f t="shared" si="58"/>
        <v>38630</v>
      </c>
    </row>
    <row r="3766" spans="1:7" x14ac:dyDescent="0.15">
      <c r="A3766" t="s">
        <v>10279</v>
      </c>
      <c r="B3766" t="s">
        <v>10254</v>
      </c>
      <c r="C3766" t="s">
        <v>62</v>
      </c>
      <c r="D3766" t="s">
        <v>10255</v>
      </c>
      <c r="E3766" t="s">
        <v>709</v>
      </c>
      <c r="F3766" t="s">
        <v>11967</v>
      </c>
      <c r="G3766" s="34">
        <f t="shared" si="58"/>
        <v>38630</v>
      </c>
    </row>
    <row r="3767" spans="1:7" x14ac:dyDescent="0.15">
      <c r="A3767" t="s">
        <v>10280</v>
      </c>
      <c r="B3767" t="s">
        <v>10281</v>
      </c>
      <c r="C3767" t="s">
        <v>180</v>
      </c>
      <c r="D3767" t="s">
        <v>10282</v>
      </c>
      <c r="E3767" t="s">
        <v>379</v>
      </c>
      <c r="G3767" s="34">
        <f t="shared" si="58"/>
        <v>0</v>
      </c>
    </row>
    <row r="3768" spans="1:7" x14ac:dyDescent="0.15">
      <c r="A3768" t="s">
        <v>10283</v>
      </c>
      <c r="B3768" t="s">
        <v>10284</v>
      </c>
      <c r="C3768" t="s">
        <v>180</v>
      </c>
      <c r="D3768" t="s">
        <v>10285</v>
      </c>
      <c r="E3768" t="s">
        <v>379</v>
      </c>
      <c r="G3768" s="34">
        <f t="shared" si="58"/>
        <v>0</v>
      </c>
    </row>
    <row r="3769" spans="1:7" x14ac:dyDescent="0.15">
      <c r="A3769" t="s">
        <v>10286</v>
      </c>
      <c r="B3769" t="s">
        <v>10287</v>
      </c>
      <c r="C3769" t="s">
        <v>180</v>
      </c>
      <c r="D3769" t="s">
        <v>10288</v>
      </c>
      <c r="E3769" t="s">
        <v>379</v>
      </c>
      <c r="G3769" s="34">
        <f t="shared" si="58"/>
        <v>0</v>
      </c>
    </row>
    <row r="3770" spans="1:7" x14ac:dyDescent="0.15">
      <c r="A3770" t="s">
        <v>10289</v>
      </c>
      <c r="B3770" t="s">
        <v>10290</v>
      </c>
      <c r="C3770" t="s">
        <v>180</v>
      </c>
      <c r="D3770" t="s">
        <v>10291</v>
      </c>
      <c r="E3770" t="s">
        <v>379</v>
      </c>
      <c r="G3770" s="34">
        <f t="shared" si="58"/>
        <v>0</v>
      </c>
    </row>
    <row r="3771" spans="1:7" x14ac:dyDescent="0.15">
      <c r="A3771" t="s">
        <v>10292</v>
      </c>
      <c r="B3771" t="s">
        <v>10293</v>
      </c>
      <c r="C3771" t="s">
        <v>180</v>
      </c>
      <c r="D3771" t="s">
        <v>10294</v>
      </c>
      <c r="E3771" t="s">
        <v>379</v>
      </c>
      <c r="G3771" s="34">
        <f t="shared" si="58"/>
        <v>0</v>
      </c>
    </row>
    <row r="3772" spans="1:7" x14ac:dyDescent="0.15">
      <c r="A3772" t="s">
        <v>10295</v>
      </c>
      <c r="B3772" t="s">
        <v>10296</v>
      </c>
      <c r="C3772" t="s">
        <v>180</v>
      </c>
      <c r="D3772" t="s">
        <v>10297</v>
      </c>
      <c r="E3772" t="s">
        <v>379</v>
      </c>
      <c r="G3772" s="34">
        <f t="shared" si="58"/>
        <v>0</v>
      </c>
    </row>
    <row r="3773" spans="1:7" x14ac:dyDescent="0.15">
      <c r="A3773" t="s">
        <v>10298</v>
      </c>
      <c r="B3773" t="s">
        <v>10299</v>
      </c>
      <c r="C3773" t="s">
        <v>180</v>
      </c>
      <c r="D3773" t="s">
        <v>10300</v>
      </c>
      <c r="E3773" t="s">
        <v>379</v>
      </c>
      <c r="G3773" s="34">
        <f t="shared" si="58"/>
        <v>0</v>
      </c>
    </row>
    <row r="3774" spans="1:7" x14ac:dyDescent="0.15">
      <c r="A3774" t="s">
        <v>10301</v>
      </c>
      <c r="B3774" t="s">
        <v>10302</v>
      </c>
      <c r="C3774" t="s">
        <v>180</v>
      </c>
      <c r="D3774" t="s">
        <v>10303</v>
      </c>
      <c r="E3774" t="s">
        <v>379</v>
      </c>
      <c r="G3774" s="34">
        <f t="shared" si="58"/>
        <v>0</v>
      </c>
    </row>
    <row r="3775" spans="1:7" x14ac:dyDescent="0.15">
      <c r="A3775" t="s">
        <v>10304</v>
      </c>
      <c r="B3775" t="s">
        <v>10305</v>
      </c>
      <c r="C3775" t="s">
        <v>180</v>
      </c>
      <c r="D3775" t="s">
        <v>10306</v>
      </c>
      <c r="E3775" t="s">
        <v>379</v>
      </c>
      <c r="G3775" s="34">
        <f t="shared" si="58"/>
        <v>0</v>
      </c>
    </row>
    <row r="3776" spans="1:7" x14ac:dyDescent="0.15">
      <c r="A3776" t="s">
        <v>10307</v>
      </c>
      <c r="B3776" t="s">
        <v>10308</v>
      </c>
      <c r="C3776" t="s">
        <v>180</v>
      </c>
      <c r="D3776" t="s">
        <v>10309</v>
      </c>
      <c r="E3776" t="s">
        <v>379</v>
      </c>
      <c r="G3776" s="34">
        <f t="shared" si="58"/>
        <v>0</v>
      </c>
    </row>
    <row r="3777" spans="1:7" x14ac:dyDescent="0.15">
      <c r="A3777" t="s">
        <v>10310</v>
      </c>
      <c r="B3777" t="s">
        <v>10311</v>
      </c>
      <c r="C3777" t="s">
        <v>180</v>
      </c>
      <c r="D3777" t="s">
        <v>10312</v>
      </c>
      <c r="E3777" t="s">
        <v>379</v>
      </c>
      <c r="G3777" s="34">
        <f t="shared" si="58"/>
        <v>0</v>
      </c>
    </row>
    <row r="3778" spans="1:7" x14ac:dyDescent="0.15">
      <c r="A3778" t="s">
        <v>10313</v>
      </c>
      <c r="B3778" t="s">
        <v>10314</v>
      </c>
      <c r="C3778" t="s">
        <v>180</v>
      </c>
      <c r="D3778" t="s">
        <v>10315</v>
      </c>
      <c r="E3778" t="s">
        <v>379</v>
      </c>
      <c r="F3778" t="s">
        <v>11967</v>
      </c>
      <c r="G3778" s="34">
        <f t="shared" ref="G3778:G3841" si="59">IFERROR(VALUE(F3778),VALUE(REPLACE(F3778,1,FIND(CHAR(1),SUBSTITUTE(F3778,",",CHAR(1),LEN(F3778)-LEN(SUBSTITUTE(F3778,",","")))),"")))</f>
        <v>38630</v>
      </c>
    </row>
    <row r="3779" spans="1:7" x14ac:dyDescent="0.15">
      <c r="A3779" t="s">
        <v>11748</v>
      </c>
      <c r="B3779" t="s">
        <v>11749</v>
      </c>
      <c r="C3779" t="s">
        <v>180</v>
      </c>
      <c r="D3779" t="s">
        <v>11750</v>
      </c>
      <c r="E3779" t="s">
        <v>379</v>
      </c>
      <c r="F3779" t="s">
        <v>12133</v>
      </c>
      <c r="G3779" s="34">
        <f t="shared" si="59"/>
        <v>41506</v>
      </c>
    </row>
    <row r="3780" spans="1:7" x14ac:dyDescent="0.15">
      <c r="A3780" t="s">
        <v>10316</v>
      </c>
      <c r="B3780" t="s">
        <v>10281</v>
      </c>
      <c r="C3780" t="s">
        <v>3735</v>
      </c>
      <c r="D3780" t="s">
        <v>10282</v>
      </c>
      <c r="E3780" t="s">
        <v>1802</v>
      </c>
      <c r="G3780" s="34">
        <f t="shared" si="59"/>
        <v>0</v>
      </c>
    </row>
    <row r="3781" spans="1:7" x14ac:dyDescent="0.15">
      <c r="A3781" t="s">
        <v>10317</v>
      </c>
      <c r="B3781" t="s">
        <v>10284</v>
      </c>
      <c r="C3781" t="s">
        <v>3735</v>
      </c>
      <c r="D3781" t="s">
        <v>10285</v>
      </c>
      <c r="E3781" t="s">
        <v>1802</v>
      </c>
      <c r="G3781" s="34">
        <f t="shared" si="59"/>
        <v>0</v>
      </c>
    </row>
    <row r="3782" spans="1:7" x14ac:dyDescent="0.15">
      <c r="A3782" t="s">
        <v>10318</v>
      </c>
      <c r="B3782" t="s">
        <v>10287</v>
      </c>
      <c r="C3782" t="s">
        <v>3735</v>
      </c>
      <c r="D3782" t="s">
        <v>10288</v>
      </c>
      <c r="E3782" t="s">
        <v>1802</v>
      </c>
      <c r="G3782" s="34">
        <f t="shared" si="59"/>
        <v>0</v>
      </c>
    </row>
    <row r="3783" spans="1:7" x14ac:dyDescent="0.15">
      <c r="A3783" t="s">
        <v>10319</v>
      </c>
      <c r="B3783" t="s">
        <v>10290</v>
      </c>
      <c r="C3783" t="s">
        <v>3735</v>
      </c>
      <c r="D3783" t="s">
        <v>10291</v>
      </c>
      <c r="E3783" t="s">
        <v>1802</v>
      </c>
      <c r="G3783" s="34">
        <f t="shared" si="59"/>
        <v>0</v>
      </c>
    </row>
    <row r="3784" spans="1:7" x14ac:dyDescent="0.15">
      <c r="A3784" t="s">
        <v>10320</v>
      </c>
      <c r="B3784" t="s">
        <v>10293</v>
      </c>
      <c r="C3784" t="s">
        <v>3735</v>
      </c>
      <c r="D3784" t="s">
        <v>10294</v>
      </c>
      <c r="E3784" t="s">
        <v>1802</v>
      </c>
      <c r="G3784" s="34">
        <f t="shared" si="59"/>
        <v>0</v>
      </c>
    </row>
    <row r="3785" spans="1:7" x14ac:dyDescent="0.15">
      <c r="A3785" t="s">
        <v>10321</v>
      </c>
      <c r="B3785" t="s">
        <v>10296</v>
      </c>
      <c r="C3785" t="s">
        <v>3735</v>
      </c>
      <c r="D3785" t="s">
        <v>10297</v>
      </c>
      <c r="E3785" t="s">
        <v>1802</v>
      </c>
      <c r="G3785" s="34">
        <f t="shared" si="59"/>
        <v>0</v>
      </c>
    </row>
    <row r="3786" spans="1:7" x14ac:dyDescent="0.15">
      <c r="A3786" t="s">
        <v>10322</v>
      </c>
      <c r="B3786" t="s">
        <v>10299</v>
      </c>
      <c r="C3786" t="s">
        <v>3735</v>
      </c>
      <c r="D3786" t="s">
        <v>10300</v>
      </c>
      <c r="E3786" t="s">
        <v>1802</v>
      </c>
      <c r="G3786" s="34">
        <f t="shared" si="59"/>
        <v>0</v>
      </c>
    </row>
    <row r="3787" spans="1:7" x14ac:dyDescent="0.15">
      <c r="A3787" t="s">
        <v>10323</v>
      </c>
      <c r="B3787" t="s">
        <v>10302</v>
      </c>
      <c r="C3787" t="s">
        <v>3735</v>
      </c>
      <c r="D3787" t="s">
        <v>10303</v>
      </c>
      <c r="E3787" t="s">
        <v>1802</v>
      </c>
      <c r="G3787" s="34">
        <f t="shared" si="59"/>
        <v>0</v>
      </c>
    </row>
    <row r="3788" spans="1:7" x14ac:dyDescent="0.15">
      <c r="A3788" t="s">
        <v>10324</v>
      </c>
      <c r="B3788" t="s">
        <v>10305</v>
      </c>
      <c r="C3788" t="s">
        <v>3735</v>
      </c>
      <c r="D3788" t="s">
        <v>10306</v>
      </c>
      <c r="E3788" t="s">
        <v>1802</v>
      </c>
      <c r="G3788" s="34">
        <f t="shared" si="59"/>
        <v>0</v>
      </c>
    </row>
    <row r="3789" spans="1:7" x14ac:dyDescent="0.15">
      <c r="A3789" t="s">
        <v>10325</v>
      </c>
      <c r="B3789" t="s">
        <v>10308</v>
      </c>
      <c r="C3789" t="s">
        <v>3735</v>
      </c>
      <c r="D3789" t="s">
        <v>10309</v>
      </c>
      <c r="E3789" t="s">
        <v>1802</v>
      </c>
      <c r="G3789" s="34">
        <f t="shared" si="59"/>
        <v>0</v>
      </c>
    </row>
    <row r="3790" spans="1:7" x14ac:dyDescent="0.15">
      <c r="A3790" t="s">
        <v>10326</v>
      </c>
      <c r="B3790" t="s">
        <v>10311</v>
      </c>
      <c r="C3790" t="s">
        <v>3735</v>
      </c>
      <c r="D3790" t="s">
        <v>10312</v>
      </c>
      <c r="E3790" t="s">
        <v>1802</v>
      </c>
      <c r="G3790" s="34">
        <f t="shared" si="59"/>
        <v>0</v>
      </c>
    </row>
    <row r="3791" spans="1:7" x14ac:dyDescent="0.15">
      <c r="A3791" t="s">
        <v>10327</v>
      </c>
      <c r="B3791" t="s">
        <v>10314</v>
      </c>
      <c r="C3791" t="s">
        <v>3735</v>
      </c>
      <c r="D3791" t="s">
        <v>10315</v>
      </c>
      <c r="E3791" t="s">
        <v>1802</v>
      </c>
      <c r="F3791" t="s">
        <v>11967</v>
      </c>
      <c r="G3791" s="34">
        <f t="shared" si="59"/>
        <v>38630</v>
      </c>
    </row>
    <row r="3792" spans="1:7" x14ac:dyDescent="0.15">
      <c r="A3792" t="s">
        <v>10328</v>
      </c>
      <c r="B3792" t="s">
        <v>10329</v>
      </c>
      <c r="C3792" t="s">
        <v>93</v>
      </c>
      <c r="D3792" t="s">
        <v>10330</v>
      </c>
      <c r="E3792" t="s">
        <v>95</v>
      </c>
      <c r="G3792" s="34">
        <f t="shared" si="59"/>
        <v>0</v>
      </c>
    </row>
    <row r="3793" spans="1:7" x14ac:dyDescent="0.15">
      <c r="A3793" t="s">
        <v>10331</v>
      </c>
      <c r="B3793" t="s">
        <v>10332</v>
      </c>
      <c r="C3793" t="s">
        <v>93</v>
      </c>
      <c r="D3793" t="s">
        <v>10333</v>
      </c>
      <c r="E3793" t="s">
        <v>95</v>
      </c>
      <c r="G3793" s="34">
        <f t="shared" si="59"/>
        <v>0</v>
      </c>
    </row>
    <row r="3794" spans="1:7" x14ac:dyDescent="0.15">
      <c r="A3794" t="s">
        <v>10334</v>
      </c>
      <c r="B3794" t="s">
        <v>10335</v>
      </c>
      <c r="C3794" t="s">
        <v>93</v>
      </c>
      <c r="D3794" t="s">
        <v>10336</v>
      </c>
      <c r="E3794" t="s">
        <v>95</v>
      </c>
      <c r="G3794" s="34">
        <f t="shared" si="59"/>
        <v>0</v>
      </c>
    </row>
    <row r="3795" spans="1:7" x14ac:dyDescent="0.15">
      <c r="A3795" t="s">
        <v>10337</v>
      </c>
      <c r="B3795" t="s">
        <v>10338</v>
      </c>
      <c r="C3795" t="s">
        <v>93</v>
      </c>
      <c r="D3795" t="s">
        <v>10339</v>
      </c>
      <c r="E3795" t="s">
        <v>95</v>
      </c>
      <c r="G3795" s="34">
        <f t="shared" si="59"/>
        <v>0</v>
      </c>
    </row>
    <row r="3796" spans="1:7" x14ac:dyDescent="0.15">
      <c r="A3796" t="s">
        <v>10340</v>
      </c>
      <c r="B3796" t="s">
        <v>10341</v>
      </c>
      <c r="C3796" t="s">
        <v>93</v>
      </c>
      <c r="D3796" t="s">
        <v>10342</v>
      </c>
      <c r="E3796" t="s">
        <v>95</v>
      </c>
      <c r="G3796" s="34">
        <f t="shared" si="59"/>
        <v>0</v>
      </c>
    </row>
    <row r="3797" spans="1:7" x14ac:dyDescent="0.15">
      <c r="A3797" t="s">
        <v>10343</v>
      </c>
      <c r="B3797" t="s">
        <v>10344</v>
      </c>
      <c r="C3797" t="s">
        <v>93</v>
      </c>
      <c r="D3797" t="s">
        <v>10345</v>
      </c>
      <c r="E3797" t="s">
        <v>95</v>
      </c>
      <c r="G3797" s="34">
        <f t="shared" si="59"/>
        <v>0</v>
      </c>
    </row>
    <row r="3798" spans="1:7" x14ac:dyDescent="0.15">
      <c r="A3798" t="s">
        <v>10346</v>
      </c>
      <c r="B3798" t="s">
        <v>10347</v>
      </c>
      <c r="C3798" t="s">
        <v>93</v>
      </c>
      <c r="D3798" t="s">
        <v>10348</v>
      </c>
      <c r="E3798" t="s">
        <v>95</v>
      </c>
      <c r="G3798" s="34">
        <f t="shared" si="59"/>
        <v>0</v>
      </c>
    </row>
    <row r="3799" spans="1:7" x14ac:dyDescent="0.15">
      <c r="A3799" t="s">
        <v>10349</v>
      </c>
      <c r="B3799" t="s">
        <v>10350</v>
      </c>
      <c r="C3799" t="s">
        <v>93</v>
      </c>
      <c r="D3799" t="s">
        <v>10351</v>
      </c>
      <c r="E3799" t="s">
        <v>95</v>
      </c>
      <c r="G3799" s="34">
        <f t="shared" si="59"/>
        <v>0</v>
      </c>
    </row>
    <row r="3800" spans="1:7" x14ac:dyDescent="0.15">
      <c r="A3800" t="s">
        <v>10352</v>
      </c>
      <c r="B3800" t="s">
        <v>10353</v>
      </c>
      <c r="C3800" t="s">
        <v>93</v>
      </c>
      <c r="D3800" t="s">
        <v>10354</v>
      </c>
      <c r="E3800" t="s">
        <v>95</v>
      </c>
      <c r="F3800" t="s">
        <v>12028</v>
      </c>
      <c r="G3800" s="34">
        <f t="shared" si="59"/>
        <v>38174</v>
      </c>
    </row>
    <row r="3801" spans="1:7" x14ac:dyDescent="0.15">
      <c r="A3801" t="s">
        <v>10355</v>
      </c>
      <c r="B3801" t="s">
        <v>10356</v>
      </c>
      <c r="C3801" t="s">
        <v>93</v>
      </c>
      <c r="D3801" t="s">
        <v>10357</v>
      </c>
      <c r="E3801" t="s">
        <v>95</v>
      </c>
      <c r="G3801" s="34">
        <f t="shared" si="59"/>
        <v>0</v>
      </c>
    </row>
    <row r="3802" spans="1:7" x14ac:dyDescent="0.15">
      <c r="A3802" t="s">
        <v>10358</v>
      </c>
      <c r="B3802" t="s">
        <v>10359</v>
      </c>
      <c r="C3802" t="s">
        <v>93</v>
      </c>
      <c r="D3802" t="s">
        <v>10360</v>
      </c>
      <c r="E3802" t="s">
        <v>95</v>
      </c>
      <c r="G3802" s="34">
        <f t="shared" si="59"/>
        <v>0</v>
      </c>
    </row>
    <row r="3803" spans="1:7" x14ac:dyDescent="0.15">
      <c r="A3803" t="s">
        <v>10361</v>
      </c>
      <c r="B3803" t="s">
        <v>10362</v>
      </c>
      <c r="C3803" t="s">
        <v>93</v>
      </c>
      <c r="D3803" t="s">
        <v>10363</v>
      </c>
      <c r="E3803" t="s">
        <v>95</v>
      </c>
      <c r="G3803" s="34">
        <f t="shared" si="59"/>
        <v>0</v>
      </c>
    </row>
    <row r="3804" spans="1:7" x14ac:dyDescent="0.15">
      <c r="A3804" t="s">
        <v>10364</v>
      </c>
      <c r="B3804" t="s">
        <v>10365</v>
      </c>
      <c r="C3804" t="s">
        <v>93</v>
      </c>
      <c r="D3804" t="s">
        <v>10366</v>
      </c>
      <c r="E3804" t="s">
        <v>95</v>
      </c>
      <c r="G3804" s="34">
        <f t="shared" si="59"/>
        <v>0</v>
      </c>
    </row>
    <row r="3805" spans="1:7" x14ac:dyDescent="0.15">
      <c r="A3805" t="s">
        <v>10367</v>
      </c>
      <c r="B3805" t="s">
        <v>10368</v>
      </c>
      <c r="C3805" t="s">
        <v>93</v>
      </c>
      <c r="D3805" t="s">
        <v>10369</v>
      </c>
      <c r="E3805" t="s">
        <v>95</v>
      </c>
      <c r="G3805" s="34">
        <f t="shared" si="59"/>
        <v>0</v>
      </c>
    </row>
    <row r="3806" spans="1:7" x14ac:dyDescent="0.15">
      <c r="A3806" t="s">
        <v>10370</v>
      </c>
      <c r="B3806" t="s">
        <v>10371</v>
      </c>
      <c r="C3806" t="s">
        <v>93</v>
      </c>
      <c r="D3806" t="s">
        <v>10372</v>
      </c>
      <c r="E3806" t="s">
        <v>95</v>
      </c>
      <c r="G3806" s="34">
        <f t="shared" si="59"/>
        <v>0</v>
      </c>
    </row>
    <row r="3807" spans="1:7" x14ac:dyDescent="0.15">
      <c r="A3807" t="s">
        <v>10373</v>
      </c>
      <c r="B3807" t="s">
        <v>10374</v>
      </c>
      <c r="C3807" t="s">
        <v>93</v>
      </c>
      <c r="D3807" t="s">
        <v>10375</v>
      </c>
      <c r="E3807" t="s">
        <v>95</v>
      </c>
      <c r="G3807" s="34">
        <f t="shared" si="59"/>
        <v>0</v>
      </c>
    </row>
    <row r="3808" spans="1:7" x14ac:dyDescent="0.15">
      <c r="A3808" t="s">
        <v>10376</v>
      </c>
      <c r="B3808" t="s">
        <v>10377</v>
      </c>
      <c r="C3808" t="s">
        <v>93</v>
      </c>
      <c r="D3808" t="s">
        <v>10378</v>
      </c>
      <c r="E3808" t="s">
        <v>95</v>
      </c>
      <c r="F3808" t="s">
        <v>12028</v>
      </c>
      <c r="G3808" s="34">
        <f t="shared" si="59"/>
        <v>38174</v>
      </c>
    </row>
    <row r="3809" spans="1:7" x14ac:dyDescent="0.15">
      <c r="A3809" t="s">
        <v>10379</v>
      </c>
      <c r="B3809" t="s">
        <v>10380</v>
      </c>
      <c r="C3809" t="s">
        <v>93</v>
      </c>
      <c r="D3809" t="s">
        <v>10381</v>
      </c>
      <c r="E3809" t="s">
        <v>95</v>
      </c>
      <c r="F3809" t="s">
        <v>11850</v>
      </c>
      <c r="G3809" s="34">
        <f t="shared" si="59"/>
        <v>39937</v>
      </c>
    </row>
    <row r="3810" spans="1:7" x14ac:dyDescent="0.15">
      <c r="A3810" t="s">
        <v>10382</v>
      </c>
      <c r="B3810" t="s">
        <v>10383</v>
      </c>
      <c r="C3810" t="s">
        <v>93</v>
      </c>
      <c r="D3810" t="s">
        <v>10384</v>
      </c>
      <c r="E3810" t="s">
        <v>95</v>
      </c>
      <c r="G3810" s="34">
        <f t="shared" si="59"/>
        <v>0</v>
      </c>
    </row>
    <row r="3811" spans="1:7" x14ac:dyDescent="0.15">
      <c r="A3811" t="s">
        <v>10385</v>
      </c>
      <c r="B3811" t="s">
        <v>10386</v>
      </c>
      <c r="C3811" t="s">
        <v>93</v>
      </c>
      <c r="D3811" t="s">
        <v>10387</v>
      </c>
      <c r="E3811" t="s">
        <v>95</v>
      </c>
      <c r="G3811" s="34">
        <f t="shared" si="59"/>
        <v>0</v>
      </c>
    </row>
    <row r="3812" spans="1:7" x14ac:dyDescent="0.15">
      <c r="A3812" t="s">
        <v>10388</v>
      </c>
      <c r="B3812" t="s">
        <v>10389</v>
      </c>
      <c r="C3812" t="s">
        <v>93</v>
      </c>
      <c r="D3812" t="s">
        <v>10390</v>
      </c>
      <c r="E3812" t="s">
        <v>95</v>
      </c>
      <c r="G3812" s="34">
        <f t="shared" si="59"/>
        <v>0</v>
      </c>
    </row>
    <row r="3813" spans="1:7" x14ac:dyDescent="0.15">
      <c r="A3813" t="s">
        <v>10391</v>
      </c>
      <c r="B3813" t="s">
        <v>10392</v>
      </c>
      <c r="C3813" t="s">
        <v>93</v>
      </c>
      <c r="D3813" t="s">
        <v>10393</v>
      </c>
      <c r="E3813" t="s">
        <v>95</v>
      </c>
      <c r="G3813" s="34">
        <f t="shared" si="59"/>
        <v>0</v>
      </c>
    </row>
    <row r="3814" spans="1:7" x14ac:dyDescent="0.15">
      <c r="A3814" t="s">
        <v>10394</v>
      </c>
      <c r="B3814" t="s">
        <v>10395</v>
      </c>
      <c r="C3814" t="s">
        <v>93</v>
      </c>
      <c r="D3814" t="s">
        <v>10396</v>
      </c>
      <c r="E3814" t="s">
        <v>95</v>
      </c>
      <c r="G3814" s="34">
        <f t="shared" si="59"/>
        <v>0</v>
      </c>
    </row>
    <row r="3815" spans="1:7" x14ac:dyDescent="0.15">
      <c r="A3815" t="s">
        <v>10397</v>
      </c>
      <c r="B3815" t="s">
        <v>10398</v>
      </c>
      <c r="C3815" t="s">
        <v>93</v>
      </c>
      <c r="D3815" t="s">
        <v>10399</v>
      </c>
      <c r="E3815" t="s">
        <v>95</v>
      </c>
      <c r="G3815" s="34">
        <f t="shared" si="59"/>
        <v>0</v>
      </c>
    </row>
    <row r="3816" spans="1:7" x14ac:dyDescent="0.15">
      <c r="A3816" t="s">
        <v>10400</v>
      </c>
      <c r="B3816" t="s">
        <v>10401</v>
      </c>
      <c r="C3816" t="s">
        <v>93</v>
      </c>
      <c r="D3816" t="s">
        <v>10402</v>
      </c>
      <c r="E3816" t="s">
        <v>95</v>
      </c>
      <c r="G3816" s="34">
        <f t="shared" si="59"/>
        <v>0</v>
      </c>
    </row>
    <row r="3817" spans="1:7" x14ac:dyDescent="0.15">
      <c r="A3817" t="s">
        <v>10403</v>
      </c>
      <c r="B3817" t="s">
        <v>10404</v>
      </c>
      <c r="C3817" t="s">
        <v>93</v>
      </c>
      <c r="D3817" t="s">
        <v>10405</v>
      </c>
      <c r="E3817" t="s">
        <v>95</v>
      </c>
      <c r="F3817" t="s">
        <v>12028</v>
      </c>
      <c r="G3817" s="34">
        <f t="shared" si="59"/>
        <v>38174</v>
      </c>
    </row>
    <row r="3818" spans="1:7" x14ac:dyDescent="0.15">
      <c r="A3818" t="s">
        <v>10406</v>
      </c>
      <c r="B3818" t="s">
        <v>10407</v>
      </c>
      <c r="C3818" t="s">
        <v>93</v>
      </c>
      <c r="D3818" t="s">
        <v>10408</v>
      </c>
      <c r="E3818" t="s">
        <v>95</v>
      </c>
      <c r="G3818" s="34">
        <f t="shared" si="59"/>
        <v>0</v>
      </c>
    </row>
    <row r="3819" spans="1:7" x14ac:dyDescent="0.15">
      <c r="A3819" t="s">
        <v>10409</v>
      </c>
      <c r="B3819" t="s">
        <v>10410</v>
      </c>
      <c r="C3819" t="s">
        <v>93</v>
      </c>
      <c r="D3819" t="s">
        <v>10411</v>
      </c>
      <c r="E3819" t="s">
        <v>95</v>
      </c>
      <c r="G3819" s="34">
        <f t="shared" si="59"/>
        <v>0</v>
      </c>
    </row>
    <row r="3820" spans="1:7" x14ac:dyDescent="0.15">
      <c r="A3820" t="s">
        <v>10412</v>
      </c>
      <c r="B3820" t="s">
        <v>10413</v>
      </c>
      <c r="C3820" t="s">
        <v>93</v>
      </c>
      <c r="D3820" t="s">
        <v>10414</v>
      </c>
      <c r="E3820" t="s">
        <v>95</v>
      </c>
      <c r="G3820" s="34">
        <f t="shared" si="59"/>
        <v>0</v>
      </c>
    </row>
    <row r="3821" spans="1:7" x14ac:dyDescent="0.15">
      <c r="A3821" t="s">
        <v>10415</v>
      </c>
      <c r="B3821" t="s">
        <v>10416</v>
      </c>
      <c r="C3821" t="s">
        <v>93</v>
      </c>
      <c r="D3821" t="s">
        <v>10417</v>
      </c>
      <c r="E3821" t="s">
        <v>95</v>
      </c>
      <c r="G3821" s="34">
        <f t="shared" si="59"/>
        <v>0</v>
      </c>
    </row>
    <row r="3822" spans="1:7" x14ac:dyDescent="0.15">
      <c r="A3822" t="s">
        <v>10418</v>
      </c>
      <c r="B3822" t="s">
        <v>10419</v>
      </c>
      <c r="C3822" t="s">
        <v>93</v>
      </c>
      <c r="D3822" t="s">
        <v>10420</v>
      </c>
      <c r="E3822" t="s">
        <v>95</v>
      </c>
      <c r="G3822" s="34">
        <f t="shared" si="59"/>
        <v>0</v>
      </c>
    </row>
    <row r="3823" spans="1:7" x14ac:dyDescent="0.15">
      <c r="A3823" t="s">
        <v>10421</v>
      </c>
      <c r="B3823" t="s">
        <v>10422</v>
      </c>
      <c r="C3823" t="s">
        <v>93</v>
      </c>
      <c r="D3823" t="s">
        <v>10423</v>
      </c>
      <c r="E3823" t="s">
        <v>95</v>
      </c>
      <c r="G3823" s="34">
        <f t="shared" si="59"/>
        <v>0</v>
      </c>
    </row>
    <row r="3824" spans="1:7" x14ac:dyDescent="0.15">
      <c r="A3824" t="s">
        <v>10424</v>
      </c>
      <c r="B3824" t="s">
        <v>10425</v>
      </c>
      <c r="C3824" t="s">
        <v>93</v>
      </c>
      <c r="D3824" t="s">
        <v>10426</v>
      </c>
      <c r="E3824" t="s">
        <v>95</v>
      </c>
      <c r="G3824" s="34">
        <f t="shared" si="59"/>
        <v>0</v>
      </c>
    </row>
    <row r="3825" spans="1:7" x14ac:dyDescent="0.15">
      <c r="A3825" t="s">
        <v>10427</v>
      </c>
      <c r="B3825" t="s">
        <v>10428</v>
      </c>
      <c r="C3825" t="s">
        <v>93</v>
      </c>
      <c r="D3825" t="s">
        <v>10429</v>
      </c>
      <c r="E3825" t="s">
        <v>95</v>
      </c>
      <c r="F3825" t="s">
        <v>12028</v>
      </c>
      <c r="G3825" s="34">
        <f t="shared" si="59"/>
        <v>38174</v>
      </c>
    </row>
    <row r="3826" spans="1:7" x14ac:dyDescent="0.15">
      <c r="A3826" t="s">
        <v>10430</v>
      </c>
      <c r="B3826" t="s">
        <v>10431</v>
      </c>
      <c r="C3826" t="s">
        <v>93</v>
      </c>
      <c r="D3826" t="s">
        <v>10432</v>
      </c>
      <c r="E3826" t="s">
        <v>95</v>
      </c>
      <c r="G3826" s="34">
        <f t="shared" si="59"/>
        <v>0</v>
      </c>
    </row>
    <row r="3827" spans="1:7" x14ac:dyDescent="0.15">
      <c r="A3827" t="s">
        <v>10433</v>
      </c>
      <c r="B3827" t="s">
        <v>10434</v>
      </c>
      <c r="C3827" t="s">
        <v>93</v>
      </c>
      <c r="D3827" t="s">
        <v>10435</v>
      </c>
      <c r="E3827" t="s">
        <v>95</v>
      </c>
      <c r="G3827" s="34">
        <f t="shared" si="59"/>
        <v>0</v>
      </c>
    </row>
    <row r="3828" spans="1:7" x14ac:dyDescent="0.15">
      <c r="A3828" t="s">
        <v>10436</v>
      </c>
      <c r="B3828" t="s">
        <v>10437</v>
      </c>
      <c r="C3828" t="s">
        <v>93</v>
      </c>
      <c r="D3828" t="s">
        <v>10438</v>
      </c>
      <c r="E3828" t="s">
        <v>95</v>
      </c>
      <c r="G3828" s="34">
        <f t="shared" si="59"/>
        <v>0</v>
      </c>
    </row>
    <row r="3829" spans="1:7" x14ac:dyDescent="0.15">
      <c r="A3829" t="s">
        <v>10439</v>
      </c>
      <c r="B3829" t="s">
        <v>10440</v>
      </c>
      <c r="C3829" t="s">
        <v>93</v>
      </c>
      <c r="D3829" t="s">
        <v>10441</v>
      </c>
      <c r="E3829" t="s">
        <v>95</v>
      </c>
      <c r="G3829" s="34">
        <f t="shared" si="59"/>
        <v>0</v>
      </c>
    </row>
    <row r="3830" spans="1:7" x14ac:dyDescent="0.15">
      <c r="A3830" t="s">
        <v>10442</v>
      </c>
      <c r="B3830" t="s">
        <v>10443</v>
      </c>
      <c r="C3830" t="s">
        <v>93</v>
      </c>
      <c r="D3830" t="s">
        <v>10444</v>
      </c>
      <c r="E3830" t="s">
        <v>95</v>
      </c>
      <c r="G3830" s="34">
        <f t="shared" si="59"/>
        <v>0</v>
      </c>
    </row>
    <row r="3831" spans="1:7" x14ac:dyDescent="0.15">
      <c r="A3831" t="s">
        <v>10445</v>
      </c>
      <c r="B3831" t="s">
        <v>10446</v>
      </c>
      <c r="C3831" t="s">
        <v>93</v>
      </c>
      <c r="D3831" t="s">
        <v>10447</v>
      </c>
      <c r="E3831" t="s">
        <v>95</v>
      </c>
      <c r="G3831" s="34">
        <f t="shared" si="59"/>
        <v>0</v>
      </c>
    </row>
    <row r="3832" spans="1:7" x14ac:dyDescent="0.15">
      <c r="A3832" t="s">
        <v>10448</v>
      </c>
      <c r="B3832" t="s">
        <v>10449</v>
      </c>
      <c r="C3832" t="s">
        <v>93</v>
      </c>
      <c r="D3832" t="s">
        <v>10450</v>
      </c>
      <c r="E3832" t="s">
        <v>95</v>
      </c>
      <c r="G3832" s="34">
        <f t="shared" si="59"/>
        <v>0</v>
      </c>
    </row>
    <row r="3833" spans="1:7" x14ac:dyDescent="0.15">
      <c r="A3833" t="s">
        <v>10451</v>
      </c>
      <c r="B3833" t="s">
        <v>10452</v>
      </c>
      <c r="C3833" t="s">
        <v>93</v>
      </c>
      <c r="D3833" t="s">
        <v>10453</v>
      </c>
      <c r="E3833" t="s">
        <v>95</v>
      </c>
      <c r="F3833" t="s">
        <v>12028</v>
      </c>
      <c r="G3833" s="34">
        <f t="shared" si="59"/>
        <v>38174</v>
      </c>
    </row>
    <row r="3834" spans="1:7" x14ac:dyDescent="0.15">
      <c r="A3834" t="s">
        <v>10454</v>
      </c>
      <c r="B3834" t="s">
        <v>10455</v>
      </c>
      <c r="C3834" t="s">
        <v>93</v>
      </c>
      <c r="D3834" t="s">
        <v>10456</v>
      </c>
      <c r="E3834" t="s">
        <v>95</v>
      </c>
      <c r="G3834" s="34">
        <f t="shared" si="59"/>
        <v>0</v>
      </c>
    </row>
    <row r="3835" spans="1:7" x14ac:dyDescent="0.15">
      <c r="A3835" t="s">
        <v>10457</v>
      </c>
      <c r="B3835" t="s">
        <v>10458</v>
      </c>
      <c r="C3835" t="s">
        <v>93</v>
      </c>
      <c r="D3835" t="s">
        <v>10459</v>
      </c>
      <c r="E3835" t="s">
        <v>95</v>
      </c>
      <c r="G3835" s="34">
        <f t="shared" si="59"/>
        <v>0</v>
      </c>
    </row>
    <row r="3836" spans="1:7" x14ac:dyDescent="0.15">
      <c r="A3836" t="s">
        <v>10460</v>
      </c>
      <c r="B3836" t="s">
        <v>10461</v>
      </c>
      <c r="C3836" t="s">
        <v>93</v>
      </c>
      <c r="D3836" t="s">
        <v>10462</v>
      </c>
      <c r="E3836" t="s">
        <v>95</v>
      </c>
      <c r="G3836" s="34">
        <f t="shared" si="59"/>
        <v>0</v>
      </c>
    </row>
    <row r="3837" spans="1:7" x14ac:dyDescent="0.15">
      <c r="A3837" t="s">
        <v>10463</v>
      </c>
      <c r="B3837" t="s">
        <v>10464</v>
      </c>
      <c r="C3837" t="s">
        <v>93</v>
      </c>
      <c r="D3837" t="s">
        <v>10465</v>
      </c>
      <c r="E3837" t="s">
        <v>95</v>
      </c>
      <c r="G3837" s="34">
        <f t="shared" si="59"/>
        <v>0</v>
      </c>
    </row>
    <row r="3838" spans="1:7" x14ac:dyDescent="0.15">
      <c r="A3838" t="s">
        <v>10466</v>
      </c>
      <c r="B3838" t="s">
        <v>10467</v>
      </c>
      <c r="C3838" t="s">
        <v>93</v>
      </c>
      <c r="D3838" t="s">
        <v>10468</v>
      </c>
      <c r="E3838" t="s">
        <v>95</v>
      </c>
      <c r="G3838" s="34">
        <f t="shared" si="59"/>
        <v>0</v>
      </c>
    </row>
    <row r="3839" spans="1:7" x14ac:dyDescent="0.15">
      <c r="A3839" t="s">
        <v>10469</v>
      </c>
      <c r="B3839" t="s">
        <v>10470</v>
      </c>
      <c r="C3839" t="s">
        <v>93</v>
      </c>
      <c r="D3839" t="s">
        <v>10471</v>
      </c>
      <c r="E3839" t="s">
        <v>95</v>
      </c>
      <c r="G3839" s="34">
        <f t="shared" si="59"/>
        <v>0</v>
      </c>
    </row>
    <row r="3840" spans="1:7" x14ac:dyDescent="0.15">
      <c r="A3840" t="s">
        <v>10472</v>
      </c>
      <c r="B3840" t="s">
        <v>10473</v>
      </c>
      <c r="C3840" t="s">
        <v>93</v>
      </c>
      <c r="D3840" t="s">
        <v>10474</v>
      </c>
      <c r="E3840" t="s">
        <v>95</v>
      </c>
      <c r="G3840" s="34">
        <f t="shared" si="59"/>
        <v>0</v>
      </c>
    </row>
    <row r="3841" spans="1:7" x14ac:dyDescent="0.15">
      <c r="A3841" t="s">
        <v>10475</v>
      </c>
      <c r="B3841" t="s">
        <v>10476</v>
      </c>
      <c r="C3841" t="s">
        <v>93</v>
      </c>
      <c r="D3841" t="s">
        <v>10477</v>
      </c>
      <c r="E3841" t="s">
        <v>95</v>
      </c>
      <c r="F3841" t="s">
        <v>12028</v>
      </c>
      <c r="G3841" s="34">
        <f t="shared" si="59"/>
        <v>38174</v>
      </c>
    </row>
    <row r="3842" spans="1:7" x14ac:dyDescent="0.15">
      <c r="A3842" t="s">
        <v>10478</v>
      </c>
      <c r="B3842" t="s">
        <v>10479</v>
      </c>
      <c r="C3842" t="s">
        <v>93</v>
      </c>
      <c r="D3842" t="s">
        <v>10480</v>
      </c>
      <c r="E3842" t="s">
        <v>95</v>
      </c>
      <c r="G3842" s="34">
        <f t="shared" ref="G3842:G3905" si="60">IFERROR(VALUE(F3842),VALUE(REPLACE(F3842,1,FIND(CHAR(1),SUBSTITUTE(F3842,",",CHAR(1),LEN(F3842)-LEN(SUBSTITUTE(F3842,",","")))),"")))</f>
        <v>0</v>
      </c>
    </row>
    <row r="3843" spans="1:7" x14ac:dyDescent="0.15">
      <c r="A3843" t="s">
        <v>10481</v>
      </c>
      <c r="B3843" t="s">
        <v>10482</v>
      </c>
      <c r="C3843" t="s">
        <v>93</v>
      </c>
      <c r="D3843" t="s">
        <v>10483</v>
      </c>
      <c r="E3843" t="s">
        <v>95</v>
      </c>
      <c r="G3843" s="34">
        <f t="shared" si="60"/>
        <v>0</v>
      </c>
    </row>
    <row r="3844" spans="1:7" x14ac:dyDescent="0.15">
      <c r="A3844" t="s">
        <v>10484</v>
      </c>
      <c r="B3844" t="s">
        <v>10485</v>
      </c>
      <c r="C3844" t="s">
        <v>93</v>
      </c>
      <c r="D3844" t="s">
        <v>10486</v>
      </c>
      <c r="E3844" t="s">
        <v>95</v>
      </c>
      <c r="G3844" s="34">
        <f t="shared" si="60"/>
        <v>0</v>
      </c>
    </row>
    <row r="3845" spans="1:7" x14ac:dyDescent="0.15">
      <c r="A3845" t="s">
        <v>10487</v>
      </c>
      <c r="B3845" t="s">
        <v>10488</v>
      </c>
      <c r="C3845" t="s">
        <v>93</v>
      </c>
      <c r="D3845" t="s">
        <v>10489</v>
      </c>
      <c r="E3845" t="s">
        <v>95</v>
      </c>
      <c r="G3845" s="34">
        <f t="shared" si="60"/>
        <v>0</v>
      </c>
    </row>
    <row r="3846" spans="1:7" x14ac:dyDescent="0.15">
      <c r="A3846" t="s">
        <v>10490</v>
      </c>
      <c r="B3846" t="s">
        <v>10491</v>
      </c>
      <c r="C3846" t="s">
        <v>93</v>
      </c>
      <c r="D3846" t="s">
        <v>10492</v>
      </c>
      <c r="E3846" t="s">
        <v>95</v>
      </c>
      <c r="G3846" s="34">
        <f t="shared" si="60"/>
        <v>0</v>
      </c>
    </row>
    <row r="3847" spans="1:7" x14ac:dyDescent="0.15">
      <c r="A3847" t="s">
        <v>10493</v>
      </c>
      <c r="B3847" t="s">
        <v>10494</v>
      </c>
      <c r="C3847" t="s">
        <v>93</v>
      </c>
      <c r="D3847" t="s">
        <v>10495</v>
      </c>
      <c r="E3847" t="s">
        <v>95</v>
      </c>
      <c r="G3847" s="34">
        <f t="shared" si="60"/>
        <v>0</v>
      </c>
    </row>
    <row r="3848" spans="1:7" x14ac:dyDescent="0.15">
      <c r="A3848" t="s">
        <v>10496</v>
      </c>
      <c r="B3848" t="s">
        <v>10497</v>
      </c>
      <c r="C3848" t="s">
        <v>93</v>
      </c>
      <c r="D3848" t="s">
        <v>10498</v>
      </c>
      <c r="E3848" t="s">
        <v>95</v>
      </c>
      <c r="G3848" s="34">
        <f t="shared" si="60"/>
        <v>0</v>
      </c>
    </row>
    <row r="3849" spans="1:7" x14ac:dyDescent="0.15">
      <c r="A3849" t="s">
        <v>10499</v>
      </c>
      <c r="B3849" t="s">
        <v>10500</v>
      </c>
      <c r="C3849" t="s">
        <v>93</v>
      </c>
      <c r="D3849" t="s">
        <v>10501</v>
      </c>
      <c r="E3849" t="s">
        <v>95</v>
      </c>
      <c r="F3849" t="s">
        <v>12028</v>
      </c>
      <c r="G3849" s="34">
        <f t="shared" si="60"/>
        <v>38174</v>
      </c>
    </row>
    <row r="3850" spans="1:7" x14ac:dyDescent="0.15">
      <c r="A3850" t="s">
        <v>10502</v>
      </c>
      <c r="B3850" t="s">
        <v>10503</v>
      </c>
      <c r="C3850" t="s">
        <v>93</v>
      </c>
      <c r="D3850" t="s">
        <v>10504</v>
      </c>
      <c r="E3850" t="s">
        <v>95</v>
      </c>
      <c r="G3850" s="34">
        <f t="shared" si="60"/>
        <v>0</v>
      </c>
    </row>
    <row r="3851" spans="1:7" x14ac:dyDescent="0.15">
      <c r="A3851" t="s">
        <v>10505</v>
      </c>
      <c r="B3851" t="s">
        <v>10506</v>
      </c>
      <c r="C3851" t="s">
        <v>93</v>
      </c>
      <c r="D3851" t="s">
        <v>10507</v>
      </c>
      <c r="E3851" t="s">
        <v>95</v>
      </c>
      <c r="G3851" s="34">
        <f t="shared" si="60"/>
        <v>0</v>
      </c>
    </row>
    <row r="3852" spans="1:7" x14ac:dyDescent="0.15">
      <c r="A3852" t="s">
        <v>10508</v>
      </c>
      <c r="B3852" t="s">
        <v>10509</v>
      </c>
      <c r="C3852" t="s">
        <v>93</v>
      </c>
      <c r="D3852" t="s">
        <v>10510</v>
      </c>
      <c r="E3852" t="s">
        <v>95</v>
      </c>
      <c r="G3852" s="34">
        <f t="shared" si="60"/>
        <v>0</v>
      </c>
    </row>
    <row r="3853" spans="1:7" x14ac:dyDescent="0.15">
      <c r="A3853" t="s">
        <v>10511</v>
      </c>
      <c r="B3853" t="s">
        <v>10512</v>
      </c>
      <c r="C3853" t="s">
        <v>93</v>
      </c>
      <c r="D3853" t="s">
        <v>10513</v>
      </c>
      <c r="E3853" t="s">
        <v>95</v>
      </c>
      <c r="G3853" s="34">
        <f t="shared" si="60"/>
        <v>0</v>
      </c>
    </row>
    <row r="3854" spans="1:7" x14ac:dyDescent="0.15">
      <c r="A3854" t="s">
        <v>10514</v>
      </c>
      <c r="B3854" t="s">
        <v>10515</v>
      </c>
      <c r="C3854" t="s">
        <v>93</v>
      </c>
      <c r="D3854" t="s">
        <v>10516</v>
      </c>
      <c r="E3854" t="s">
        <v>95</v>
      </c>
      <c r="G3854" s="34">
        <f t="shared" si="60"/>
        <v>0</v>
      </c>
    </row>
    <row r="3855" spans="1:7" x14ac:dyDescent="0.15">
      <c r="A3855" t="s">
        <v>10517</v>
      </c>
      <c r="B3855" t="s">
        <v>10518</v>
      </c>
      <c r="C3855" t="s">
        <v>93</v>
      </c>
      <c r="D3855" t="s">
        <v>10519</v>
      </c>
      <c r="E3855" t="s">
        <v>95</v>
      </c>
      <c r="G3855" s="34">
        <f t="shared" si="60"/>
        <v>0</v>
      </c>
    </row>
    <row r="3856" spans="1:7" x14ac:dyDescent="0.15">
      <c r="A3856" t="s">
        <v>10520</v>
      </c>
      <c r="B3856" t="s">
        <v>10521</v>
      </c>
      <c r="C3856" t="s">
        <v>93</v>
      </c>
      <c r="D3856" t="s">
        <v>10522</v>
      </c>
      <c r="E3856" t="s">
        <v>95</v>
      </c>
      <c r="G3856" s="34">
        <f t="shared" si="60"/>
        <v>0</v>
      </c>
    </row>
    <row r="3857" spans="1:7" x14ac:dyDescent="0.15">
      <c r="A3857" t="s">
        <v>10523</v>
      </c>
      <c r="B3857" t="s">
        <v>10524</v>
      </c>
      <c r="C3857" t="s">
        <v>93</v>
      </c>
      <c r="D3857" t="s">
        <v>10525</v>
      </c>
      <c r="E3857" t="s">
        <v>95</v>
      </c>
      <c r="F3857" t="s">
        <v>12028</v>
      </c>
      <c r="G3857" s="34">
        <f t="shared" si="60"/>
        <v>38174</v>
      </c>
    </row>
    <row r="3858" spans="1:7" x14ac:dyDescent="0.15">
      <c r="A3858" t="s">
        <v>10526</v>
      </c>
      <c r="B3858" t="s">
        <v>10527</v>
      </c>
      <c r="C3858" t="s">
        <v>93</v>
      </c>
      <c r="D3858" t="s">
        <v>10528</v>
      </c>
      <c r="E3858" t="s">
        <v>95</v>
      </c>
      <c r="G3858" s="34">
        <f t="shared" si="60"/>
        <v>0</v>
      </c>
    </row>
    <row r="3859" spans="1:7" x14ac:dyDescent="0.15">
      <c r="A3859" t="s">
        <v>10529</v>
      </c>
      <c r="B3859" t="s">
        <v>10530</v>
      </c>
      <c r="C3859" t="s">
        <v>93</v>
      </c>
      <c r="D3859" t="s">
        <v>10531</v>
      </c>
      <c r="E3859" t="s">
        <v>95</v>
      </c>
      <c r="G3859" s="34">
        <f t="shared" si="60"/>
        <v>0</v>
      </c>
    </row>
    <row r="3860" spans="1:7" x14ac:dyDescent="0.15">
      <c r="A3860" t="s">
        <v>10532</v>
      </c>
      <c r="B3860" t="s">
        <v>10533</v>
      </c>
      <c r="C3860" t="s">
        <v>93</v>
      </c>
      <c r="D3860" t="s">
        <v>10534</v>
      </c>
      <c r="E3860" t="s">
        <v>95</v>
      </c>
      <c r="G3860" s="34">
        <f t="shared" si="60"/>
        <v>0</v>
      </c>
    </row>
    <row r="3861" spans="1:7" x14ac:dyDescent="0.15">
      <c r="A3861" t="s">
        <v>10535</v>
      </c>
      <c r="B3861" t="s">
        <v>10536</v>
      </c>
      <c r="C3861" t="s">
        <v>93</v>
      </c>
      <c r="D3861" t="s">
        <v>10537</v>
      </c>
      <c r="E3861" t="s">
        <v>95</v>
      </c>
      <c r="G3861" s="34">
        <f t="shared" si="60"/>
        <v>0</v>
      </c>
    </row>
    <row r="3862" spans="1:7" x14ac:dyDescent="0.15">
      <c r="A3862" t="s">
        <v>10538</v>
      </c>
      <c r="B3862" t="s">
        <v>10539</v>
      </c>
      <c r="C3862" t="s">
        <v>93</v>
      </c>
      <c r="D3862" t="s">
        <v>10540</v>
      </c>
      <c r="E3862" t="s">
        <v>95</v>
      </c>
      <c r="G3862" s="34">
        <f t="shared" si="60"/>
        <v>0</v>
      </c>
    </row>
    <row r="3863" spans="1:7" x14ac:dyDescent="0.15">
      <c r="A3863" t="s">
        <v>10541</v>
      </c>
      <c r="B3863" t="s">
        <v>10542</v>
      </c>
      <c r="C3863" t="s">
        <v>93</v>
      </c>
      <c r="D3863" t="s">
        <v>10543</v>
      </c>
      <c r="E3863" t="s">
        <v>95</v>
      </c>
      <c r="G3863" s="34">
        <f t="shared" si="60"/>
        <v>0</v>
      </c>
    </row>
    <row r="3864" spans="1:7" x14ac:dyDescent="0.15">
      <c r="A3864" t="s">
        <v>10544</v>
      </c>
      <c r="B3864" t="s">
        <v>10545</v>
      </c>
      <c r="C3864" t="s">
        <v>93</v>
      </c>
      <c r="D3864" t="s">
        <v>10546</v>
      </c>
      <c r="E3864" t="s">
        <v>95</v>
      </c>
      <c r="G3864" s="34">
        <f t="shared" si="60"/>
        <v>0</v>
      </c>
    </row>
    <row r="3865" spans="1:7" x14ac:dyDescent="0.15">
      <c r="A3865" t="s">
        <v>10547</v>
      </c>
      <c r="B3865" t="s">
        <v>10548</v>
      </c>
      <c r="C3865" t="s">
        <v>93</v>
      </c>
      <c r="D3865" t="s">
        <v>10549</v>
      </c>
      <c r="E3865" t="s">
        <v>95</v>
      </c>
      <c r="F3865" t="s">
        <v>12028</v>
      </c>
      <c r="G3865" s="34">
        <f t="shared" si="60"/>
        <v>38174</v>
      </c>
    </row>
    <row r="3866" spans="1:7" x14ac:dyDescent="0.15">
      <c r="A3866" t="s">
        <v>10550</v>
      </c>
      <c r="B3866" t="s">
        <v>10551</v>
      </c>
      <c r="C3866" t="s">
        <v>93</v>
      </c>
      <c r="D3866" t="s">
        <v>10552</v>
      </c>
      <c r="E3866" t="s">
        <v>95</v>
      </c>
      <c r="G3866" s="34">
        <f t="shared" si="60"/>
        <v>0</v>
      </c>
    </row>
    <row r="3867" spans="1:7" x14ac:dyDescent="0.15">
      <c r="A3867" t="s">
        <v>10553</v>
      </c>
      <c r="B3867" t="s">
        <v>10554</v>
      </c>
      <c r="C3867" t="s">
        <v>93</v>
      </c>
      <c r="D3867" t="s">
        <v>10555</v>
      </c>
      <c r="E3867" t="s">
        <v>95</v>
      </c>
      <c r="G3867" s="34">
        <f t="shared" si="60"/>
        <v>0</v>
      </c>
    </row>
    <row r="3868" spans="1:7" x14ac:dyDescent="0.15">
      <c r="A3868" t="s">
        <v>10556</v>
      </c>
      <c r="B3868" t="s">
        <v>10557</v>
      </c>
      <c r="C3868" t="s">
        <v>93</v>
      </c>
      <c r="D3868" t="s">
        <v>10558</v>
      </c>
      <c r="E3868" t="s">
        <v>95</v>
      </c>
      <c r="G3868" s="34">
        <f t="shared" si="60"/>
        <v>0</v>
      </c>
    </row>
    <row r="3869" spans="1:7" x14ac:dyDescent="0.15">
      <c r="A3869" t="s">
        <v>10559</v>
      </c>
      <c r="B3869" t="s">
        <v>10560</v>
      </c>
      <c r="C3869" t="s">
        <v>93</v>
      </c>
      <c r="D3869" t="s">
        <v>10561</v>
      </c>
      <c r="E3869" t="s">
        <v>95</v>
      </c>
      <c r="G3869" s="34">
        <f t="shared" si="60"/>
        <v>0</v>
      </c>
    </row>
    <row r="3870" spans="1:7" x14ac:dyDescent="0.15">
      <c r="A3870" t="s">
        <v>10562</v>
      </c>
      <c r="B3870" t="s">
        <v>10563</v>
      </c>
      <c r="C3870" t="s">
        <v>93</v>
      </c>
      <c r="D3870" t="s">
        <v>10564</v>
      </c>
      <c r="E3870" t="s">
        <v>95</v>
      </c>
      <c r="G3870" s="34">
        <f t="shared" si="60"/>
        <v>0</v>
      </c>
    </row>
    <row r="3871" spans="1:7" x14ac:dyDescent="0.15">
      <c r="A3871" t="s">
        <v>10565</v>
      </c>
      <c r="B3871" t="s">
        <v>10566</v>
      </c>
      <c r="C3871" t="s">
        <v>93</v>
      </c>
      <c r="D3871" t="s">
        <v>10567</v>
      </c>
      <c r="E3871" t="s">
        <v>95</v>
      </c>
      <c r="G3871" s="34">
        <f t="shared" si="60"/>
        <v>0</v>
      </c>
    </row>
    <row r="3872" spans="1:7" x14ac:dyDescent="0.15">
      <c r="A3872" t="s">
        <v>10568</v>
      </c>
      <c r="B3872" t="s">
        <v>10569</v>
      </c>
      <c r="C3872" t="s">
        <v>93</v>
      </c>
      <c r="D3872" t="s">
        <v>10570</v>
      </c>
      <c r="E3872" t="s">
        <v>95</v>
      </c>
      <c r="G3872" s="34">
        <f t="shared" si="60"/>
        <v>0</v>
      </c>
    </row>
    <row r="3873" spans="1:7" x14ac:dyDescent="0.15">
      <c r="A3873" t="s">
        <v>10571</v>
      </c>
      <c r="B3873" t="s">
        <v>10572</v>
      </c>
      <c r="C3873" t="s">
        <v>93</v>
      </c>
      <c r="D3873" t="s">
        <v>10573</v>
      </c>
      <c r="E3873" t="s">
        <v>95</v>
      </c>
      <c r="F3873" t="s">
        <v>12028</v>
      </c>
      <c r="G3873" s="34">
        <f t="shared" si="60"/>
        <v>38174</v>
      </c>
    </row>
    <row r="3874" spans="1:7" x14ac:dyDescent="0.15">
      <c r="A3874" t="s">
        <v>10574</v>
      </c>
      <c r="B3874" t="s">
        <v>10575</v>
      </c>
      <c r="C3874" t="s">
        <v>93</v>
      </c>
      <c r="D3874" t="s">
        <v>10576</v>
      </c>
      <c r="E3874" t="s">
        <v>95</v>
      </c>
      <c r="G3874" s="34">
        <f t="shared" si="60"/>
        <v>0</v>
      </c>
    </row>
    <row r="3875" spans="1:7" x14ac:dyDescent="0.15">
      <c r="A3875" t="s">
        <v>10577</v>
      </c>
      <c r="B3875" t="s">
        <v>10578</v>
      </c>
      <c r="C3875" t="s">
        <v>93</v>
      </c>
      <c r="D3875" t="s">
        <v>10579</v>
      </c>
      <c r="E3875" t="s">
        <v>95</v>
      </c>
      <c r="G3875" s="34">
        <f t="shared" si="60"/>
        <v>0</v>
      </c>
    </row>
    <row r="3876" spans="1:7" x14ac:dyDescent="0.15">
      <c r="A3876" t="s">
        <v>10580</v>
      </c>
      <c r="B3876" t="s">
        <v>10581</v>
      </c>
      <c r="C3876" t="s">
        <v>93</v>
      </c>
      <c r="D3876" t="s">
        <v>10582</v>
      </c>
      <c r="E3876" t="s">
        <v>95</v>
      </c>
      <c r="G3876" s="34">
        <f t="shared" si="60"/>
        <v>0</v>
      </c>
    </row>
    <row r="3877" spans="1:7" x14ac:dyDescent="0.15">
      <c r="A3877" t="s">
        <v>10583</v>
      </c>
      <c r="B3877" t="s">
        <v>10584</v>
      </c>
      <c r="C3877" t="s">
        <v>93</v>
      </c>
      <c r="D3877" t="s">
        <v>10585</v>
      </c>
      <c r="E3877" t="s">
        <v>95</v>
      </c>
      <c r="G3877" s="34">
        <f t="shared" si="60"/>
        <v>0</v>
      </c>
    </row>
    <row r="3878" spans="1:7" x14ac:dyDescent="0.15">
      <c r="A3878" t="s">
        <v>10586</v>
      </c>
      <c r="B3878" t="s">
        <v>10587</v>
      </c>
      <c r="C3878" t="s">
        <v>93</v>
      </c>
      <c r="D3878" t="s">
        <v>10588</v>
      </c>
      <c r="E3878" t="s">
        <v>95</v>
      </c>
      <c r="G3878" s="34">
        <f t="shared" si="60"/>
        <v>0</v>
      </c>
    </row>
    <row r="3879" spans="1:7" x14ac:dyDescent="0.15">
      <c r="A3879" t="s">
        <v>10589</v>
      </c>
      <c r="B3879" t="s">
        <v>10590</v>
      </c>
      <c r="C3879" t="s">
        <v>93</v>
      </c>
      <c r="D3879" t="s">
        <v>10591</v>
      </c>
      <c r="E3879" t="s">
        <v>95</v>
      </c>
      <c r="G3879" s="34">
        <f t="shared" si="60"/>
        <v>0</v>
      </c>
    </row>
    <row r="3880" spans="1:7" x14ac:dyDescent="0.15">
      <c r="A3880" t="s">
        <v>10592</v>
      </c>
      <c r="B3880" t="s">
        <v>10593</v>
      </c>
      <c r="C3880" t="s">
        <v>93</v>
      </c>
      <c r="D3880" t="s">
        <v>10594</v>
      </c>
      <c r="E3880" t="s">
        <v>95</v>
      </c>
      <c r="G3880" s="34">
        <f t="shared" si="60"/>
        <v>0</v>
      </c>
    </row>
    <row r="3881" spans="1:7" x14ac:dyDescent="0.15">
      <c r="A3881" t="s">
        <v>10595</v>
      </c>
      <c r="B3881" t="s">
        <v>10596</v>
      </c>
      <c r="C3881" t="s">
        <v>93</v>
      </c>
      <c r="D3881" t="s">
        <v>10597</v>
      </c>
      <c r="E3881" t="s">
        <v>95</v>
      </c>
      <c r="F3881" t="s">
        <v>12028</v>
      </c>
      <c r="G3881" s="34">
        <f t="shared" si="60"/>
        <v>38174</v>
      </c>
    </row>
    <row r="3882" spans="1:7" x14ac:dyDescent="0.15">
      <c r="A3882" t="s">
        <v>10598</v>
      </c>
      <c r="B3882" t="s">
        <v>10599</v>
      </c>
      <c r="C3882" t="s">
        <v>93</v>
      </c>
      <c r="D3882" t="s">
        <v>10600</v>
      </c>
      <c r="E3882" t="s">
        <v>95</v>
      </c>
      <c r="F3882" t="s">
        <v>11967</v>
      </c>
      <c r="G3882" s="34">
        <f t="shared" si="60"/>
        <v>38630</v>
      </c>
    </row>
    <row r="3883" spans="1:7" x14ac:dyDescent="0.15">
      <c r="A3883" t="s">
        <v>10601</v>
      </c>
      <c r="B3883" t="s">
        <v>10602</v>
      </c>
      <c r="C3883" t="s">
        <v>93</v>
      </c>
      <c r="D3883" t="s">
        <v>10603</v>
      </c>
      <c r="E3883" t="s">
        <v>95</v>
      </c>
      <c r="F3883" t="s">
        <v>11967</v>
      </c>
      <c r="G3883" s="34">
        <f t="shared" si="60"/>
        <v>38630</v>
      </c>
    </row>
    <row r="3884" spans="1:7" x14ac:dyDescent="0.15">
      <c r="A3884" t="s">
        <v>10604</v>
      </c>
      <c r="B3884" t="s">
        <v>10605</v>
      </c>
      <c r="C3884" t="s">
        <v>93</v>
      </c>
      <c r="D3884" t="s">
        <v>10606</v>
      </c>
      <c r="E3884" t="s">
        <v>95</v>
      </c>
      <c r="F3884" t="s">
        <v>11967</v>
      </c>
      <c r="G3884" s="34">
        <f t="shared" si="60"/>
        <v>38630</v>
      </c>
    </row>
    <row r="3885" spans="1:7" x14ac:dyDescent="0.15">
      <c r="A3885" t="s">
        <v>10607</v>
      </c>
      <c r="B3885" t="s">
        <v>10608</v>
      </c>
      <c r="C3885" t="s">
        <v>93</v>
      </c>
      <c r="D3885" t="s">
        <v>10609</v>
      </c>
      <c r="E3885" t="s">
        <v>95</v>
      </c>
      <c r="F3885" t="s">
        <v>11967</v>
      </c>
      <c r="G3885" s="34">
        <f t="shared" si="60"/>
        <v>38630</v>
      </c>
    </row>
    <row r="3886" spans="1:7" x14ac:dyDescent="0.15">
      <c r="A3886" t="s">
        <v>10610</v>
      </c>
      <c r="B3886" t="s">
        <v>10611</v>
      </c>
      <c r="C3886" t="s">
        <v>93</v>
      </c>
      <c r="D3886" t="s">
        <v>10612</v>
      </c>
      <c r="E3886" t="s">
        <v>95</v>
      </c>
      <c r="F3886" t="s">
        <v>11967</v>
      </c>
      <c r="G3886" s="34">
        <f t="shared" si="60"/>
        <v>38630</v>
      </c>
    </row>
    <row r="3887" spans="1:7" x14ac:dyDescent="0.15">
      <c r="A3887" t="s">
        <v>10613</v>
      </c>
      <c r="B3887" t="s">
        <v>10614</v>
      </c>
      <c r="C3887" t="s">
        <v>93</v>
      </c>
      <c r="D3887" t="s">
        <v>10615</v>
      </c>
      <c r="E3887" t="s">
        <v>95</v>
      </c>
      <c r="F3887" t="s">
        <v>11967</v>
      </c>
      <c r="G3887" s="34">
        <f t="shared" si="60"/>
        <v>38630</v>
      </c>
    </row>
    <row r="3888" spans="1:7" x14ac:dyDescent="0.15">
      <c r="A3888" t="s">
        <v>10616</v>
      </c>
      <c r="B3888" t="s">
        <v>10617</v>
      </c>
      <c r="C3888" t="s">
        <v>93</v>
      </c>
      <c r="D3888" t="s">
        <v>10618</v>
      </c>
      <c r="E3888" t="s">
        <v>95</v>
      </c>
      <c r="F3888" t="s">
        <v>11967</v>
      </c>
      <c r="G3888" s="34">
        <f t="shared" si="60"/>
        <v>38630</v>
      </c>
    </row>
    <row r="3889" spans="1:7" x14ac:dyDescent="0.15">
      <c r="A3889" t="s">
        <v>10619</v>
      </c>
      <c r="B3889" t="s">
        <v>10620</v>
      </c>
      <c r="C3889" t="s">
        <v>93</v>
      </c>
      <c r="D3889" t="s">
        <v>10621</v>
      </c>
      <c r="E3889" t="s">
        <v>95</v>
      </c>
      <c r="F3889" t="s">
        <v>11967</v>
      </c>
      <c r="G3889" s="34">
        <f t="shared" si="60"/>
        <v>38630</v>
      </c>
    </row>
    <row r="3890" spans="1:7" x14ac:dyDescent="0.15">
      <c r="A3890" t="s">
        <v>10622</v>
      </c>
      <c r="B3890" t="s">
        <v>10623</v>
      </c>
      <c r="C3890" t="s">
        <v>93</v>
      </c>
      <c r="D3890" t="s">
        <v>10624</v>
      </c>
      <c r="E3890" t="s">
        <v>95</v>
      </c>
      <c r="G3890" s="34">
        <f t="shared" si="60"/>
        <v>0</v>
      </c>
    </row>
    <row r="3891" spans="1:7" x14ac:dyDescent="0.15">
      <c r="A3891" t="s">
        <v>10625</v>
      </c>
      <c r="B3891" t="s">
        <v>10626</v>
      </c>
      <c r="C3891" t="s">
        <v>93</v>
      </c>
      <c r="D3891" t="s">
        <v>10627</v>
      </c>
      <c r="E3891" t="s">
        <v>95</v>
      </c>
      <c r="G3891" s="34">
        <f t="shared" si="60"/>
        <v>0</v>
      </c>
    </row>
    <row r="3892" spans="1:7" x14ac:dyDescent="0.15">
      <c r="A3892" t="s">
        <v>10628</v>
      </c>
      <c r="B3892" t="s">
        <v>10629</v>
      </c>
      <c r="C3892" t="s">
        <v>93</v>
      </c>
      <c r="D3892" t="s">
        <v>10630</v>
      </c>
      <c r="E3892" t="s">
        <v>95</v>
      </c>
      <c r="G3892" s="34">
        <f t="shared" si="60"/>
        <v>0</v>
      </c>
    </row>
    <row r="3893" spans="1:7" x14ac:dyDescent="0.15">
      <c r="A3893" t="s">
        <v>10631</v>
      </c>
      <c r="B3893" t="s">
        <v>10632</v>
      </c>
      <c r="C3893" t="s">
        <v>93</v>
      </c>
      <c r="D3893" t="s">
        <v>10633</v>
      </c>
      <c r="E3893" t="s">
        <v>95</v>
      </c>
      <c r="G3893" s="34">
        <f t="shared" si="60"/>
        <v>0</v>
      </c>
    </row>
    <row r="3894" spans="1:7" x14ac:dyDescent="0.15">
      <c r="A3894" t="s">
        <v>10634</v>
      </c>
      <c r="B3894" t="s">
        <v>10635</v>
      </c>
      <c r="C3894" t="s">
        <v>93</v>
      </c>
      <c r="D3894" t="s">
        <v>10636</v>
      </c>
      <c r="E3894" t="s">
        <v>95</v>
      </c>
      <c r="G3894" s="34">
        <f t="shared" si="60"/>
        <v>0</v>
      </c>
    </row>
    <row r="3895" spans="1:7" x14ac:dyDescent="0.15">
      <c r="A3895" t="s">
        <v>10637</v>
      </c>
      <c r="B3895" t="s">
        <v>10638</v>
      </c>
      <c r="C3895" t="s">
        <v>93</v>
      </c>
      <c r="D3895" t="s">
        <v>10639</v>
      </c>
      <c r="E3895" t="s">
        <v>95</v>
      </c>
      <c r="G3895" s="34">
        <f t="shared" si="60"/>
        <v>0</v>
      </c>
    </row>
    <row r="3896" spans="1:7" x14ac:dyDescent="0.15">
      <c r="A3896" t="s">
        <v>10640</v>
      </c>
      <c r="B3896" t="s">
        <v>10641</v>
      </c>
      <c r="C3896" t="s">
        <v>93</v>
      </c>
      <c r="D3896" t="s">
        <v>10642</v>
      </c>
      <c r="E3896" t="s">
        <v>95</v>
      </c>
      <c r="G3896" s="34">
        <f t="shared" si="60"/>
        <v>0</v>
      </c>
    </row>
    <row r="3897" spans="1:7" x14ac:dyDescent="0.15">
      <c r="A3897" t="s">
        <v>10643</v>
      </c>
      <c r="B3897" t="s">
        <v>10644</v>
      </c>
      <c r="C3897" t="s">
        <v>93</v>
      </c>
      <c r="D3897" t="s">
        <v>10645</v>
      </c>
      <c r="E3897" t="s">
        <v>95</v>
      </c>
      <c r="G3897" s="34">
        <f t="shared" si="60"/>
        <v>0</v>
      </c>
    </row>
    <row r="3898" spans="1:7" x14ac:dyDescent="0.15">
      <c r="A3898" t="s">
        <v>10646</v>
      </c>
      <c r="B3898" t="s">
        <v>10647</v>
      </c>
      <c r="C3898" t="s">
        <v>93</v>
      </c>
      <c r="D3898" t="s">
        <v>10648</v>
      </c>
      <c r="E3898" t="s">
        <v>95</v>
      </c>
      <c r="G3898" s="34">
        <f t="shared" si="60"/>
        <v>0</v>
      </c>
    </row>
    <row r="3899" spans="1:7" x14ac:dyDescent="0.15">
      <c r="A3899" t="s">
        <v>10649</v>
      </c>
      <c r="B3899" t="s">
        <v>10650</v>
      </c>
      <c r="C3899" t="s">
        <v>93</v>
      </c>
      <c r="D3899" t="s">
        <v>10651</v>
      </c>
      <c r="E3899" t="s">
        <v>95</v>
      </c>
      <c r="G3899" s="34">
        <f t="shared" si="60"/>
        <v>0</v>
      </c>
    </row>
    <row r="3900" spans="1:7" x14ac:dyDescent="0.15">
      <c r="A3900" t="s">
        <v>10652</v>
      </c>
      <c r="B3900" t="s">
        <v>10653</v>
      </c>
      <c r="C3900" t="s">
        <v>93</v>
      </c>
      <c r="D3900" t="s">
        <v>10654</v>
      </c>
      <c r="E3900" t="s">
        <v>95</v>
      </c>
      <c r="G3900" s="34">
        <f t="shared" si="60"/>
        <v>0</v>
      </c>
    </row>
    <row r="3901" spans="1:7" x14ac:dyDescent="0.15">
      <c r="A3901" t="s">
        <v>10655</v>
      </c>
      <c r="B3901" t="s">
        <v>10656</v>
      </c>
      <c r="C3901" t="s">
        <v>93</v>
      </c>
      <c r="D3901" t="s">
        <v>10657</v>
      </c>
      <c r="E3901" t="s">
        <v>95</v>
      </c>
      <c r="G3901" s="34">
        <f t="shared" si="60"/>
        <v>0</v>
      </c>
    </row>
    <row r="3902" spans="1:7" x14ac:dyDescent="0.15">
      <c r="A3902" t="s">
        <v>10658</v>
      </c>
      <c r="B3902" t="s">
        <v>10659</v>
      </c>
      <c r="C3902" t="s">
        <v>53</v>
      </c>
      <c r="D3902" t="s">
        <v>10660</v>
      </c>
      <c r="E3902" t="s">
        <v>53</v>
      </c>
      <c r="G3902" s="34">
        <f t="shared" si="60"/>
        <v>0</v>
      </c>
    </row>
    <row r="3903" spans="1:7" x14ac:dyDescent="0.15">
      <c r="A3903" t="s">
        <v>10661</v>
      </c>
      <c r="B3903" t="s">
        <v>10662</v>
      </c>
      <c r="C3903" t="s">
        <v>53</v>
      </c>
      <c r="D3903" t="s">
        <v>10663</v>
      </c>
      <c r="E3903" t="s">
        <v>53</v>
      </c>
      <c r="G3903" s="34">
        <f t="shared" si="60"/>
        <v>0</v>
      </c>
    </row>
    <row r="3904" spans="1:7" x14ac:dyDescent="0.15">
      <c r="A3904" t="s">
        <v>10664</v>
      </c>
      <c r="B3904" t="s">
        <v>10665</v>
      </c>
      <c r="C3904" t="s">
        <v>53</v>
      </c>
      <c r="D3904" t="s">
        <v>10666</v>
      </c>
      <c r="E3904" t="s">
        <v>53</v>
      </c>
      <c r="G3904" s="34">
        <f t="shared" si="60"/>
        <v>0</v>
      </c>
    </row>
    <row r="3905" spans="1:7" x14ac:dyDescent="0.15">
      <c r="A3905" t="s">
        <v>10667</v>
      </c>
      <c r="B3905" t="s">
        <v>10668</v>
      </c>
      <c r="C3905" t="s">
        <v>93</v>
      </c>
      <c r="D3905" t="s">
        <v>10669</v>
      </c>
      <c r="E3905" t="s">
        <v>95</v>
      </c>
      <c r="G3905" s="34">
        <f t="shared" si="60"/>
        <v>0</v>
      </c>
    </row>
    <row r="3906" spans="1:7" x14ac:dyDescent="0.15">
      <c r="A3906" t="s">
        <v>10670</v>
      </c>
      <c r="B3906" t="s">
        <v>10671</v>
      </c>
      <c r="C3906" t="s">
        <v>93</v>
      </c>
      <c r="D3906" t="s">
        <v>10672</v>
      </c>
      <c r="E3906" t="s">
        <v>95</v>
      </c>
      <c r="G3906" s="34">
        <f t="shared" ref="G3906:G3969" si="61">IFERROR(VALUE(F3906),VALUE(REPLACE(F3906,1,FIND(CHAR(1),SUBSTITUTE(F3906,",",CHAR(1),LEN(F3906)-LEN(SUBSTITUTE(F3906,",","")))),"")))</f>
        <v>0</v>
      </c>
    </row>
    <row r="3907" spans="1:7" x14ac:dyDescent="0.15">
      <c r="A3907" t="s">
        <v>10673</v>
      </c>
      <c r="B3907" t="s">
        <v>10674</v>
      </c>
      <c r="C3907" t="s">
        <v>93</v>
      </c>
      <c r="D3907" t="s">
        <v>10675</v>
      </c>
      <c r="E3907" t="s">
        <v>95</v>
      </c>
      <c r="G3907" s="34">
        <f t="shared" si="61"/>
        <v>0</v>
      </c>
    </row>
    <row r="3908" spans="1:7" x14ac:dyDescent="0.15">
      <c r="A3908" t="s">
        <v>10676</v>
      </c>
      <c r="B3908" t="s">
        <v>10677</v>
      </c>
      <c r="C3908" t="s">
        <v>93</v>
      </c>
      <c r="D3908" t="s">
        <v>10678</v>
      </c>
      <c r="E3908" t="s">
        <v>95</v>
      </c>
      <c r="G3908" s="34">
        <f t="shared" si="61"/>
        <v>0</v>
      </c>
    </row>
    <row r="3909" spans="1:7" x14ac:dyDescent="0.15">
      <c r="A3909" t="s">
        <v>10679</v>
      </c>
      <c r="B3909" t="s">
        <v>10680</v>
      </c>
      <c r="C3909" t="s">
        <v>93</v>
      </c>
      <c r="D3909" t="s">
        <v>10681</v>
      </c>
      <c r="E3909" t="s">
        <v>95</v>
      </c>
      <c r="G3909" s="34">
        <f t="shared" si="61"/>
        <v>0</v>
      </c>
    </row>
    <row r="3910" spans="1:7" x14ac:dyDescent="0.15">
      <c r="A3910" t="s">
        <v>10682</v>
      </c>
      <c r="B3910" t="s">
        <v>10683</v>
      </c>
      <c r="C3910" t="s">
        <v>93</v>
      </c>
      <c r="D3910" t="s">
        <v>10684</v>
      </c>
      <c r="E3910" t="s">
        <v>95</v>
      </c>
      <c r="G3910" s="34">
        <f t="shared" si="61"/>
        <v>0</v>
      </c>
    </row>
    <row r="3911" spans="1:7" x14ac:dyDescent="0.15">
      <c r="A3911" t="s">
        <v>10685</v>
      </c>
      <c r="B3911" t="s">
        <v>10686</v>
      </c>
      <c r="C3911" t="s">
        <v>93</v>
      </c>
      <c r="D3911" t="s">
        <v>10687</v>
      </c>
      <c r="E3911" t="s">
        <v>95</v>
      </c>
      <c r="G3911" s="34">
        <f t="shared" si="61"/>
        <v>0</v>
      </c>
    </row>
    <row r="3912" spans="1:7" x14ac:dyDescent="0.15">
      <c r="A3912" t="s">
        <v>10688</v>
      </c>
      <c r="B3912" t="s">
        <v>10689</v>
      </c>
      <c r="C3912" t="s">
        <v>93</v>
      </c>
      <c r="D3912" t="s">
        <v>10690</v>
      </c>
      <c r="E3912" t="s">
        <v>95</v>
      </c>
      <c r="G3912" s="34">
        <f t="shared" si="61"/>
        <v>0</v>
      </c>
    </row>
    <row r="3913" spans="1:7" x14ac:dyDescent="0.15">
      <c r="A3913" t="s">
        <v>10691</v>
      </c>
      <c r="B3913" t="s">
        <v>10692</v>
      </c>
      <c r="C3913" t="s">
        <v>93</v>
      </c>
      <c r="D3913" t="s">
        <v>10693</v>
      </c>
      <c r="E3913" t="s">
        <v>95</v>
      </c>
      <c r="G3913" s="34">
        <f t="shared" si="61"/>
        <v>0</v>
      </c>
    </row>
    <row r="3914" spans="1:7" x14ac:dyDescent="0.15">
      <c r="A3914" t="s">
        <v>10694</v>
      </c>
      <c r="B3914" t="s">
        <v>10695</v>
      </c>
      <c r="C3914" t="s">
        <v>93</v>
      </c>
      <c r="D3914" t="s">
        <v>10696</v>
      </c>
      <c r="E3914" t="s">
        <v>95</v>
      </c>
      <c r="G3914" s="34">
        <f t="shared" si="61"/>
        <v>0</v>
      </c>
    </row>
    <row r="3915" spans="1:7" x14ac:dyDescent="0.15">
      <c r="A3915" t="s">
        <v>10697</v>
      </c>
      <c r="B3915" t="s">
        <v>10698</v>
      </c>
      <c r="C3915" t="s">
        <v>93</v>
      </c>
      <c r="D3915" t="s">
        <v>10699</v>
      </c>
      <c r="E3915" t="s">
        <v>95</v>
      </c>
      <c r="F3915" t="s">
        <v>11975</v>
      </c>
      <c r="G3915" s="34">
        <f t="shared" si="61"/>
        <v>38545</v>
      </c>
    </row>
    <row r="3916" spans="1:7" x14ac:dyDescent="0.15">
      <c r="A3916" t="s">
        <v>10700</v>
      </c>
      <c r="B3916" t="s">
        <v>10701</v>
      </c>
      <c r="C3916" t="s">
        <v>93</v>
      </c>
      <c r="D3916" t="s">
        <v>10702</v>
      </c>
      <c r="E3916" t="s">
        <v>95</v>
      </c>
      <c r="F3916" t="s">
        <v>11975</v>
      </c>
      <c r="G3916" s="34">
        <f t="shared" si="61"/>
        <v>38545</v>
      </c>
    </row>
    <row r="3917" spans="1:7" x14ac:dyDescent="0.15">
      <c r="A3917" t="s">
        <v>10703</v>
      </c>
      <c r="B3917" t="s">
        <v>10704</v>
      </c>
      <c r="C3917" t="s">
        <v>93</v>
      </c>
      <c r="D3917" t="s">
        <v>10705</v>
      </c>
      <c r="E3917" t="s">
        <v>95</v>
      </c>
      <c r="F3917" t="s">
        <v>11975</v>
      </c>
      <c r="G3917" s="34">
        <f t="shared" si="61"/>
        <v>38545</v>
      </c>
    </row>
    <row r="3918" spans="1:7" x14ac:dyDescent="0.15">
      <c r="A3918" t="s">
        <v>10706</v>
      </c>
      <c r="B3918" t="s">
        <v>10707</v>
      </c>
      <c r="C3918" t="s">
        <v>93</v>
      </c>
      <c r="D3918" t="s">
        <v>10708</v>
      </c>
      <c r="E3918" t="s">
        <v>95</v>
      </c>
      <c r="F3918" t="s">
        <v>11975</v>
      </c>
      <c r="G3918" s="34">
        <f t="shared" si="61"/>
        <v>38545</v>
      </c>
    </row>
    <row r="3919" spans="1:7" x14ac:dyDescent="0.15">
      <c r="A3919" t="s">
        <v>10709</v>
      </c>
      <c r="B3919" t="s">
        <v>10710</v>
      </c>
      <c r="C3919" t="s">
        <v>93</v>
      </c>
      <c r="D3919" t="s">
        <v>10711</v>
      </c>
      <c r="E3919" t="s">
        <v>95</v>
      </c>
      <c r="G3919" s="34">
        <f t="shared" si="61"/>
        <v>0</v>
      </c>
    </row>
    <row r="3920" spans="1:7" x14ac:dyDescent="0.15">
      <c r="A3920" t="s">
        <v>10712</v>
      </c>
      <c r="B3920" t="s">
        <v>10713</v>
      </c>
      <c r="C3920" t="s">
        <v>93</v>
      </c>
      <c r="D3920" t="s">
        <v>10714</v>
      </c>
      <c r="E3920" t="s">
        <v>95</v>
      </c>
      <c r="G3920" s="34">
        <f t="shared" si="61"/>
        <v>0</v>
      </c>
    </row>
    <row r="3921" spans="1:7" x14ac:dyDescent="0.15">
      <c r="A3921" t="s">
        <v>10715</v>
      </c>
      <c r="B3921" t="s">
        <v>10716</v>
      </c>
      <c r="C3921" t="s">
        <v>93</v>
      </c>
      <c r="D3921" t="s">
        <v>10717</v>
      </c>
      <c r="E3921" t="s">
        <v>95</v>
      </c>
      <c r="G3921" s="34">
        <f t="shared" si="61"/>
        <v>0</v>
      </c>
    </row>
    <row r="3922" spans="1:7" x14ac:dyDescent="0.15">
      <c r="A3922" t="s">
        <v>10718</v>
      </c>
      <c r="B3922" t="s">
        <v>10719</v>
      </c>
      <c r="C3922" t="s">
        <v>93</v>
      </c>
      <c r="D3922" t="s">
        <v>10720</v>
      </c>
      <c r="E3922" t="s">
        <v>95</v>
      </c>
      <c r="G3922" s="34">
        <f t="shared" si="61"/>
        <v>0</v>
      </c>
    </row>
    <row r="3923" spans="1:7" x14ac:dyDescent="0.15">
      <c r="A3923" t="s">
        <v>10721</v>
      </c>
      <c r="B3923" t="s">
        <v>10722</v>
      </c>
      <c r="C3923" t="s">
        <v>93</v>
      </c>
      <c r="D3923" t="s">
        <v>10723</v>
      </c>
      <c r="E3923" t="s">
        <v>95</v>
      </c>
      <c r="G3923" s="34">
        <f t="shared" si="61"/>
        <v>0</v>
      </c>
    </row>
    <row r="3924" spans="1:7" x14ac:dyDescent="0.15">
      <c r="A3924" t="s">
        <v>10724</v>
      </c>
      <c r="B3924" t="s">
        <v>10725</v>
      </c>
      <c r="C3924" t="s">
        <v>93</v>
      </c>
      <c r="D3924" t="s">
        <v>10726</v>
      </c>
      <c r="E3924" t="s">
        <v>95</v>
      </c>
      <c r="G3924" s="34">
        <f t="shared" si="61"/>
        <v>0</v>
      </c>
    </row>
    <row r="3925" spans="1:7" x14ac:dyDescent="0.15">
      <c r="A3925" t="s">
        <v>10727</v>
      </c>
      <c r="B3925" t="s">
        <v>10728</v>
      </c>
      <c r="C3925" t="s">
        <v>93</v>
      </c>
      <c r="D3925" t="s">
        <v>10729</v>
      </c>
      <c r="E3925" t="s">
        <v>95</v>
      </c>
      <c r="G3925" s="34">
        <f t="shared" si="61"/>
        <v>0</v>
      </c>
    </row>
    <row r="3926" spans="1:7" x14ac:dyDescent="0.15">
      <c r="A3926" t="s">
        <v>10730</v>
      </c>
      <c r="B3926" t="s">
        <v>10731</v>
      </c>
      <c r="C3926" t="s">
        <v>93</v>
      </c>
      <c r="D3926" t="s">
        <v>10732</v>
      </c>
      <c r="E3926" t="s">
        <v>95</v>
      </c>
      <c r="G3926" s="34">
        <f t="shared" si="61"/>
        <v>0</v>
      </c>
    </row>
    <row r="3927" spans="1:7" x14ac:dyDescent="0.15">
      <c r="A3927" t="s">
        <v>10733</v>
      </c>
      <c r="B3927" t="s">
        <v>10734</v>
      </c>
      <c r="C3927" t="s">
        <v>93</v>
      </c>
      <c r="D3927" t="s">
        <v>10735</v>
      </c>
      <c r="E3927" t="s">
        <v>95</v>
      </c>
      <c r="G3927" s="34">
        <f t="shared" si="61"/>
        <v>0</v>
      </c>
    </row>
    <row r="3928" spans="1:7" x14ac:dyDescent="0.15">
      <c r="A3928" t="s">
        <v>10736</v>
      </c>
      <c r="B3928" t="s">
        <v>10737</v>
      </c>
      <c r="C3928" t="s">
        <v>93</v>
      </c>
      <c r="D3928" t="s">
        <v>10738</v>
      </c>
      <c r="E3928" t="s">
        <v>95</v>
      </c>
      <c r="G3928" s="34">
        <f t="shared" si="61"/>
        <v>0</v>
      </c>
    </row>
    <row r="3929" spans="1:7" x14ac:dyDescent="0.15">
      <c r="A3929" t="s">
        <v>10739</v>
      </c>
      <c r="B3929" t="s">
        <v>10740</v>
      </c>
      <c r="C3929" t="s">
        <v>93</v>
      </c>
      <c r="D3929" t="s">
        <v>10741</v>
      </c>
      <c r="E3929" t="s">
        <v>95</v>
      </c>
      <c r="G3929" s="34">
        <f t="shared" si="61"/>
        <v>0</v>
      </c>
    </row>
    <row r="3930" spans="1:7" x14ac:dyDescent="0.15">
      <c r="A3930" t="s">
        <v>10742</v>
      </c>
      <c r="B3930" t="s">
        <v>10743</v>
      </c>
      <c r="C3930" t="s">
        <v>93</v>
      </c>
      <c r="D3930" t="s">
        <v>10744</v>
      </c>
      <c r="E3930" t="s">
        <v>95</v>
      </c>
      <c r="G3930" s="34">
        <f t="shared" si="61"/>
        <v>0</v>
      </c>
    </row>
    <row r="3931" spans="1:7" x14ac:dyDescent="0.15">
      <c r="A3931" t="s">
        <v>10745</v>
      </c>
      <c r="B3931" t="s">
        <v>10746</v>
      </c>
      <c r="C3931" t="s">
        <v>93</v>
      </c>
      <c r="D3931" t="s">
        <v>10747</v>
      </c>
      <c r="E3931" t="s">
        <v>95</v>
      </c>
      <c r="G3931" s="34">
        <f t="shared" si="61"/>
        <v>0</v>
      </c>
    </row>
    <row r="3932" spans="1:7" x14ac:dyDescent="0.15">
      <c r="A3932" t="s">
        <v>10748</v>
      </c>
      <c r="B3932" t="s">
        <v>10749</v>
      </c>
      <c r="C3932" t="s">
        <v>93</v>
      </c>
      <c r="D3932" t="s">
        <v>10750</v>
      </c>
      <c r="E3932" t="s">
        <v>95</v>
      </c>
      <c r="G3932" s="34">
        <f t="shared" si="61"/>
        <v>0</v>
      </c>
    </row>
    <row r="3933" spans="1:7" x14ac:dyDescent="0.15">
      <c r="A3933" t="s">
        <v>10751</v>
      </c>
      <c r="B3933" t="s">
        <v>10752</v>
      </c>
      <c r="C3933" t="s">
        <v>93</v>
      </c>
      <c r="D3933" t="s">
        <v>10753</v>
      </c>
      <c r="E3933" t="s">
        <v>95</v>
      </c>
      <c r="G3933" s="34">
        <f t="shared" si="61"/>
        <v>0</v>
      </c>
    </row>
    <row r="3934" spans="1:7" x14ac:dyDescent="0.15">
      <c r="A3934" t="s">
        <v>10754</v>
      </c>
      <c r="B3934" t="s">
        <v>10755</v>
      </c>
      <c r="C3934" t="s">
        <v>93</v>
      </c>
      <c r="D3934" t="s">
        <v>10756</v>
      </c>
      <c r="E3934" t="s">
        <v>95</v>
      </c>
      <c r="G3934" s="34">
        <f t="shared" si="61"/>
        <v>0</v>
      </c>
    </row>
    <row r="3935" spans="1:7" x14ac:dyDescent="0.15">
      <c r="A3935" t="s">
        <v>10757</v>
      </c>
      <c r="B3935" t="s">
        <v>10758</v>
      </c>
      <c r="C3935" t="s">
        <v>93</v>
      </c>
      <c r="D3935" t="s">
        <v>10759</v>
      </c>
      <c r="E3935" t="s">
        <v>95</v>
      </c>
      <c r="G3935" s="34">
        <f t="shared" si="61"/>
        <v>0</v>
      </c>
    </row>
    <row r="3936" spans="1:7" x14ac:dyDescent="0.15">
      <c r="A3936" t="s">
        <v>10760</v>
      </c>
      <c r="B3936" t="s">
        <v>10761</v>
      </c>
      <c r="C3936" t="s">
        <v>93</v>
      </c>
      <c r="D3936" t="s">
        <v>10762</v>
      </c>
      <c r="E3936" t="s">
        <v>95</v>
      </c>
      <c r="G3936" s="34">
        <f t="shared" si="61"/>
        <v>0</v>
      </c>
    </row>
    <row r="3937" spans="1:7" x14ac:dyDescent="0.15">
      <c r="A3937" t="s">
        <v>10763</v>
      </c>
      <c r="B3937" t="s">
        <v>10665</v>
      </c>
      <c r="C3937" t="s">
        <v>93</v>
      </c>
      <c r="D3937" t="s">
        <v>10666</v>
      </c>
      <c r="E3937" t="s">
        <v>95</v>
      </c>
      <c r="G3937" s="34">
        <f t="shared" si="61"/>
        <v>0</v>
      </c>
    </row>
    <row r="3938" spans="1:7" x14ac:dyDescent="0.15">
      <c r="A3938" t="s">
        <v>10764</v>
      </c>
      <c r="B3938" t="s">
        <v>10765</v>
      </c>
      <c r="C3938" t="s">
        <v>93</v>
      </c>
      <c r="D3938" t="s">
        <v>10766</v>
      </c>
      <c r="E3938" t="s">
        <v>95</v>
      </c>
      <c r="G3938" s="34">
        <f t="shared" si="61"/>
        <v>0</v>
      </c>
    </row>
    <row r="3939" spans="1:7" x14ac:dyDescent="0.15">
      <c r="A3939" t="s">
        <v>10767</v>
      </c>
      <c r="B3939" t="s">
        <v>10768</v>
      </c>
      <c r="C3939" t="s">
        <v>93</v>
      </c>
      <c r="D3939" t="s">
        <v>10769</v>
      </c>
      <c r="E3939" t="s">
        <v>95</v>
      </c>
      <c r="G3939" s="34">
        <f t="shared" si="61"/>
        <v>0</v>
      </c>
    </row>
    <row r="3940" spans="1:7" x14ac:dyDescent="0.15">
      <c r="A3940" t="s">
        <v>10770</v>
      </c>
      <c r="B3940" t="s">
        <v>10771</v>
      </c>
      <c r="C3940" t="s">
        <v>93</v>
      </c>
      <c r="D3940" t="s">
        <v>10772</v>
      </c>
      <c r="E3940" t="s">
        <v>95</v>
      </c>
      <c r="G3940" s="34">
        <f t="shared" si="61"/>
        <v>0</v>
      </c>
    </row>
    <row r="3941" spans="1:7" x14ac:dyDescent="0.15">
      <c r="A3941" t="s">
        <v>10773</v>
      </c>
      <c r="B3941" t="s">
        <v>10774</v>
      </c>
      <c r="C3941" t="s">
        <v>93</v>
      </c>
      <c r="D3941" t="s">
        <v>10775</v>
      </c>
      <c r="E3941" t="s">
        <v>95</v>
      </c>
      <c r="G3941" s="34">
        <f t="shared" si="61"/>
        <v>0</v>
      </c>
    </row>
    <row r="3942" spans="1:7" x14ac:dyDescent="0.15">
      <c r="A3942" t="s">
        <v>10776</v>
      </c>
      <c r="B3942" t="s">
        <v>10777</v>
      </c>
      <c r="C3942" t="s">
        <v>93</v>
      </c>
      <c r="D3942" t="s">
        <v>10778</v>
      </c>
      <c r="E3942" t="s">
        <v>95</v>
      </c>
      <c r="G3942" s="34">
        <f t="shared" si="61"/>
        <v>0</v>
      </c>
    </row>
    <row r="3943" spans="1:7" x14ac:dyDescent="0.15">
      <c r="A3943" t="s">
        <v>10779</v>
      </c>
      <c r="B3943" t="s">
        <v>10780</v>
      </c>
      <c r="C3943" t="s">
        <v>93</v>
      </c>
      <c r="D3943" t="s">
        <v>10781</v>
      </c>
      <c r="E3943" t="s">
        <v>95</v>
      </c>
      <c r="G3943" s="34">
        <f t="shared" si="61"/>
        <v>0</v>
      </c>
    </row>
    <row r="3944" spans="1:7" x14ac:dyDescent="0.15">
      <c r="A3944" t="s">
        <v>10782</v>
      </c>
      <c r="B3944" t="s">
        <v>10783</v>
      </c>
      <c r="C3944" t="s">
        <v>93</v>
      </c>
      <c r="D3944" t="s">
        <v>10784</v>
      </c>
      <c r="E3944" t="s">
        <v>95</v>
      </c>
      <c r="F3944" t="s">
        <v>12134</v>
      </c>
      <c r="G3944" s="34">
        <f t="shared" si="61"/>
        <v>38684</v>
      </c>
    </row>
    <row r="3945" spans="1:7" x14ac:dyDescent="0.15">
      <c r="A3945" t="s">
        <v>10785</v>
      </c>
      <c r="B3945" t="s">
        <v>10677</v>
      </c>
      <c r="C3945" t="s">
        <v>188</v>
      </c>
      <c r="D3945" t="s">
        <v>10678</v>
      </c>
      <c r="E3945" t="s">
        <v>42</v>
      </c>
      <c r="G3945" s="34">
        <f t="shared" si="61"/>
        <v>0</v>
      </c>
    </row>
    <row r="3946" spans="1:7" x14ac:dyDescent="0.15">
      <c r="A3946" t="s">
        <v>10786</v>
      </c>
      <c r="B3946" t="s">
        <v>10680</v>
      </c>
      <c r="C3946" t="s">
        <v>188</v>
      </c>
      <c r="D3946" t="s">
        <v>10681</v>
      </c>
      <c r="E3946" t="s">
        <v>42</v>
      </c>
      <c r="G3946" s="34">
        <f t="shared" si="61"/>
        <v>0</v>
      </c>
    </row>
    <row r="3947" spans="1:7" x14ac:dyDescent="0.15">
      <c r="A3947" t="s">
        <v>10787</v>
      </c>
      <c r="B3947" t="s">
        <v>10683</v>
      </c>
      <c r="C3947" t="s">
        <v>188</v>
      </c>
      <c r="D3947" t="s">
        <v>10684</v>
      </c>
      <c r="E3947" t="s">
        <v>42</v>
      </c>
      <c r="G3947" s="34">
        <f t="shared" si="61"/>
        <v>0</v>
      </c>
    </row>
    <row r="3948" spans="1:7" x14ac:dyDescent="0.15">
      <c r="A3948" t="s">
        <v>10788</v>
      </c>
      <c r="B3948" t="s">
        <v>10789</v>
      </c>
      <c r="C3948" t="s">
        <v>188</v>
      </c>
      <c r="D3948" t="s">
        <v>10790</v>
      </c>
      <c r="E3948" t="s">
        <v>42</v>
      </c>
      <c r="G3948" s="34">
        <f t="shared" si="61"/>
        <v>0</v>
      </c>
    </row>
    <row r="3949" spans="1:7" x14ac:dyDescent="0.15">
      <c r="A3949" t="s">
        <v>10791</v>
      </c>
      <c r="B3949" t="s">
        <v>10792</v>
      </c>
      <c r="C3949" t="s">
        <v>188</v>
      </c>
      <c r="D3949" t="s">
        <v>10793</v>
      </c>
      <c r="E3949" t="s">
        <v>42</v>
      </c>
      <c r="F3949" t="s">
        <v>12018</v>
      </c>
      <c r="G3949" s="34">
        <f t="shared" si="61"/>
        <v>39741</v>
      </c>
    </row>
    <row r="3950" spans="1:7" x14ac:dyDescent="0.15">
      <c r="A3950" t="s">
        <v>10794</v>
      </c>
      <c r="B3950" t="s">
        <v>10795</v>
      </c>
      <c r="C3950" t="s">
        <v>188</v>
      </c>
      <c r="D3950" t="s">
        <v>10796</v>
      </c>
      <c r="E3950" t="s">
        <v>42</v>
      </c>
      <c r="G3950" s="34">
        <f t="shared" si="61"/>
        <v>0</v>
      </c>
    </row>
    <row r="3951" spans="1:7" x14ac:dyDescent="0.15">
      <c r="A3951" t="s">
        <v>10797</v>
      </c>
      <c r="B3951" t="s">
        <v>10798</v>
      </c>
      <c r="C3951" t="s">
        <v>188</v>
      </c>
      <c r="D3951" t="s">
        <v>10799</v>
      </c>
      <c r="E3951" t="s">
        <v>42</v>
      </c>
      <c r="F3951" t="s">
        <v>12018</v>
      </c>
      <c r="G3951" s="34">
        <f t="shared" si="61"/>
        <v>39741</v>
      </c>
    </row>
    <row r="3952" spans="1:7" x14ac:dyDescent="0.15">
      <c r="A3952" t="s">
        <v>10800</v>
      </c>
      <c r="B3952" t="s">
        <v>10801</v>
      </c>
      <c r="C3952" t="s">
        <v>188</v>
      </c>
      <c r="D3952" t="s">
        <v>10802</v>
      </c>
      <c r="E3952" t="s">
        <v>42</v>
      </c>
      <c r="G3952" s="34">
        <f t="shared" si="61"/>
        <v>0</v>
      </c>
    </row>
    <row r="3953" spans="1:7" x14ac:dyDescent="0.15">
      <c r="A3953" t="s">
        <v>10803</v>
      </c>
      <c r="B3953" t="s">
        <v>10804</v>
      </c>
      <c r="C3953" t="s">
        <v>188</v>
      </c>
      <c r="D3953" t="s">
        <v>10805</v>
      </c>
      <c r="E3953" t="s">
        <v>42</v>
      </c>
      <c r="G3953" s="34">
        <f t="shared" si="61"/>
        <v>0</v>
      </c>
    </row>
    <row r="3954" spans="1:7" x14ac:dyDescent="0.15">
      <c r="A3954" t="s">
        <v>10806</v>
      </c>
      <c r="B3954" t="s">
        <v>10807</v>
      </c>
      <c r="C3954" t="s">
        <v>188</v>
      </c>
      <c r="D3954" t="s">
        <v>10808</v>
      </c>
      <c r="E3954" t="s">
        <v>42</v>
      </c>
      <c r="G3954" s="34">
        <f t="shared" si="61"/>
        <v>0</v>
      </c>
    </row>
    <row r="3955" spans="1:7" x14ac:dyDescent="0.15">
      <c r="A3955" t="s">
        <v>10809</v>
      </c>
      <c r="B3955" t="s">
        <v>10810</v>
      </c>
      <c r="C3955" t="s">
        <v>188</v>
      </c>
      <c r="D3955" t="s">
        <v>10811</v>
      </c>
      <c r="E3955" t="s">
        <v>42</v>
      </c>
      <c r="G3955" s="34">
        <f t="shared" si="61"/>
        <v>0</v>
      </c>
    </row>
    <row r="3956" spans="1:7" x14ac:dyDescent="0.15">
      <c r="A3956" t="s">
        <v>10812</v>
      </c>
      <c r="B3956" t="s">
        <v>10813</v>
      </c>
      <c r="C3956" t="s">
        <v>188</v>
      </c>
      <c r="D3956" t="s">
        <v>10814</v>
      </c>
      <c r="E3956" t="s">
        <v>42</v>
      </c>
      <c r="G3956" s="34">
        <f t="shared" si="61"/>
        <v>0</v>
      </c>
    </row>
    <row r="3957" spans="1:7" x14ac:dyDescent="0.15">
      <c r="A3957" t="s">
        <v>10815</v>
      </c>
      <c r="B3957" t="s">
        <v>10816</v>
      </c>
      <c r="C3957" t="s">
        <v>180</v>
      </c>
      <c r="D3957" t="s">
        <v>10817</v>
      </c>
      <c r="E3957" t="s">
        <v>379</v>
      </c>
      <c r="G3957" s="34">
        <f t="shared" si="61"/>
        <v>0</v>
      </c>
    </row>
    <row r="3958" spans="1:7" x14ac:dyDescent="0.15">
      <c r="A3958" t="s">
        <v>10818</v>
      </c>
      <c r="B3958" t="s">
        <v>10819</v>
      </c>
      <c r="C3958" t="s">
        <v>180</v>
      </c>
      <c r="D3958" t="s">
        <v>10820</v>
      </c>
      <c r="E3958" t="s">
        <v>379</v>
      </c>
      <c r="G3958" s="34">
        <f t="shared" si="61"/>
        <v>0</v>
      </c>
    </row>
    <row r="3959" spans="1:7" x14ac:dyDescent="0.15">
      <c r="A3959" t="s">
        <v>10821</v>
      </c>
      <c r="B3959" t="s">
        <v>10822</v>
      </c>
      <c r="C3959" t="s">
        <v>180</v>
      </c>
      <c r="D3959" t="s">
        <v>10823</v>
      </c>
      <c r="E3959" t="s">
        <v>379</v>
      </c>
      <c r="F3959" t="s">
        <v>12135</v>
      </c>
      <c r="G3959" s="34">
        <f t="shared" si="61"/>
        <v>39419</v>
      </c>
    </row>
    <row r="3960" spans="1:7" x14ac:dyDescent="0.15">
      <c r="A3960" t="s">
        <v>10824</v>
      </c>
      <c r="B3960" t="s">
        <v>10804</v>
      </c>
      <c r="C3960" t="s">
        <v>62</v>
      </c>
      <c r="D3960" t="s">
        <v>10805</v>
      </c>
      <c r="E3960" t="s">
        <v>709</v>
      </c>
      <c r="G3960" s="34">
        <f t="shared" si="61"/>
        <v>0</v>
      </c>
    </row>
    <row r="3961" spans="1:7" x14ac:dyDescent="0.15">
      <c r="A3961" t="s">
        <v>10825</v>
      </c>
      <c r="B3961" t="s">
        <v>10826</v>
      </c>
      <c r="C3961" t="s">
        <v>62</v>
      </c>
      <c r="D3961" t="s">
        <v>10827</v>
      </c>
      <c r="E3961" t="s">
        <v>709</v>
      </c>
      <c r="G3961" s="34">
        <f t="shared" si="61"/>
        <v>0</v>
      </c>
    </row>
    <row r="3962" spans="1:7" x14ac:dyDescent="0.15">
      <c r="A3962" t="s">
        <v>10828</v>
      </c>
      <c r="B3962" t="s">
        <v>10668</v>
      </c>
      <c r="C3962" t="s">
        <v>121</v>
      </c>
      <c r="D3962" t="s">
        <v>10669</v>
      </c>
      <c r="E3962" t="s">
        <v>122</v>
      </c>
      <c r="G3962" s="34">
        <f t="shared" si="61"/>
        <v>0</v>
      </c>
    </row>
    <row r="3963" spans="1:7" x14ac:dyDescent="0.15">
      <c r="A3963" t="s">
        <v>10829</v>
      </c>
      <c r="B3963" t="s">
        <v>10671</v>
      </c>
      <c r="C3963" t="s">
        <v>121</v>
      </c>
      <c r="D3963" t="s">
        <v>10672</v>
      </c>
      <c r="E3963" t="s">
        <v>122</v>
      </c>
      <c r="G3963" s="34">
        <f t="shared" si="61"/>
        <v>0</v>
      </c>
    </row>
    <row r="3964" spans="1:7" x14ac:dyDescent="0.15">
      <c r="A3964" t="s">
        <v>10830</v>
      </c>
      <c r="B3964" t="s">
        <v>10674</v>
      </c>
      <c r="C3964" t="s">
        <v>121</v>
      </c>
      <c r="D3964" t="s">
        <v>10675</v>
      </c>
      <c r="E3964" t="s">
        <v>122</v>
      </c>
      <c r="G3964" s="34">
        <f t="shared" si="61"/>
        <v>0</v>
      </c>
    </row>
    <row r="3965" spans="1:7" x14ac:dyDescent="0.15">
      <c r="A3965" t="s">
        <v>10831</v>
      </c>
      <c r="B3965" t="s">
        <v>10832</v>
      </c>
      <c r="C3965" t="s">
        <v>121</v>
      </c>
      <c r="D3965" t="s">
        <v>10833</v>
      </c>
      <c r="E3965" t="s">
        <v>122</v>
      </c>
      <c r="G3965" s="34">
        <f t="shared" si="61"/>
        <v>0</v>
      </c>
    </row>
    <row r="3966" spans="1:7" x14ac:dyDescent="0.15">
      <c r="A3966" t="s">
        <v>10834</v>
      </c>
      <c r="B3966" t="s">
        <v>10835</v>
      </c>
      <c r="C3966" t="s">
        <v>121</v>
      </c>
      <c r="D3966" t="s">
        <v>10836</v>
      </c>
      <c r="E3966" t="s">
        <v>122</v>
      </c>
      <c r="G3966" s="34">
        <f t="shared" si="61"/>
        <v>0</v>
      </c>
    </row>
    <row r="3967" spans="1:7" x14ac:dyDescent="0.15">
      <c r="A3967" t="s">
        <v>10837</v>
      </c>
      <c r="B3967" t="s">
        <v>10838</v>
      </c>
      <c r="C3967" t="s">
        <v>121</v>
      </c>
      <c r="D3967" t="s">
        <v>10839</v>
      </c>
      <c r="E3967" t="s">
        <v>122</v>
      </c>
      <c r="G3967" s="34">
        <f t="shared" si="61"/>
        <v>0</v>
      </c>
    </row>
    <row r="3968" spans="1:7" x14ac:dyDescent="0.15">
      <c r="A3968" t="s">
        <v>10840</v>
      </c>
      <c r="B3968" t="s">
        <v>10662</v>
      </c>
      <c r="C3968" t="s">
        <v>121</v>
      </c>
      <c r="D3968" t="s">
        <v>10663</v>
      </c>
      <c r="E3968" t="s">
        <v>122</v>
      </c>
      <c r="G3968" s="34">
        <f t="shared" si="61"/>
        <v>0</v>
      </c>
    </row>
    <row r="3969" spans="1:7" x14ac:dyDescent="0.15">
      <c r="A3969" t="s">
        <v>10841</v>
      </c>
      <c r="B3969" t="s">
        <v>10731</v>
      </c>
      <c r="C3969" t="s">
        <v>121</v>
      </c>
      <c r="D3969" t="s">
        <v>10732</v>
      </c>
      <c r="E3969" t="s">
        <v>122</v>
      </c>
      <c r="G3969" s="34">
        <f t="shared" si="61"/>
        <v>0</v>
      </c>
    </row>
    <row r="3970" spans="1:7" x14ac:dyDescent="0.15">
      <c r="A3970" t="s">
        <v>10842</v>
      </c>
      <c r="B3970" t="s">
        <v>10668</v>
      </c>
      <c r="C3970" t="s">
        <v>137</v>
      </c>
      <c r="D3970" t="s">
        <v>10669</v>
      </c>
      <c r="E3970" t="s">
        <v>139</v>
      </c>
      <c r="G3970" s="34">
        <f t="shared" ref="G3970:G4033" si="62">IFERROR(VALUE(F3970),VALUE(REPLACE(F3970,1,FIND(CHAR(1),SUBSTITUTE(F3970,",",CHAR(1),LEN(F3970)-LEN(SUBSTITUTE(F3970,",","")))),"")))</f>
        <v>0</v>
      </c>
    </row>
    <row r="3971" spans="1:7" x14ac:dyDescent="0.15">
      <c r="A3971" t="s">
        <v>10843</v>
      </c>
      <c r="B3971" t="s">
        <v>10671</v>
      </c>
      <c r="C3971" t="s">
        <v>137</v>
      </c>
      <c r="D3971" t="s">
        <v>10672</v>
      </c>
      <c r="E3971" t="s">
        <v>139</v>
      </c>
      <c r="G3971" s="34">
        <f t="shared" si="62"/>
        <v>0</v>
      </c>
    </row>
    <row r="3972" spans="1:7" x14ac:dyDescent="0.15">
      <c r="A3972" t="s">
        <v>10844</v>
      </c>
      <c r="B3972" t="s">
        <v>10674</v>
      </c>
      <c r="C3972" t="s">
        <v>137</v>
      </c>
      <c r="D3972" t="s">
        <v>10675</v>
      </c>
      <c r="E3972" t="s">
        <v>139</v>
      </c>
      <c r="G3972" s="34">
        <f t="shared" si="62"/>
        <v>0</v>
      </c>
    </row>
    <row r="3973" spans="1:7" x14ac:dyDescent="0.15">
      <c r="A3973" t="s">
        <v>10845</v>
      </c>
      <c r="B3973" t="s">
        <v>10832</v>
      </c>
      <c r="C3973" t="s">
        <v>137</v>
      </c>
      <c r="D3973" t="s">
        <v>10833</v>
      </c>
      <c r="E3973" t="s">
        <v>139</v>
      </c>
      <c r="G3973" s="34">
        <f t="shared" si="62"/>
        <v>0</v>
      </c>
    </row>
    <row r="3974" spans="1:7" x14ac:dyDescent="0.15">
      <c r="A3974" t="s">
        <v>10846</v>
      </c>
      <c r="B3974" t="s">
        <v>10835</v>
      </c>
      <c r="C3974" t="s">
        <v>137</v>
      </c>
      <c r="D3974" t="s">
        <v>10836</v>
      </c>
      <c r="E3974" t="s">
        <v>139</v>
      </c>
      <c r="G3974" s="34">
        <f t="shared" si="62"/>
        <v>0</v>
      </c>
    </row>
    <row r="3975" spans="1:7" x14ac:dyDescent="0.15">
      <c r="A3975" t="s">
        <v>10847</v>
      </c>
      <c r="B3975" t="s">
        <v>10838</v>
      </c>
      <c r="C3975" t="s">
        <v>137</v>
      </c>
      <c r="D3975" t="s">
        <v>10839</v>
      </c>
      <c r="E3975" t="s">
        <v>139</v>
      </c>
      <c r="G3975" s="34">
        <f t="shared" si="62"/>
        <v>0</v>
      </c>
    </row>
    <row r="3976" spans="1:7" x14ac:dyDescent="0.15">
      <c r="A3976" t="s">
        <v>10848</v>
      </c>
      <c r="B3976" t="s">
        <v>10662</v>
      </c>
      <c r="C3976" t="s">
        <v>137</v>
      </c>
      <c r="D3976" t="s">
        <v>10663</v>
      </c>
      <c r="E3976" t="s">
        <v>139</v>
      </c>
      <c r="G3976" s="34">
        <f t="shared" si="62"/>
        <v>0</v>
      </c>
    </row>
    <row r="3977" spans="1:7" x14ac:dyDescent="0.15">
      <c r="A3977" t="s">
        <v>10849</v>
      </c>
      <c r="B3977" t="s">
        <v>10731</v>
      </c>
      <c r="C3977" t="s">
        <v>137</v>
      </c>
      <c r="D3977" t="s">
        <v>10732</v>
      </c>
      <c r="E3977" t="s">
        <v>139</v>
      </c>
      <c r="G3977" s="34">
        <f t="shared" si="62"/>
        <v>0</v>
      </c>
    </row>
    <row r="3978" spans="1:7" x14ac:dyDescent="0.15">
      <c r="A3978" t="s">
        <v>10850</v>
      </c>
      <c r="B3978" t="s">
        <v>10851</v>
      </c>
      <c r="C3978" t="s">
        <v>726</v>
      </c>
      <c r="D3978" t="s">
        <v>10852</v>
      </c>
      <c r="E3978" t="s">
        <v>727</v>
      </c>
      <c r="G3978" s="34">
        <f t="shared" si="62"/>
        <v>0</v>
      </c>
    </row>
    <row r="3979" spans="1:7" x14ac:dyDescent="0.15">
      <c r="A3979" t="s">
        <v>10853</v>
      </c>
      <c r="B3979" t="s">
        <v>10835</v>
      </c>
      <c r="C3979" t="s">
        <v>10854</v>
      </c>
      <c r="D3979" t="s">
        <v>10836</v>
      </c>
      <c r="E3979" t="s">
        <v>10855</v>
      </c>
      <c r="F3979" t="s">
        <v>12136</v>
      </c>
      <c r="G3979" s="34">
        <f t="shared" si="62"/>
        <v>38077</v>
      </c>
    </row>
    <row r="3980" spans="1:7" x14ac:dyDescent="0.15">
      <c r="A3980" t="s">
        <v>10853</v>
      </c>
      <c r="B3980" t="s">
        <v>10835</v>
      </c>
      <c r="C3980" t="s">
        <v>10856</v>
      </c>
      <c r="D3980" t="s">
        <v>10836</v>
      </c>
      <c r="E3980" t="s">
        <v>10857</v>
      </c>
      <c r="F3980" t="s">
        <v>11951</v>
      </c>
      <c r="G3980" s="34">
        <f t="shared" si="62"/>
        <v>40911</v>
      </c>
    </row>
    <row r="3981" spans="1:7" x14ac:dyDescent="0.15">
      <c r="A3981" t="s">
        <v>10858</v>
      </c>
      <c r="B3981" t="s">
        <v>10662</v>
      </c>
      <c r="C3981" t="s">
        <v>10859</v>
      </c>
      <c r="D3981" t="s">
        <v>10663</v>
      </c>
      <c r="E3981" t="s">
        <v>10860</v>
      </c>
      <c r="F3981" t="s">
        <v>11994</v>
      </c>
      <c r="G3981" s="34">
        <f t="shared" si="62"/>
        <v>38391</v>
      </c>
    </row>
    <row r="3982" spans="1:7" x14ac:dyDescent="0.15">
      <c r="A3982" t="s">
        <v>10861</v>
      </c>
      <c r="B3982" t="s">
        <v>10862</v>
      </c>
      <c r="C3982" t="s">
        <v>7276</v>
      </c>
      <c r="D3982" t="s">
        <v>10863</v>
      </c>
      <c r="E3982" t="s">
        <v>7276</v>
      </c>
      <c r="F3982" t="s">
        <v>12137</v>
      </c>
      <c r="G3982" s="34">
        <f t="shared" si="62"/>
        <v>39503</v>
      </c>
    </row>
    <row r="3983" spans="1:7" x14ac:dyDescent="0.15">
      <c r="A3983" t="s">
        <v>10864</v>
      </c>
      <c r="B3983" t="s">
        <v>10865</v>
      </c>
      <c r="C3983" t="s">
        <v>53</v>
      </c>
      <c r="D3983" t="s">
        <v>10866</v>
      </c>
      <c r="E3983" t="s">
        <v>53</v>
      </c>
      <c r="G3983" s="34">
        <f t="shared" si="62"/>
        <v>0</v>
      </c>
    </row>
    <row r="3984" spans="1:7" x14ac:dyDescent="0.15">
      <c r="A3984" t="s">
        <v>10867</v>
      </c>
      <c r="B3984" t="s">
        <v>10868</v>
      </c>
      <c r="C3984" t="s">
        <v>53</v>
      </c>
      <c r="D3984" t="s">
        <v>10869</v>
      </c>
      <c r="E3984" t="s">
        <v>53</v>
      </c>
      <c r="G3984" s="34">
        <f t="shared" si="62"/>
        <v>0</v>
      </c>
    </row>
    <row r="3985" spans="1:7" x14ac:dyDescent="0.15">
      <c r="A3985" t="s">
        <v>10870</v>
      </c>
      <c r="B3985" t="s">
        <v>10871</v>
      </c>
      <c r="C3985" t="s">
        <v>53</v>
      </c>
      <c r="D3985" t="s">
        <v>10872</v>
      </c>
      <c r="E3985" t="s">
        <v>53</v>
      </c>
      <c r="G3985" s="34">
        <f t="shared" si="62"/>
        <v>0</v>
      </c>
    </row>
    <row r="3986" spans="1:7" x14ac:dyDescent="0.15">
      <c r="A3986" t="s">
        <v>10873</v>
      </c>
      <c r="B3986" t="s">
        <v>10874</v>
      </c>
      <c r="C3986" t="s">
        <v>53</v>
      </c>
      <c r="D3986" t="s">
        <v>10875</v>
      </c>
      <c r="E3986" t="s">
        <v>53</v>
      </c>
      <c r="F3986" t="s">
        <v>12138</v>
      </c>
      <c r="G3986" s="34">
        <f t="shared" si="62"/>
        <v>39295</v>
      </c>
    </row>
    <row r="3987" spans="1:7" x14ac:dyDescent="0.15">
      <c r="A3987" t="s">
        <v>10876</v>
      </c>
      <c r="B3987" t="s">
        <v>10877</v>
      </c>
      <c r="C3987" t="s">
        <v>53</v>
      </c>
      <c r="D3987" t="s">
        <v>10878</v>
      </c>
      <c r="E3987" t="s">
        <v>53</v>
      </c>
      <c r="F3987" t="s">
        <v>12138</v>
      </c>
      <c r="G3987" s="34">
        <f t="shared" si="62"/>
        <v>39295</v>
      </c>
    </row>
    <row r="3988" spans="1:7" x14ac:dyDescent="0.15">
      <c r="A3988" t="s">
        <v>10879</v>
      </c>
      <c r="B3988" t="s">
        <v>10880</v>
      </c>
      <c r="C3988" t="s">
        <v>53</v>
      </c>
      <c r="D3988" t="s">
        <v>10881</v>
      </c>
      <c r="E3988" t="s">
        <v>53</v>
      </c>
      <c r="G3988" s="34">
        <f t="shared" si="62"/>
        <v>0</v>
      </c>
    </row>
    <row r="3989" spans="1:7" x14ac:dyDescent="0.15">
      <c r="A3989" t="s">
        <v>10882</v>
      </c>
      <c r="B3989" t="s">
        <v>10883</v>
      </c>
      <c r="C3989" t="s">
        <v>53</v>
      </c>
      <c r="D3989" t="s">
        <v>10884</v>
      </c>
      <c r="E3989" t="s">
        <v>53</v>
      </c>
      <c r="G3989" s="34">
        <f t="shared" si="62"/>
        <v>0</v>
      </c>
    </row>
    <row r="3990" spans="1:7" x14ac:dyDescent="0.15">
      <c r="A3990" t="s">
        <v>10885</v>
      </c>
      <c r="B3990" t="s">
        <v>10886</v>
      </c>
      <c r="C3990" t="s">
        <v>53</v>
      </c>
      <c r="D3990" t="s">
        <v>10887</v>
      </c>
      <c r="E3990" t="s">
        <v>53</v>
      </c>
      <c r="G3990" s="34">
        <f t="shared" si="62"/>
        <v>0</v>
      </c>
    </row>
    <row r="3991" spans="1:7" x14ac:dyDescent="0.15">
      <c r="A3991" t="s">
        <v>12139</v>
      </c>
      <c r="B3991" t="s">
        <v>12140</v>
      </c>
      <c r="C3991" t="s">
        <v>53</v>
      </c>
      <c r="D3991" t="s">
        <v>12141</v>
      </c>
      <c r="E3991" t="s">
        <v>53</v>
      </c>
      <c r="F3991" t="s">
        <v>12142</v>
      </c>
      <c r="G3991" s="34">
        <f t="shared" si="62"/>
        <v>41813</v>
      </c>
    </row>
    <row r="3992" spans="1:7" x14ac:dyDescent="0.15">
      <c r="A3992" t="s">
        <v>10888</v>
      </c>
      <c r="B3992" t="s">
        <v>10865</v>
      </c>
      <c r="C3992" t="s">
        <v>93</v>
      </c>
      <c r="D3992" t="s">
        <v>10866</v>
      </c>
      <c r="E3992" t="s">
        <v>95</v>
      </c>
      <c r="G3992" s="34">
        <f t="shared" si="62"/>
        <v>0</v>
      </c>
    </row>
    <row r="3993" spans="1:7" x14ac:dyDescent="0.15">
      <c r="A3993" t="s">
        <v>10889</v>
      </c>
      <c r="B3993" t="s">
        <v>10868</v>
      </c>
      <c r="C3993" t="s">
        <v>93</v>
      </c>
      <c r="D3993" t="s">
        <v>10869</v>
      </c>
      <c r="E3993" t="s">
        <v>95</v>
      </c>
      <c r="G3993" s="34">
        <f t="shared" si="62"/>
        <v>0</v>
      </c>
    </row>
    <row r="3994" spans="1:7" x14ac:dyDescent="0.15">
      <c r="A3994" t="s">
        <v>10890</v>
      </c>
      <c r="B3994" t="s">
        <v>10871</v>
      </c>
      <c r="C3994" t="s">
        <v>93</v>
      </c>
      <c r="D3994" t="s">
        <v>10872</v>
      </c>
      <c r="E3994" t="s">
        <v>95</v>
      </c>
      <c r="G3994" s="34">
        <f t="shared" si="62"/>
        <v>0</v>
      </c>
    </row>
    <row r="3995" spans="1:7" x14ac:dyDescent="0.15">
      <c r="A3995" t="s">
        <v>10891</v>
      </c>
      <c r="B3995" t="s">
        <v>10880</v>
      </c>
      <c r="C3995" t="s">
        <v>93</v>
      </c>
      <c r="D3995" t="s">
        <v>10881</v>
      </c>
      <c r="E3995" t="s">
        <v>95</v>
      </c>
      <c r="G3995" s="34">
        <f t="shared" si="62"/>
        <v>0</v>
      </c>
    </row>
    <row r="3996" spans="1:7" x14ac:dyDescent="0.15">
      <c r="A3996" t="s">
        <v>10892</v>
      </c>
      <c r="B3996" t="s">
        <v>10883</v>
      </c>
      <c r="C3996" t="s">
        <v>93</v>
      </c>
      <c r="D3996" t="s">
        <v>10884</v>
      </c>
      <c r="E3996" t="s">
        <v>95</v>
      </c>
      <c r="G3996" s="34">
        <f t="shared" si="62"/>
        <v>0</v>
      </c>
    </row>
    <row r="3997" spans="1:7" x14ac:dyDescent="0.15">
      <c r="A3997" t="s">
        <v>10893</v>
      </c>
      <c r="B3997" t="s">
        <v>10886</v>
      </c>
      <c r="C3997" t="s">
        <v>93</v>
      </c>
      <c r="D3997" t="s">
        <v>10887</v>
      </c>
      <c r="E3997" t="s">
        <v>95</v>
      </c>
      <c r="G3997" s="34">
        <f t="shared" si="62"/>
        <v>0</v>
      </c>
    </row>
    <row r="3998" spans="1:7" x14ac:dyDescent="0.15">
      <c r="A3998" t="s">
        <v>10894</v>
      </c>
      <c r="B3998" t="s">
        <v>10895</v>
      </c>
      <c r="C3998" t="s">
        <v>93</v>
      </c>
      <c r="D3998" t="s">
        <v>10896</v>
      </c>
      <c r="E3998" t="s">
        <v>95</v>
      </c>
      <c r="G3998" s="34">
        <f t="shared" si="62"/>
        <v>0</v>
      </c>
    </row>
    <row r="3999" spans="1:7" x14ac:dyDescent="0.15">
      <c r="A3999" t="s">
        <v>10897</v>
      </c>
      <c r="B3999" t="s">
        <v>10898</v>
      </c>
      <c r="C3999" t="s">
        <v>93</v>
      </c>
      <c r="D3999" t="s">
        <v>10899</v>
      </c>
      <c r="E3999" t="s">
        <v>95</v>
      </c>
      <c r="F3999" t="s">
        <v>11896</v>
      </c>
      <c r="G3999" s="34">
        <f t="shared" si="62"/>
        <v>40679</v>
      </c>
    </row>
    <row r="4000" spans="1:7" x14ac:dyDescent="0.15">
      <c r="A4000" t="s">
        <v>12143</v>
      </c>
      <c r="B4000" t="s">
        <v>12140</v>
      </c>
      <c r="C4000" t="s">
        <v>93</v>
      </c>
      <c r="D4000" t="s">
        <v>12141</v>
      </c>
      <c r="E4000" t="s">
        <v>95</v>
      </c>
      <c r="F4000" t="s">
        <v>12142</v>
      </c>
      <c r="G4000" s="34">
        <f t="shared" si="62"/>
        <v>41813</v>
      </c>
    </row>
    <row r="4001" spans="1:7" x14ac:dyDescent="0.15">
      <c r="A4001" t="s">
        <v>10900</v>
      </c>
      <c r="B4001" t="s">
        <v>10901</v>
      </c>
      <c r="C4001" t="s">
        <v>7276</v>
      </c>
      <c r="D4001" t="s">
        <v>10902</v>
      </c>
      <c r="E4001" t="s">
        <v>7276</v>
      </c>
      <c r="F4001" t="s">
        <v>12037</v>
      </c>
      <c r="G4001" s="34">
        <f t="shared" si="62"/>
        <v>40118</v>
      </c>
    </row>
    <row r="4002" spans="1:7" x14ac:dyDescent="0.15">
      <c r="A4002" t="s">
        <v>10903</v>
      </c>
      <c r="B4002" t="s">
        <v>10904</v>
      </c>
      <c r="C4002" t="s">
        <v>188</v>
      </c>
      <c r="D4002" t="s">
        <v>10905</v>
      </c>
      <c r="E4002" t="s">
        <v>42</v>
      </c>
      <c r="G4002" s="34">
        <f t="shared" si="62"/>
        <v>0</v>
      </c>
    </row>
    <row r="4003" spans="1:7" x14ac:dyDescent="0.15">
      <c r="A4003" t="s">
        <v>10906</v>
      </c>
      <c r="B4003" t="s">
        <v>10907</v>
      </c>
      <c r="C4003" t="s">
        <v>188</v>
      </c>
      <c r="D4003" t="s">
        <v>10908</v>
      </c>
      <c r="E4003" t="s">
        <v>42</v>
      </c>
      <c r="G4003" s="34">
        <f t="shared" si="62"/>
        <v>0</v>
      </c>
    </row>
    <row r="4004" spans="1:7" x14ac:dyDescent="0.15">
      <c r="A4004" t="s">
        <v>10909</v>
      </c>
      <c r="B4004" t="s">
        <v>10910</v>
      </c>
      <c r="C4004" t="s">
        <v>188</v>
      </c>
      <c r="D4004" t="s">
        <v>10911</v>
      </c>
      <c r="E4004" t="s">
        <v>42</v>
      </c>
      <c r="G4004" s="34">
        <f t="shared" si="62"/>
        <v>0</v>
      </c>
    </row>
    <row r="4005" spans="1:7" x14ac:dyDescent="0.15">
      <c r="A4005" t="s">
        <v>10912</v>
      </c>
      <c r="B4005" t="s">
        <v>10913</v>
      </c>
      <c r="C4005" t="s">
        <v>188</v>
      </c>
      <c r="D4005" t="s">
        <v>10914</v>
      </c>
      <c r="E4005" t="s">
        <v>42</v>
      </c>
      <c r="G4005" s="34">
        <f t="shared" si="62"/>
        <v>0</v>
      </c>
    </row>
    <row r="4006" spans="1:7" x14ac:dyDescent="0.15">
      <c r="A4006" t="s">
        <v>10915</v>
      </c>
      <c r="B4006" t="s">
        <v>10916</v>
      </c>
      <c r="C4006" t="s">
        <v>188</v>
      </c>
      <c r="D4006" t="s">
        <v>10917</v>
      </c>
      <c r="E4006" t="s">
        <v>42</v>
      </c>
      <c r="G4006" s="34">
        <f t="shared" si="62"/>
        <v>0</v>
      </c>
    </row>
    <row r="4007" spans="1:7" x14ac:dyDescent="0.15">
      <c r="A4007" t="s">
        <v>10918</v>
      </c>
      <c r="B4007" t="s">
        <v>10919</v>
      </c>
      <c r="C4007" t="s">
        <v>188</v>
      </c>
      <c r="D4007" t="s">
        <v>10920</v>
      </c>
      <c r="E4007" t="s">
        <v>42</v>
      </c>
      <c r="G4007" s="34">
        <f t="shared" si="62"/>
        <v>0</v>
      </c>
    </row>
    <row r="4008" spans="1:7" x14ac:dyDescent="0.15">
      <c r="A4008" t="s">
        <v>10921</v>
      </c>
      <c r="B4008" t="s">
        <v>10922</v>
      </c>
      <c r="C4008" t="s">
        <v>188</v>
      </c>
      <c r="D4008" t="s">
        <v>10923</v>
      </c>
      <c r="E4008" t="s">
        <v>42</v>
      </c>
      <c r="G4008" s="34">
        <f t="shared" si="62"/>
        <v>0</v>
      </c>
    </row>
    <row r="4009" spans="1:7" x14ac:dyDescent="0.15">
      <c r="A4009" t="s">
        <v>10924</v>
      </c>
      <c r="B4009" t="s">
        <v>10925</v>
      </c>
      <c r="C4009" t="s">
        <v>188</v>
      </c>
      <c r="D4009" t="s">
        <v>10926</v>
      </c>
      <c r="E4009" t="s">
        <v>42</v>
      </c>
      <c r="G4009" s="34">
        <f t="shared" si="62"/>
        <v>0</v>
      </c>
    </row>
    <row r="4010" spans="1:7" x14ac:dyDescent="0.15">
      <c r="A4010" t="s">
        <v>10927</v>
      </c>
      <c r="B4010" t="s">
        <v>10928</v>
      </c>
      <c r="C4010" t="s">
        <v>188</v>
      </c>
      <c r="D4010" t="s">
        <v>10929</v>
      </c>
      <c r="E4010" t="s">
        <v>42</v>
      </c>
      <c r="G4010" s="34">
        <f t="shared" si="62"/>
        <v>0</v>
      </c>
    </row>
    <row r="4011" spans="1:7" x14ac:dyDescent="0.15">
      <c r="A4011" t="s">
        <v>10930</v>
      </c>
      <c r="B4011" t="s">
        <v>10931</v>
      </c>
      <c r="C4011" t="s">
        <v>188</v>
      </c>
      <c r="D4011" t="s">
        <v>10932</v>
      </c>
      <c r="E4011" t="s">
        <v>42</v>
      </c>
      <c r="G4011" s="34">
        <f t="shared" si="62"/>
        <v>0</v>
      </c>
    </row>
    <row r="4012" spans="1:7" x14ac:dyDescent="0.15">
      <c r="A4012" t="s">
        <v>10933</v>
      </c>
      <c r="B4012" t="s">
        <v>10934</v>
      </c>
      <c r="C4012" t="s">
        <v>188</v>
      </c>
      <c r="D4012" t="s">
        <v>10935</v>
      </c>
      <c r="E4012" t="s">
        <v>42</v>
      </c>
      <c r="G4012" s="34">
        <f t="shared" si="62"/>
        <v>0</v>
      </c>
    </row>
    <row r="4013" spans="1:7" x14ac:dyDescent="0.15">
      <c r="A4013" t="s">
        <v>10936</v>
      </c>
      <c r="B4013" t="s">
        <v>10937</v>
      </c>
      <c r="C4013" t="s">
        <v>188</v>
      </c>
      <c r="D4013" t="s">
        <v>10938</v>
      </c>
      <c r="E4013" t="s">
        <v>42</v>
      </c>
      <c r="G4013" s="34">
        <f t="shared" si="62"/>
        <v>0</v>
      </c>
    </row>
    <row r="4014" spans="1:7" x14ac:dyDescent="0.15">
      <c r="A4014" t="s">
        <v>10939</v>
      </c>
      <c r="B4014" t="s">
        <v>10940</v>
      </c>
      <c r="C4014" t="s">
        <v>188</v>
      </c>
      <c r="D4014" t="s">
        <v>10941</v>
      </c>
      <c r="E4014" t="s">
        <v>42</v>
      </c>
      <c r="G4014" s="34">
        <f t="shared" si="62"/>
        <v>0</v>
      </c>
    </row>
    <row r="4015" spans="1:7" x14ac:dyDescent="0.15">
      <c r="A4015" t="s">
        <v>10942</v>
      </c>
      <c r="B4015" t="s">
        <v>10943</v>
      </c>
      <c r="C4015" t="s">
        <v>188</v>
      </c>
      <c r="D4015" t="s">
        <v>10944</v>
      </c>
      <c r="E4015" t="s">
        <v>42</v>
      </c>
      <c r="G4015" s="34">
        <f t="shared" si="62"/>
        <v>0</v>
      </c>
    </row>
    <row r="4016" spans="1:7" x14ac:dyDescent="0.15">
      <c r="A4016" t="s">
        <v>10945</v>
      </c>
      <c r="B4016" t="s">
        <v>10946</v>
      </c>
      <c r="C4016" t="s">
        <v>188</v>
      </c>
      <c r="D4016" t="s">
        <v>10947</v>
      </c>
      <c r="E4016" t="s">
        <v>42</v>
      </c>
      <c r="G4016" s="34">
        <f t="shared" si="62"/>
        <v>0</v>
      </c>
    </row>
    <row r="4017" spans="1:7" x14ac:dyDescent="0.15">
      <c r="A4017" t="s">
        <v>10948</v>
      </c>
      <c r="B4017" t="s">
        <v>10949</v>
      </c>
      <c r="C4017" t="s">
        <v>188</v>
      </c>
      <c r="D4017" t="s">
        <v>10950</v>
      </c>
      <c r="E4017" t="s">
        <v>42</v>
      </c>
      <c r="G4017" s="34">
        <f t="shared" si="62"/>
        <v>0</v>
      </c>
    </row>
    <row r="4018" spans="1:7" x14ac:dyDescent="0.15">
      <c r="A4018" t="s">
        <v>10951</v>
      </c>
      <c r="B4018" t="s">
        <v>10952</v>
      </c>
      <c r="C4018" t="s">
        <v>188</v>
      </c>
      <c r="D4018" t="s">
        <v>10953</v>
      </c>
      <c r="E4018" t="s">
        <v>42</v>
      </c>
      <c r="G4018" s="34">
        <f t="shared" si="62"/>
        <v>0</v>
      </c>
    </row>
    <row r="4019" spans="1:7" x14ac:dyDescent="0.15">
      <c r="A4019" t="s">
        <v>10954</v>
      </c>
      <c r="B4019" t="s">
        <v>10955</v>
      </c>
      <c r="C4019" t="s">
        <v>188</v>
      </c>
      <c r="D4019" t="s">
        <v>10956</v>
      </c>
      <c r="E4019" t="s">
        <v>42</v>
      </c>
      <c r="G4019" s="34">
        <f t="shared" si="62"/>
        <v>0</v>
      </c>
    </row>
    <row r="4020" spans="1:7" x14ac:dyDescent="0.15">
      <c r="A4020" t="s">
        <v>10957</v>
      </c>
      <c r="B4020" t="s">
        <v>10958</v>
      </c>
      <c r="C4020" t="s">
        <v>188</v>
      </c>
      <c r="D4020" t="s">
        <v>10959</v>
      </c>
      <c r="E4020" t="s">
        <v>42</v>
      </c>
      <c r="G4020" s="34">
        <f t="shared" si="62"/>
        <v>0</v>
      </c>
    </row>
    <row r="4021" spans="1:7" x14ac:dyDescent="0.15">
      <c r="A4021" t="s">
        <v>10960</v>
      </c>
      <c r="B4021" t="s">
        <v>10961</v>
      </c>
      <c r="C4021" t="s">
        <v>188</v>
      </c>
      <c r="D4021" t="s">
        <v>10962</v>
      </c>
      <c r="E4021" t="s">
        <v>42</v>
      </c>
      <c r="G4021" s="34">
        <f t="shared" si="62"/>
        <v>0</v>
      </c>
    </row>
    <row r="4022" spans="1:7" x14ac:dyDescent="0.15">
      <c r="A4022" t="s">
        <v>10963</v>
      </c>
      <c r="B4022" t="s">
        <v>10964</v>
      </c>
      <c r="C4022" t="s">
        <v>188</v>
      </c>
      <c r="D4022" t="s">
        <v>10965</v>
      </c>
      <c r="E4022" t="s">
        <v>42</v>
      </c>
      <c r="G4022" s="34">
        <f t="shared" si="62"/>
        <v>0</v>
      </c>
    </row>
    <row r="4023" spans="1:7" x14ac:dyDescent="0.15">
      <c r="A4023" t="s">
        <v>10966</v>
      </c>
      <c r="B4023" t="s">
        <v>10967</v>
      </c>
      <c r="C4023" t="s">
        <v>188</v>
      </c>
      <c r="D4023" t="s">
        <v>10968</v>
      </c>
      <c r="E4023" t="s">
        <v>42</v>
      </c>
      <c r="G4023" s="34">
        <f t="shared" si="62"/>
        <v>0</v>
      </c>
    </row>
    <row r="4024" spans="1:7" x14ac:dyDescent="0.15">
      <c r="A4024" t="s">
        <v>10969</v>
      </c>
      <c r="B4024" t="s">
        <v>10970</v>
      </c>
      <c r="C4024" t="s">
        <v>188</v>
      </c>
      <c r="D4024" t="s">
        <v>10971</v>
      </c>
      <c r="E4024" t="s">
        <v>42</v>
      </c>
      <c r="G4024" s="34">
        <f t="shared" si="62"/>
        <v>0</v>
      </c>
    </row>
    <row r="4025" spans="1:7" x14ac:dyDescent="0.15">
      <c r="A4025" t="s">
        <v>10972</v>
      </c>
      <c r="B4025" t="s">
        <v>10973</v>
      </c>
      <c r="C4025" t="s">
        <v>188</v>
      </c>
      <c r="D4025" t="s">
        <v>10974</v>
      </c>
      <c r="E4025" t="s">
        <v>42</v>
      </c>
      <c r="G4025" s="34">
        <f t="shared" si="62"/>
        <v>0</v>
      </c>
    </row>
    <row r="4026" spans="1:7" x14ac:dyDescent="0.15">
      <c r="A4026" t="s">
        <v>10975</v>
      </c>
      <c r="B4026" t="s">
        <v>10976</v>
      </c>
      <c r="C4026" t="s">
        <v>188</v>
      </c>
      <c r="D4026" t="s">
        <v>10977</v>
      </c>
      <c r="E4026" t="s">
        <v>42</v>
      </c>
      <c r="G4026" s="34">
        <f t="shared" si="62"/>
        <v>0</v>
      </c>
    </row>
    <row r="4027" spans="1:7" x14ac:dyDescent="0.15">
      <c r="A4027" t="s">
        <v>10978</v>
      </c>
      <c r="B4027" t="s">
        <v>10979</v>
      </c>
      <c r="C4027" t="s">
        <v>188</v>
      </c>
      <c r="D4027" t="s">
        <v>10980</v>
      </c>
      <c r="E4027" t="s">
        <v>42</v>
      </c>
      <c r="G4027" s="34">
        <f t="shared" si="62"/>
        <v>0</v>
      </c>
    </row>
    <row r="4028" spans="1:7" x14ac:dyDescent="0.15">
      <c r="A4028" t="s">
        <v>10981</v>
      </c>
      <c r="B4028" t="s">
        <v>10982</v>
      </c>
      <c r="C4028" t="s">
        <v>188</v>
      </c>
      <c r="D4028" t="s">
        <v>10983</v>
      </c>
      <c r="E4028" t="s">
        <v>42</v>
      </c>
      <c r="G4028" s="34">
        <f t="shared" si="62"/>
        <v>0</v>
      </c>
    </row>
    <row r="4029" spans="1:7" x14ac:dyDescent="0.15">
      <c r="A4029" t="s">
        <v>10984</v>
      </c>
      <c r="B4029" t="s">
        <v>10985</v>
      </c>
      <c r="C4029" t="s">
        <v>188</v>
      </c>
      <c r="D4029" t="s">
        <v>10986</v>
      </c>
      <c r="E4029" t="s">
        <v>42</v>
      </c>
      <c r="G4029" s="34">
        <f t="shared" si="62"/>
        <v>0</v>
      </c>
    </row>
    <row r="4030" spans="1:7" x14ac:dyDescent="0.15">
      <c r="A4030" t="s">
        <v>10987</v>
      </c>
      <c r="B4030" t="s">
        <v>10988</v>
      </c>
      <c r="C4030" t="s">
        <v>188</v>
      </c>
      <c r="D4030" t="s">
        <v>10989</v>
      </c>
      <c r="E4030" t="s">
        <v>42</v>
      </c>
      <c r="G4030" s="34">
        <f t="shared" si="62"/>
        <v>0</v>
      </c>
    </row>
    <row r="4031" spans="1:7" x14ac:dyDescent="0.15">
      <c r="A4031" t="s">
        <v>10990</v>
      </c>
      <c r="B4031" t="s">
        <v>10991</v>
      </c>
      <c r="C4031" t="s">
        <v>188</v>
      </c>
      <c r="D4031" t="s">
        <v>10992</v>
      </c>
      <c r="E4031" t="s">
        <v>42</v>
      </c>
      <c r="G4031" s="34">
        <f t="shared" si="62"/>
        <v>0</v>
      </c>
    </row>
    <row r="4032" spans="1:7" x14ac:dyDescent="0.15">
      <c r="A4032" t="s">
        <v>10993</v>
      </c>
      <c r="B4032" t="s">
        <v>10994</v>
      </c>
      <c r="C4032" t="s">
        <v>188</v>
      </c>
      <c r="D4032" t="s">
        <v>10995</v>
      </c>
      <c r="E4032" t="s">
        <v>42</v>
      </c>
      <c r="G4032" s="34">
        <f t="shared" si="62"/>
        <v>0</v>
      </c>
    </row>
    <row r="4033" spans="1:7" x14ac:dyDescent="0.15">
      <c r="A4033" t="s">
        <v>10996</v>
      </c>
      <c r="B4033" t="s">
        <v>10997</v>
      </c>
      <c r="C4033" t="s">
        <v>188</v>
      </c>
      <c r="D4033" t="s">
        <v>10998</v>
      </c>
      <c r="E4033" t="s">
        <v>42</v>
      </c>
      <c r="F4033" t="s">
        <v>11956</v>
      </c>
      <c r="G4033" s="34">
        <f t="shared" si="62"/>
        <v>39182</v>
      </c>
    </row>
    <row r="4034" spans="1:7" x14ac:dyDescent="0.15">
      <c r="A4034" t="s">
        <v>10999</v>
      </c>
      <c r="B4034" t="s">
        <v>11000</v>
      </c>
      <c r="C4034" t="s">
        <v>188</v>
      </c>
      <c r="D4034" t="s">
        <v>11001</v>
      </c>
      <c r="E4034" t="s">
        <v>42</v>
      </c>
      <c r="G4034" s="34">
        <f t="shared" ref="G4034:G4097" si="63">IFERROR(VALUE(F4034),VALUE(REPLACE(F4034,1,FIND(CHAR(1),SUBSTITUTE(F4034,",",CHAR(1),LEN(F4034)-LEN(SUBSTITUTE(F4034,",","")))),"")))</f>
        <v>0</v>
      </c>
    </row>
    <row r="4035" spans="1:7" x14ac:dyDescent="0.15">
      <c r="A4035" t="s">
        <v>11002</v>
      </c>
      <c r="B4035" t="s">
        <v>11003</v>
      </c>
      <c r="C4035" t="s">
        <v>188</v>
      </c>
      <c r="D4035" t="s">
        <v>11004</v>
      </c>
      <c r="E4035" t="s">
        <v>42</v>
      </c>
      <c r="G4035" s="34">
        <f t="shared" si="63"/>
        <v>0</v>
      </c>
    </row>
    <row r="4036" spans="1:7" x14ac:dyDescent="0.15">
      <c r="A4036" t="s">
        <v>11005</v>
      </c>
      <c r="B4036" t="s">
        <v>11006</v>
      </c>
      <c r="C4036" t="s">
        <v>188</v>
      </c>
      <c r="D4036" t="s">
        <v>11007</v>
      </c>
      <c r="E4036" t="s">
        <v>42</v>
      </c>
      <c r="G4036" s="34">
        <f t="shared" si="63"/>
        <v>0</v>
      </c>
    </row>
    <row r="4037" spans="1:7" x14ac:dyDescent="0.15">
      <c r="A4037" t="s">
        <v>11008</v>
      </c>
      <c r="B4037" t="s">
        <v>11009</v>
      </c>
      <c r="C4037" t="s">
        <v>188</v>
      </c>
      <c r="D4037" t="s">
        <v>11010</v>
      </c>
      <c r="E4037" t="s">
        <v>42</v>
      </c>
      <c r="G4037" s="34">
        <f t="shared" si="63"/>
        <v>0</v>
      </c>
    </row>
    <row r="4038" spans="1:7" x14ac:dyDescent="0.15">
      <c r="A4038" t="s">
        <v>11774</v>
      </c>
      <c r="B4038" t="s">
        <v>11713</v>
      </c>
      <c r="C4038" t="s">
        <v>188</v>
      </c>
      <c r="D4038" t="s">
        <v>11714</v>
      </c>
      <c r="E4038" t="s">
        <v>42</v>
      </c>
      <c r="F4038" t="s">
        <v>12035</v>
      </c>
      <c r="G4038" s="34">
        <f t="shared" si="63"/>
        <v>41464</v>
      </c>
    </row>
    <row r="4039" spans="1:7" x14ac:dyDescent="0.15">
      <c r="A4039" t="s">
        <v>11011</v>
      </c>
      <c r="B4039" t="s">
        <v>11012</v>
      </c>
      <c r="C4039" t="s">
        <v>188</v>
      </c>
      <c r="D4039" t="s">
        <v>11013</v>
      </c>
      <c r="E4039" t="s">
        <v>42</v>
      </c>
      <c r="G4039" s="34">
        <f t="shared" si="63"/>
        <v>0</v>
      </c>
    </row>
    <row r="4040" spans="1:7" x14ac:dyDescent="0.15">
      <c r="A4040" t="s">
        <v>11014</v>
      </c>
      <c r="B4040" t="s">
        <v>11015</v>
      </c>
      <c r="C4040" t="s">
        <v>188</v>
      </c>
      <c r="D4040" t="s">
        <v>11016</v>
      </c>
      <c r="E4040" t="s">
        <v>42</v>
      </c>
      <c r="G4040" s="34">
        <f t="shared" si="63"/>
        <v>0</v>
      </c>
    </row>
    <row r="4041" spans="1:7" x14ac:dyDescent="0.15">
      <c r="A4041" t="s">
        <v>11017</v>
      </c>
      <c r="B4041" t="s">
        <v>11018</v>
      </c>
      <c r="C4041" t="s">
        <v>188</v>
      </c>
      <c r="D4041" t="s">
        <v>11019</v>
      </c>
      <c r="E4041" t="s">
        <v>42</v>
      </c>
      <c r="G4041" s="34">
        <f t="shared" si="63"/>
        <v>0</v>
      </c>
    </row>
    <row r="4042" spans="1:7" x14ac:dyDescent="0.15">
      <c r="A4042" t="s">
        <v>11020</v>
      </c>
      <c r="B4042" t="s">
        <v>11021</v>
      </c>
      <c r="C4042" t="s">
        <v>188</v>
      </c>
      <c r="D4042" t="s">
        <v>11022</v>
      </c>
      <c r="E4042" t="s">
        <v>42</v>
      </c>
      <c r="G4042" s="34">
        <f t="shared" si="63"/>
        <v>0</v>
      </c>
    </row>
    <row r="4043" spans="1:7" x14ac:dyDescent="0.15">
      <c r="A4043" t="s">
        <v>11023</v>
      </c>
      <c r="B4043" t="s">
        <v>11024</v>
      </c>
      <c r="C4043" t="s">
        <v>188</v>
      </c>
      <c r="D4043" t="s">
        <v>11025</v>
      </c>
      <c r="E4043" t="s">
        <v>42</v>
      </c>
      <c r="G4043" s="34">
        <f t="shared" si="63"/>
        <v>0</v>
      </c>
    </row>
    <row r="4044" spans="1:7" x14ac:dyDescent="0.15">
      <c r="A4044" t="s">
        <v>11026</v>
      </c>
      <c r="B4044" t="s">
        <v>11027</v>
      </c>
      <c r="C4044" t="s">
        <v>188</v>
      </c>
      <c r="D4044" t="s">
        <v>11028</v>
      </c>
      <c r="E4044" t="s">
        <v>42</v>
      </c>
      <c r="G4044" s="34">
        <f t="shared" si="63"/>
        <v>0</v>
      </c>
    </row>
    <row r="4045" spans="1:7" x14ac:dyDescent="0.15">
      <c r="A4045" t="s">
        <v>11029</v>
      </c>
      <c r="B4045" t="s">
        <v>11030</v>
      </c>
      <c r="C4045" t="s">
        <v>188</v>
      </c>
      <c r="D4045" t="s">
        <v>11031</v>
      </c>
      <c r="E4045" t="s">
        <v>42</v>
      </c>
      <c r="G4045" s="34">
        <f t="shared" si="63"/>
        <v>0</v>
      </c>
    </row>
    <row r="4046" spans="1:7" x14ac:dyDescent="0.15">
      <c r="A4046" t="s">
        <v>11032</v>
      </c>
      <c r="B4046" t="s">
        <v>11033</v>
      </c>
      <c r="C4046" t="s">
        <v>188</v>
      </c>
      <c r="D4046" t="s">
        <v>11034</v>
      </c>
      <c r="E4046" t="s">
        <v>42</v>
      </c>
      <c r="G4046" s="34">
        <f t="shared" si="63"/>
        <v>0</v>
      </c>
    </row>
    <row r="4047" spans="1:7" x14ac:dyDescent="0.15">
      <c r="A4047" t="s">
        <v>11035</v>
      </c>
      <c r="B4047" t="s">
        <v>11036</v>
      </c>
      <c r="C4047" t="s">
        <v>188</v>
      </c>
      <c r="D4047" t="s">
        <v>11037</v>
      </c>
      <c r="E4047" t="s">
        <v>42</v>
      </c>
      <c r="G4047" s="34">
        <f t="shared" si="63"/>
        <v>0</v>
      </c>
    </row>
    <row r="4048" spans="1:7" x14ac:dyDescent="0.15">
      <c r="A4048" t="s">
        <v>11715</v>
      </c>
      <c r="B4048" t="s">
        <v>11716</v>
      </c>
      <c r="C4048" t="s">
        <v>188</v>
      </c>
      <c r="D4048" t="s">
        <v>11717</v>
      </c>
      <c r="E4048" t="s">
        <v>42</v>
      </c>
      <c r="F4048" t="s">
        <v>12035</v>
      </c>
      <c r="G4048" s="34">
        <f t="shared" si="63"/>
        <v>41464</v>
      </c>
    </row>
    <row r="4049" spans="1:7" x14ac:dyDescent="0.15">
      <c r="A4049" t="s">
        <v>11038</v>
      </c>
      <c r="B4049" t="s">
        <v>11039</v>
      </c>
      <c r="C4049" t="s">
        <v>188</v>
      </c>
      <c r="D4049" t="s">
        <v>11040</v>
      </c>
      <c r="E4049" t="s">
        <v>42</v>
      </c>
      <c r="G4049" s="34">
        <f t="shared" si="63"/>
        <v>0</v>
      </c>
    </row>
    <row r="4050" spans="1:7" x14ac:dyDescent="0.15">
      <c r="A4050" t="s">
        <v>11041</v>
      </c>
      <c r="B4050" t="s">
        <v>11042</v>
      </c>
      <c r="C4050" t="s">
        <v>188</v>
      </c>
      <c r="D4050" t="s">
        <v>11043</v>
      </c>
      <c r="E4050" t="s">
        <v>42</v>
      </c>
      <c r="G4050" s="34">
        <f t="shared" si="63"/>
        <v>0</v>
      </c>
    </row>
    <row r="4051" spans="1:7" x14ac:dyDescent="0.15">
      <c r="A4051" t="s">
        <v>11044</v>
      </c>
      <c r="B4051" t="s">
        <v>11045</v>
      </c>
      <c r="C4051" t="s">
        <v>188</v>
      </c>
      <c r="D4051" t="s">
        <v>11046</v>
      </c>
      <c r="E4051" t="s">
        <v>42</v>
      </c>
      <c r="G4051" s="34">
        <f t="shared" si="63"/>
        <v>0</v>
      </c>
    </row>
    <row r="4052" spans="1:7" x14ac:dyDescent="0.15">
      <c r="A4052" t="s">
        <v>11047</v>
      </c>
      <c r="B4052" t="s">
        <v>11048</v>
      </c>
      <c r="C4052" t="s">
        <v>188</v>
      </c>
      <c r="D4052" t="s">
        <v>11049</v>
      </c>
      <c r="E4052" t="s">
        <v>42</v>
      </c>
      <c r="G4052" s="34">
        <f t="shared" si="63"/>
        <v>0</v>
      </c>
    </row>
    <row r="4053" spans="1:7" x14ac:dyDescent="0.15">
      <c r="A4053" t="s">
        <v>11050</v>
      </c>
      <c r="B4053" t="s">
        <v>11051</v>
      </c>
      <c r="C4053" t="s">
        <v>188</v>
      </c>
      <c r="D4053" t="s">
        <v>11052</v>
      </c>
      <c r="E4053" t="s">
        <v>42</v>
      </c>
      <c r="G4053" s="34">
        <f t="shared" si="63"/>
        <v>0</v>
      </c>
    </row>
    <row r="4054" spans="1:7" x14ac:dyDescent="0.15">
      <c r="A4054" t="s">
        <v>11053</v>
      </c>
      <c r="B4054" t="s">
        <v>11054</v>
      </c>
      <c r="C4054" t="s">
        <v>188</v>
      </c>
      <c r="D4054" t="s">
        <v>11055</v>
      </c>
      <c r="E4054" t="s">
        <v>42</v>
      </c>
      <c r="G4054" s="34">
        <f t="shared" si="63"/>
        <v>0</v>
      </c>
    </row>
    <row r="4055" spans="1:7" x14ac:dyDescent="0.15">
      <c r="A4055" t="s">
        <v>11056</v>
      </c>
      <c r="B4055" t="s">
        <v>11057</v>
      </c>
      <c r="C4055" t="s">
        <v>188</v>
      </c>
      <c r="D4055" t="s">
        <v>11058</v>
      </c>
      <c r="E4055" t="s">
        <v>42</v>
      </c>
      <c r="G4055" s="34">
        <f t="shared" si="63"/>
        <v>0</v>
      </c>
    </row>
    <row r="4056" spans="1:7" x14ac:dyDescent="0.15">
      <c r="A4056" t="s">
        <v>11059</v>
      </c>
      <c r="B4056" t="s">
        <v>11060</v>
      </c>
      <c r="C4056" t="s">
        <v>188</v>
      </c>
      <c r="D4056" t="s">
        <v>11061</v>
      </c>
      <c r="E4056" t="s">
        <v>42</v>
      </c>
      <c r="G4056" s="34">
        <f t="shared" si="63"/>
        <v>0</v>
      </c>
    </row>
    <row r="4057" spans="1:7" x14ac:dyDescent="0.15">
      <c r="A4057" t="s">
        <v>11062</v>
      </c>
      <c r="B4057" t="s">
        <v>11063</v>
      </c>
      <c r="C4057" t="s">
        <v>188</v>
      </c>
      <c r="D4057" t="s">
        <v>11064</v>
      </c>
      <c r="E4057" t="s">
        <v>42</v>
      </c>
      <c r="G4057" s="34">
        <f t="shared" si="63"/>
        <v>0</v>
      </c>
    </row>
    <row r="4058" spans="1:7" x14ac:dyDescent="0.15">
      <c r="A4058" t="s">
        <v>11065</v>
      </c>
      <c r="B4058" t="s">
        <v>11066</v>
      </c>
      <c r="C4058" t="s">
        <v>188</v>
      </c>
      <c r="D4058" t="s">
        <v>11067</v>
      </c>
      <c r="E4058" t="s">
        <v>42</v>
      </c>
      <c r="G4058" s="34">
        <f t="shared" si="63"/>
        <v>0</v>
      </c>
    </row>
    <row r="4059" spans="1:7" x14ac:dyDescent="0.15">
      <c r="A4059" t="s">
        <v>11068</v>
      </c>
      <c r="B4059" t="s">
        <v>11069</v>
      </c>
      <c r="C4059" t="s">
        <v>188</v>
      </c>
      <c r="D4059" t="s">
        <v>11070</v>
      </c>
      <c r="E4059" t="s">
        <v>42</v>
      </c>
      <c r="G4059" s="34">
        <f t="shared" si="63"/>
        <v>0</v>
      </c>
    </row>
    <row r="4060" spans="1:7" x14ac:dyDescent="0.15">
      <c r="A4060" t="s">
        <v>11071</v>
      </c>
      <c r="B4060" t="s">
        <v>11072</v>
      </c>
      <c r="C4060" t="s">
        <v>188</v>
      </c>
      <c r="D4060" t="s">
        <v>11073</v>
      </c>
      <c r="E4060" t="s">
        <v>42</v>
      </c>
      <c r="G4060" s="34">
        <f t="shared" si="63"/>
        <v>0</v>
      </c>
    </row>
    <row r="4061" spans="1:7" x14ac:dyDescent="0.15">
      <c r="A4061" t="s">
        <v>11074</v>
      </c>
      <c r="B4061" t="s">
        <v>11075</v>
      </c>
      <c r="C4061" t="s">
        <v>188</v>
      </c>
      <c r="D4061" t="s">
        <v>11076</v>
      </c>
      <c r="E4061" t="s">
        <v>42</v>
      </c>
      <c r="G4061" s="34">
        <f t="shared" si="63"/>
        <v>0</v>
      </c>
    </row>
    <row r="4062" spans="1:7" x14ac:dyDescent="0.15">
      <c r="A4062" t="s">
        <v>11077</v>
      </c>
      <c r="B4062" t="s">
        <v>11078</v>
      </c>
      <c r="C4062" t="s">
        <v>188</v>
      </c>
      <c r="D4062" t="s">
        <v>11079</v>
      </c>
      <c r="E4062" t="s">
        <v>42</v>
      </c>
      <c r="G4062" s="34">
        <f t="shared" si="63"/>
        <v>0</v>
      </c>
    </row>
    <row r="4063" spans="1:7" x14ac:dyDescent="0.15">
      <c r="A4063" t="s">
        <v>11080</v>
      </c>
      <c r="B4063" t="s">
        <v>11081</v>
      </c>
      <c r="C4063" t="s">
        <v>188</v>
      </c>
      <c r="D4063" t="s">
        <v>11082</v>
      </c>
      <c r="E4063" t="s">
        <v>42</v>
      </c>
      <c r="G4063" s="34">
        <f t="shared" si="63"/>
        <v>0</v>
      </c>
    </row>
    <row r="4064" spans="1:7" x14ac:dyDescent="0.15">
      <c r="A4064" t="s">
        <v>11083</v>
      </c>
      <c r="B4064" t="s">
        <v>11084</v>
      </c>
      <c r="C4064" t="s">
        <v>93</v>
      </c>
      <c r="D4064" t="s">
        <v>11085</v>
      </c>
      <c r="E4064" t="s">
        <v>95</v>
      </c>
      <c r="G4064" s="34">
        <f t="shared" si="63"/>
        <v>0</v>
      </c>
    </row>
    <row r="4065" spans="1:7" x14ac:dyDescent="0.15">
      <c r="A4065" t="s">
        <v>11086</v>
      </c>
      <c r="B4065" t="s">
        <v>11087</v>
      </c>
      <c r="C4065" t="s">
        <v>93</v>
      </c>
      <c r="D4065" t="s">
        <v>11088</v>
      </c>
      <c r="E4065" t="s">
        <v>95</v>
      </c>
      <c r="G4065" s="34">
        <f t="shared" si="63"/>
        <v>0</v>
      </c>
    </row>
    <row r="4066" spans="1:7" x14ac:dyDescent="0.15">
      <c r="A4066" t="s">
        <v>11089</v>
      </c>
      <c r="B4066" t="s">
        <v>11090</v>
      </c>
      <c r="C4066" t="s">
        <v>93</v>
      </c>
      <c r="D4066" t="s">
        <v>11091</v>
      </c>
      <c r="E4066" t="s">
        <v>95</v>
      </c>
      <c r="G4066" s="34">
        <f t="shared" si="63"/>
        <v>0</v>
      </c>
    </row>
    <row r="4067" spans="1:7" x14ac:dyDescent="0.15">
      <c r="A4067" t="s">
        <v>11092</v>
      </c>
      <c r="B4067" t="s">
        <v>11093</v>
      </c>
      <c r="C4067" t="s">
        <v>93</v>
      </c>
      <c r="D4067" t="s">
        <v>11094</v>
      </c>
      <c r="E4067" t="s">
        <v>95</v>
      </c>
      <c r="G4067" s="34">
        <f t="shared" si="63"/>
        <v>0</v>
      </c>
    </row>
    <row r="4068" spans="1:7" x14ac:dyDescent="0.15">
      <c r="A4068" t="s">
        <v>11095</v>
      </c>
      <c r="B4068" t="s">
        <v>11096</v>
      </c>
      <c r="C4068" t="s">
        <v>93</v>
      </c>
      <c r="D4068" t="s">
        <v>11097</v>
      </c>
      <c r="E4068" t="s">
        <v>95</v>
      </c>
      <c r="G4068" s="34">
        <f t="shared" si="63"/>
        <v>0</v>
      </c>
    </row>
    <row r="4069" spans="1:7" x14ac:dyDescent="0.15">
      <c r="A4069" t="s">
        <v>11098</v>
      </c>
      <c r="B4069" t="s">
        <v>11099</v>
      </c>
      <c r="C4069" t="s">
        <v>93</v>
      </c>
      <c r="D4069" t="s">
        <v>11100</v>
      </c>
      <c r="E4069" t="s">
        <v>95</v>
      </c>
      <c r="G4069" s="34">
        <f t="shared" si="63"/>
        <v>0</v>
      </c>
    </row>
    <row r="4070" spans="1:7" x14ac:dyDescent="0.15">
      <c r="A4070" t="s">
        <v>11101</v>
      </c>
      <c r="B4070" t="s">
        <v>11102</v>
      </c>
      <c r="C4070" t="s">
        <v>93</v>
      </c>
      <c r="D4070" t="s">
        <v>11103</v>
      </c>
      <c r="E4070" t="s">
        <v>95</v>
      </c>
      <c r="G4070" s="34">
        <f t="shared" si="63"/>
        <v>0</v>
      </c>
    </row>
    <row r="4071" spans="1:7" x14ac:dyDescent="0.15">
      <c r="A4071" t="s">
        <v>11104</v>
      </c>
      <c r="B4071" t="s">
        <v>11105</v>
      </c>
      <c r="C4071" t="s">
        <v>93</v>
      </c>
      <c r="D4071" t="s">
        <v>11106</v>
      </c>
      <c r="E4071" t="s">
        <v>95</v>
      </c>
      <c r="G4071" s="34">
        <f t="shared" si="63"/>
        <v>0</v>
      </c>
    </row>
    <row r="4072" spans="1:7" x14ac:dyDescent="0.15">
      <c r="A4072" t="s">
        <v>11107</v>
      </c>
      <c r="B4072" t="s">
        <v>11108</v>
      </c>
      <c r="C4072" t="s">
        <v>93</v>
      </c>
      <c r="D4072" t="s">
        <v>11109</v>
      </c>
      <c r="E4072" t="s">
        <v>95</v>
      </c>
      <c r="G4072" s="34">
        <f t="shared" si="63"/>
        <v>0</v>
      </c>
    </row>
    <row r="4073" spans="1:7" x14ac:dyDescent="0.15">
      <c r="A4073" t="s">
        <v>11110</v>
      </c>
      <c r="B4073" t="s">
        <v>11111</v>
      </c>
      <c r="C4073" t="s">
        <v>93</v>
      </c>
      <c r="D4073" t="s">
        <v>11112</v>
      </c>
      <c r="E4073" t="s">
        <v>95</v>
      </c>
      <c r="G4073" s="34">
        <f t="shared" si="63"/>
        <v>0</v>
      </c>
    </row>
    <row r="4074" spans="1:7" x14ac:dyDescent="0.15">
      <c r="A4074" t="s">
        <v>11113</v>
      </c>
      <c r="B4074" t="s">
        <v>11114</v>
      </c>
      <c r="C4074" t="s">
        <v>93</v>
      </c>
      <c r="D4074" t="s">
        <v>11115</v>
      </c>
      <c r="E4074" t="s">
        <v>95</v>
      </c>
      <c r="G4074" s="34">
        <f t="shared" si="63"/>
        <v>0</v>
      </c>
    </row>
    <row r="4075" spans="1:7" x14ac:dyDescent="0.15">
      <c r="A4075" t="s">
        <v>11116</v>
      </c>
      <c r="B4075" t="s">
        <v>11117</v>
      </c>
      <c r="C4075" t="s">
        <v>93</v>
      </c>
      <c r="D4075" t="s">
        <v>11118</v>
      </c>
      <c r="E4075" t="s">
        <v>95</v>
      </c>
      <c r="G4075" s="34">
        <f t="shared" si="63"/>
        <v>0</v>
      </c>
    </row>
    <row r="4076" spans="1:7" x14ac:dyDescent="0.15">
      <c r="A4076" t="s">
        <v>11119</v>
      </c>
      <c r="B4076" t="s">
        <v>11120</v>
      </c>
      <c r="C4076" t="s">
        <v>93</v>
      </c>
      <c r="D4076" t="s">
        <v>11121</v>
      </c>
      <c r="E4076" t="s">
        <v>95</v>
      </c>
      <c r="G4076" s="34">
        <f t="shared" si="63"/>
        <v>0</v>
      </c>
    </row>
    <row r="4077" spans="1:7" x14ac:dyDescent="0.15">
      <c r="A4077" t="s">
        <v>11122</v>
      </c>
      <c r="B4077" t="s">
        <v>11123</v>
      </c>
      <c r="C4077" t="s">
        <v>93</v>
      </c>
      <c r="D4077" t="s">
        <v>11124</v>
      </c>
      <c r="E4077" t="s">
        <v>95</v>
      </c>
      <c r="G4077" s="34">
        <f t="shared" si="63"/>
        <v>0</v>
      </c>
    </row>
    <row r="4078" spans="1:7" x14ac:dyDescent="0.15">
      <c r="A4078" t="s">
        <v>11125</v>
      </c>
      <c r="B4078" t="s">
        <v>11126</v>
      </c>
      <c r="C4078" t="s">
        <v>93</v>
      </c>
      <c r="D4078" t="s">
        <v>11127</v>
      </c>
      <c r="E4078" t="s">
        <v>95</v>
      </c>
      <c r="G4078" s="34">
        <f t="shared" si="63"/>
        <v>0</v>
      </c>
    </row>
    <row r="4079" spans="1:7" x14ac:dyDescent="0.15">
      <c r="A4079" t="s">
        <v>11128</v>
      </c>
      <c r="B4079" t="s">
        <v>11129</v>
      </c>
      <c r="C4079" t="s">
        <v>93</v>
      </c>
      <c r="D4079" t="s">
        <v>11130</v>
      </c>
      <c r="E4079" t="s">
        <v>95</v>
      </c>
      <c r="G4079" s="34">
        <f t="shared" si="63"/>
        <v>0</v>
      </c>
    </row>
    <row r="4080" spans="1:7" x14ac:dyDescent="0.15">
      <c r="A4080" t="s">
        <v>11131</v>
      </c>
      <c r="B4080" t="s">
        <v>11132</v>
      </c>
      <c r="C4080" t="s">
        <v>93</v>
      </c>
      <c r="D4080" t="s">
        <v>11133</v>
      </c>
      <c r="E4080" t="s">
        <v>95</v>
      </c>
      <c r="G4080" s="34">
        <f t="shared" si="63"/>
        <v>0</v>
      </c>
    </row>
    <row r="4081" spans="1:7" x14ac:dyDescent="0.15">
      <c r="A4081" t="s">
        <v>11134</v>
      </c>
      <c r="B4081" t="s">
        <v>11135</v>
      </c>
      <c r="C4081" t="s">
        <v>93</v>
      </c>
      <c r="D4081" t="s">
        <v>11136</v>
      </c>
      <c r="E4081" t="s">
        <v>95</v>
      </c>
      <c r="G4081" s="34">
        <f t="shared" si="63"/>
        <v>0</v>
      </c>
    </row>
    <row r="4082" spans="1:7" x14ac:dyDescent="0.15">
      <c r="A4082" t="s">
        <v>11137</v>
      </c>
      <c r="B4082" t="s">
        <v>11138</v>
      </c>
      <c r="C4082" t="s">
        <v>93</v>
      </c>
      <c r="D4082" t="s">
        <v>11139</v>
      </c>
      <c r="E4082" t="s">
        <v>95</v>
      </c>
      <c r="G4082" s="34">
        <f t="shared" si="63"/>
        <v>0</v>
      </c>
    </row>
    <row r="4083" spans="1:7" x14ac:dyDescent="0.15">
      <c r="A4083" t="s">
        <v>11140</v>
      </c>
      <c r="B4083" t="s">
        <v>11141</v>
      </c>
      <c r="C4083" t="s">
        <v>93</v>
      </c>
      <c r="D4083" t="s">
        <v>11142</v>
      </c>
      <c r="E4083" t="s">
        <v>95</v>
      </c>
      <c r="G4083" s="34">
        <f t="shared" si="63"/>
        <v>0</v>
      </c>
    </row>
    <row r="4084" spans="1:7" x14ac:dyDescent="0.15">
      <c r="A4084" t="s">
        <v>11143</v>
      </c>
      <c r="B4084" t="s">
        <v>11144</v>
      </c>
      <c r="C4084" t="s">
        <v>93</v>
      </c>
      <c r="D4084" t="s">
        <v>11145</v>
      </c>
      <c r="E4084" t="s">
        <v>95</v>
      </c>
      <c r="G4084" s="34">
        <f t="shared" si="63"/>
        <v>0</v>
      </c>
    </row>
    <row r="4085" spans="1:7" x14ac:dyDescent="0.15">
      <c r="A4085" t="s">
        <v>11146</v>
      </c>
      <c r="B4085" t="s">
        <v>11147</v>
      </c>
      <c r="C4085" t="s">
        <v>93</v>
      </c>
      <c r="D4085" t="s">
        <v>11148</v>
      </c>
      <c r="E4085" t="s">
        <v>95</v>
      </c>
      <c r="G4085" s="34">
        <f t="shared" si="63"/>
        <v>0</v>
      </c>
    </row>
    <row r="4086" spans="1:7" x14ac:dyDescent="0.15">
      <c r="A4086" t="s">
        <v>11149</v>
      </c>
      <c r="B4086" t="s">
        <v>11150</v>
      </c>
      <c r="C4086" t="s">
        <v>93</v>
      </c>
      <c r="D4086" t="s">
        <v>11151</v>
      </c>
      <c r="E4086" t="s">
        <v>95</v>
      </c>
      <c r="G4086" s="34">
        <f t="shared" si="63"/>
        <v>0</v>
      </c>
    </row>
    <row r="4087" spans="1:7" x14ac:dyDescent="0.15">
      <c r="A4087" t="s">
        <v>11152</v>
      </c>
      <c r="B4087" t="s">
        <v>11153</v>
      </c>
      <c r="C4087" t="s">
        <v>93</v>
      </c>
      <c r="D4087" t="s">
        <v>11154</v>
      </c>
      <c r="E4087" t="s">
        <v>95</v>
      </c>
      <c r="G4087" s="34">
        <f t="shared" si="63"/>
        <v>0</v>
      </c>
    </row>
    <row r="4088" spans="1:7" x14ac:dyDescent="0.15">
      <c r="A4088" t="s">
        <v>11155</v>
      </c>
      <c r="B4088" t="s">
        <v>11156</v>
      </c>
      <c r="C4088" t="s">
        <v>93</v>
      </c>
      <c r="D4088" t="s">
        <v>11157</v>
      </c>
      <c r="E4088" t="s">
        <v>95</v>
      </c>
      <c r="G4088" s="34">
        <f t="shared" si="63"/>
        <v>0</v>
      </c>
    </row>
    <row r="4089" spans="1:7" x14ac:dyDescent="0.15">
      <c r="A4089" t="s">
        <v>11158</v>
      </c>
      <c r="B4089" t="s">
        <v>11159</v>
      </c>
      <c r="C4089" t="s">
        <v>93</v>
      </c>
      <c r="D4089" t="s">
        <v>11160</v>
      </c>
      <c r="E4089" t="s">
        <v>95</v>
      </c>
      <c r="G4089" s="34">
        <f t="shared" si="63"/>
        <v>0</v>
      </c>
    </row>
    <row r="4090" spans="1:7" x14ac:dyDescent="0.15">
      <c r="A4090" t="s">
        <v>11161</v>
      </c>
      <c r="B4090" t="s">
        <v>11162</v>
      </c>
      <c r="C4090" t="s">
        <v>93</v>
      </c>
      <c r="D4090" t="s">
        <v>11163</v>
      </c>
      <c r="E4090" t="s">
        <v>95</v>
      </c>
      <c r="G4090" s="34">
        <f t="shared" si="63"/>
        <v>0</v>
      </c>
    </row>
    <row r="4091" spans="1:7" x14ac:dyDescent="0.15">
      <c r="A4091" t="s">
        <v>11164</v>
      </c>
      <c r="B4091" t="s">
        <v>11165</v>
      </c>
      <c r="C4091" t="s">
        <v>93</v>
      </c>
      <c r="D4091" t="s">
        <v>11166</v>
      </c>
      <c r="E4091" t="s">
        <v>95</v>
      </c>
      <c r="F4091" t="s">
        <v>12117</v>
      </c>
      <c r="G4091" s="34">
        <f t="shared" si="63"/>
        <v>39895</v>
      </c>
    </row>
    <row r="4092" spans="1:7" x14ac:dyDescent="0.15">
      <c r="A4092" t="s">
        <v>11167</v>
      </c>
      <c r="B4092" t="s">
        <v>11168</v>
      </c>
      <c r="C4092" t="s">
        <v>188</v>
      </c>
      <c r="D4092" t="s">
        <v>11169</v>
      </c>
      <c r="E4092" t="s">
        <v>42</v>
      </c>
      <c r="G4092" s="34">
        <f t="shared" si="63"/>
        <v>0</v>
      </c>
    </row>
    <row r="4093" spans="1:7" x14ac:dyDescent="0.15">
      <c r="A4093" t="s">
        <v>11170</v>
      </c>
      <c r="B4093" t="s">
        <v>11171</v>
      </c>
      <c r="C4093" t="s">
        <v>188</v>
      </c>
      <c r="D4093" t="s">
        <v>11172</v>
      </c>
      <c r="E4093" t="s">
        <v>42</v>
      </c>
      <c r="G4093" s="34">
        <f t="shared" si="63"/>
        <v>0</v>
      </c>
    </row>
    <row r="4094" spans="1:7" x14ac:dyDescent="0.15">
      <c r="A4094" t="s">
        <v>11173</v>
      </c>
      <c r="B4094" t="s">
        <v>11174</v>
      </c>
      <c r="C4094" t="s">
        <v>188</v>
      </c>
      <c r="D4094" t="s">
        <v>11175</v>
      </c>
      <c r="E4094" t="s">
        <v>42</v>
      </c>
      <c r="G4094" s="34">
        <f t="shared" si="63"/>
        <v>0</v>
      </c>
    </row>
    <row r="4095" spans="1:7" x14ac:dyDescent="0.15">
      <c r="A4095" t="s">
        <v>11176</v>
      </c>
      <c r="B4095" t="s">
        <v>11177</v>
      </c>
      <c r="C4095" t="s">
        <v>188</v>
      </c>
      <c r="D4095" t="s">
        <v>11178</v>
      </c>
      <c r="E4095" t="s">
        <v>42</v>
      </c>
      <c r="G4095" s="34">
        <f t="shared" si="63"/>
        <v>0</v>
      </c>
    </row>
    <row r="4096" spans="1:7" x14ac:dyDescent="0.15">
      <c r="A4096" t="s">
        <v>11179</v>
      </c>
      <c r="B4096" t="s">
        <v>11180</v>
      </c>
      <c r="C4096" t="s">
        <v>188</v>
      </c>
      <c r="D4096" t="s">
        <v>11181</v>
      </c>
      <c r="E4096" t="s">
        <v>42</v>
      </c>
      <c r="G4096" s="34">
        <f t="shared" si="63"/>
        <v>0</v>
      </c>
    </row>
    <row r="4097" spans="1:7" x14ac:dyDescent="0.15">
      <c r="A4097" t="s">
        <v>11182</v>
      </c>
      <c r="B4097" t="s">
        <v>11183</v>
      </c>
      <c r="C4097" t="s">
        <v>188</v>
      </c>
      <c r="D4097" t="s">
        <v>11184</v>
      </c>
      <c r="E4097" t="s">
        <v>42</v>
      </c>
      <c r="G4097" s="34">
        <f t="shared" si="63"/>
        <v>0</v>
      </c>
    </row>
    <row r="4098" spans="1:7" x14ac:dyDescent="0.15">
      <c r="A4098" t="s">
        <v>11185</v>
      </c>
      <c r="B4098" t="s">
        <v>11186</v>
      </c>
      <c r="C4098" t="s">
        <v>188</v>
      </c>
      <c r="D4098" t="s">
        <v>11187</v>
      </c>
      <c r="E4098" t="s">
        <v>42</v>
      </c>
      <c r="G4098" s="34">
        <f t="shared" ref="G4098:G4161" si="64">IFERROR(VALUE(F4098),VALUE(REPLACE(F4098,1,FIND(CHAR(1),SUBSTITUTE(F4098,",",CHAR(1),LEN(F4098)-LEN(SUBSTITUTE(F4098,",","")))),"")))</f>
        <v>0</v>
      </c>
    </row>
    <row r="4099" spans="1:7" x14ac:dyDescent="0.15">
      <c r="A4099" t="s">
        <v>11188</v>
      </c>
      <c r="B4099" t="s">
        <v>11189</v>
      </c>
      <c r="C4099" t="s">
        <v>93</v>
      </c>
      <c r="D4099" t="s">
        <v>11190</v>
      </c>
      <c r="E4099" t="s">
        <v>95</v>
      </c>
      <c r="G4099" s="34">
        <f t="shared" si="64"/>
        <v>0</v>
      </c>
    </row>
    <row r="4100" spans="1:7" x14ac:dyDescent="0.15">
      <c r="A4100" t="s">
        <v>11191</v>
      </c>
      <c r="B4100" t="s">
        <v>11192</v>
      </c>
      <c r="C4100" t="s">
        <v>93</v>
      </c>
      <c r="D4100" t="s">
        <v>11193</v>
      </c>
      <c r="E4100" t="s">
        <v>95</v>
      </c>
      <c r="G4100" s="34">
        <f t="shared" si="64"/>
        <v>0</v>
      </c>
    </row>
    <row r="4101" spans="1:7" x14ac:dyDescent="0.15">
      <c r="A4101" t="s">
        <v>11194</v>
      </c>
      <c r="B4101" t="s">
        <v>11195</v>
      </c>
      <c r="C4101" t="s">
        <v>93</v>
      </c>
      <c r="D4101" t="s">
        <v>11196</v>
      </c>
      <c r="E4101" t="s">
        <v>95</v>
      </c>
      <c r="F4101" t="s">
        <v>12018</v>
      </c>
      <c r="G4101" s="34">
        <f t="shared" si="64"/>
        <v>39741</v>
      </c>
    </row>
    <row r="4102" spans="1:7" x14ac:dyDescent="0.15">
      <c r="A4102" t="s">
        <v>11197</v>
      </c>
      <c r="B4102" t="s">
        <v>11198</v>
      </c>
      <c r="C4102" t="s">
        <v>53</v>
      </c>
      <c r="D4102" t="s">
        <v>11199</v>
      </c>
      <c r="E4102" t="s">
        <v>53</v>
      </c>
      <c r="G4102" s="34">
        <f t="shared" si="64"/>
        <v>0</v>
      </c>
    </row>
    <row r="4103" spans="1:7" x14ac:dyDescent="0.15">
      <c r="A4103" t="s">
        <v>11200</v>
      </c>
      <c r="B4103" t="s">
        <v>11201</v>
      </c>
      <c r="C4103" t="s">
        <v>53</v>
      </c>
      <c r="D4103" t="s">
        <v>11202</v>
      </c>
      <c r="E4103" t="s">
        <v>53</v>
      </c>
      <c r="G4103" s="34">
        <f t="shared" si="64"/>
        <v>0</v>
      </c>
    </row>
    <row r="4104" spans="1:7" x14ac:dyDescent="0.15">
      <c r="A4104" t="s">
        <v>11203</v>
      </c>
      <c r="B4104" t="s">
        <v>11204</v>
      </c>
      <c r="C4104" t="s">
        <v>53</v>
      </c>
      <c r="D4104" t="s">
        <v>11205</v>
      </c>
      <c r="E4104" t="s">
        <v>53</v>
      </c>
      <c r="G4104" s="34">
        <f t="shared" si="64"/>
        <v>0</v>
      </c>
    </row>
    <row r="4105" spans="1:7" x14ac:dyDescent="0.15">
      <c r="A4105" t="s">
        <v>11206</v>
      </c>
      <c r="B4105" t="s">
        <v>11207</v>
      </c>
      <c r="C4105" t="s">
        <v>53</v>
      </c>
      <c r="D4105" t="s">
        <v>11208</v>
      </c>
      <c r="E4105" t="s">
        <v>53</v>
      </c>
      <c r="G4105" s="34">
        <f t="shared" si="64"/>
        <v>0</v>
      </c>
    </row>
    <row r="4106" spans="1:7" x14ac:dyDescent="0.15">
      <c r="A4106" t="s">
        <v>11209</v>
      </c>
      <c r="B4106" t="s">
        <v>11210</v>
      </c>
      <c r="C4106" t="s">
        <v>53</v>
      </c>
      <c r="D4106" t="s">
        <v>11211</v>
      </c>
      <c r="E4106" t="s">
        <v>53</v>
      </c>
      <c r="G4106" s="34">
        <f t="shared" si="64"/>
        <v>0</v>
      </c>
    </row>
    <row r="4107" spans="1:7" x14ac:dyDescent="0.15">
      <c r="A4107" t="s">
        <v>11212</v>
      </c>
      <c r="B4107" t="s">
        <v>11213</v>
      </c>
      <c r="C4107" t="s">
        <v>53</v>
      </c>
      <c r="D4107" t="s">
        <v>11214</v>
      </c>
      <c r="E4107" t="s">
        <v>53</v>
      </c>
      <c r="G4107" s="34">
        <f t="shared" si="64"/>
        <v>0</v>
      </c>
    </row>
    <row r="4108" spans="1:7" x14ac:dyDescent="0.15">
      <c r="A4108" t="s">
        <v>11215</v>
      </c>
      <c r="B4108" t="s">
        <v>11216</v>
      </c>
      <c r="C4108" t="s">
        <v>53</v>
      </c>
      <c r="D4108" t="s">
        <v>11217</v>
      </c>
      <c r="E4108" t="s">
        <v>53</v>
      </c>
      <c r="G4108" s="34">
        <f t="shared" si="64"/>
        <v>0</v>
      </c>
    </row>
    <row r="4109" spans="1:7" x14ac:dyDescent="0.15">
      <c r="A4109" t="s">
        <v>11218</v>
      </c>
      <c r="B4109" t="s">
        <v>11219</v>
      </c>
      <c r="C4109" t="s">
        <v>93</v>
      </c>
      <c r="D4109" t="s">
        <v>11220</v>
      </c>
      <c r="E4109" t="s">
        <v>95</v>
      </c>
      <c r="G4109" s="34">
        <f t="shared" si="64"/>
        <v>0</v>
      </c>
    </row>
    <row r="4110" spans="1:7" x14ac:dyDescent="0.15">
      <c r="A4110" t="s">
        <v>11221</v>
      </c>
      <c r="B4110" t="s">
        <v>11201</v>
      </c>
      <c r="C4110" t="s">
        <v>93</v>
      </c>
      <c r="D4110" t="s">
        <v>11202</v>
      </c>
      <c r="E4110" t="s">
        <v>95</v>
      </c>
      <c r="G4110" s="34">
        <f t="shared" si="64"/>
        <v>0</v>
      </c>
    </row>
    <row r="4111" spans="1:7" x14ac:dyDescent="0.15">
      <c r="A4111" t="s">
        <v>11222</v>
      </c>
      <c r="B4111" t="s">
        <v>11204</v>
      </c>
      <c r="C4111" t="s">
        <v>93</v>
      </c>
      <c r="D4111" t="s">
        <v>11205</v>
      </c>
      <c r="E4111" t="s">
        <v>95</v>
      </c>
      <c r="G4111" s="34">
        <f t="shared" si="64"/>
        <v>0</v>
      </c>
    </row>
    <row r="4112" spans="1:7" x14ac:dyDescent="0.15">
      <c r="A4112" t="s">
        <v>11223</v>
      </c>
      <c r="B4112" t="s">
        <v>11207</v>
      </c>
      <c r="C4112" t="s">
        <v>93</v>
      </c>
      <c r="D4112" t="s">
        <v>11208</v>
      </c>
      <c r="E4112" t="s">
        <v>95</v>
      </c>
      <c r="G4112" s="34">
        <f t="shared" si="64"/>
        <v>0</v>
      </c>
    </row>
    <row r="4113" spans="1:7" x14ac:dyDescent="0.15">
      <c r="A4113" t="s">
        <v>11224</v>
      </c>
      <c r="B4113" t="s">
        <v>11210</v>
      </c>
      <c r="C4113" t="s">
        <v>93</v>
      </c>
      <c r="D4113" t="s">
        <v>11211</v>
      </c>
      <c r="E4113" t="s">
        <v>95</v>
      </c>
      <c r="G4113" s="34">
        <f t="shared" si="64"/>
        <v>0</v>
      </c>
    </row>
    <row r="4114" spans="1:7" x14ac:dyDescent="0.15">
      <c r="A4114" t="s">
        <v>11225</v>
      </c>
      <c r="B4114" t="s">
        <v>11226</v>
      </c>
      <c r="C4114" t="s">
        <v>93</v>
      </c>
      <c r="D4114" t="s">
        <v>11227</v>
      </c>
      <c r="E4114" t="s">
        <v>95</v>
      </c>
      <c r="G4114" s="34">
        <f t="shared" si="64"/>
        <v>0</v>
      </c>
    </row>
    <row r="4115" spans="1:7" x14ac:dyDescent="0.15">
      <c r="A4115" t="s">
        <v>11228</v>
      </c>
      <c r="B4115" t="s">
        <v>11229</v>
      </c>
      <c r="C4115" t="s">
        <v>93</v>
      </c>
      <c r="D4115" t="s">
        <v>11230</v>
      </c>
      <c r="E4115" t="s">
        <v>95</v>
      </c>
      <c r="G4115" s="34">
        <f t="shared" si="64"/>
        <v>0</v>
      </c>
    </row>
    <row r="4116" spans="1:7" x14ac:dyDescent="0.15">
      <c r="A4116" t="s">
        <v>11231</v>
      </c>
      <c r="B4116" t="s">
        <v>11232</v>
      </c>
      <c r="C4116" t="s">
        <v>93</v>
      </c>
      <c r="D4116" t="s">
        <v>11233</v>
      </c>
      <c r="E4116" t="s">
        <v>95</v>
      </c>
      <c r="G4116" s="34">
        <f t="shared" si="64"/>
        <v>0</v>
      </c>
    </row>
    <row r="4117" spans="1:7" x14ac:dyDescent="0.15">
      <c r="A4117" t="s">
        <v>11234</v>
      </c>
      <c r="B4117" t="s">
        <v>11235</v>
      </c>
      <c r="C4117" t="s">
        <v>93</v>
      </c>
      <c r="D4117" t="s">
        <v>11236</v>
      </c>
      <c r="E4117" t="s">
        <v>95</v>
      </c>
      <c r="G4117" s="34">
        <f t="shared" si="64"/>
        <v>0</v>
      </c>
    </row>
    <row r="4118" spans="1:7" x14ac:dyDescent="0.15">
      <c r="A4118" t="s">
        <v>11237</v>
      </c>
      <c r="B4118" t="s">
        <v>11238</v>
      </c>
      <c r="C4118" t="s">
        <v>93</v>
      </c>
      <c r="D4118" t="s">
        <v>11239</v>
      </c>
      <c r="E4118" t="s">
        <v>95</v>
      </c>
      <c r="F4118" t="s">
        <v>11903</v>
      </c>
      <c r="G4118" s="34">
        <f t="shared" si="64"/>
        <v>40232</v>
      </c>
    </row>
    <row r="4119" spans="1:7" x14ac:dyDescent="0.15">
      <c r="A4119" t="s">
        <v>11240</v>
      </c>
      <c r="B4119" t="s">
        <v>11241</v>
      </c>
      <c r="C4119" t="s">
        <v>188</v>
      </c>
      <c r="D4119" t="s">
        <v>11242</v>
      </c>
      <c r="E4119" t="s">
        <v>42</v>
      </c>
      <c r="F4119" t="s">
        <v>11903</v>
      </c>
      <c r="G4119" s="34">
        <f t="shared" si="64"/>
        <v>40232</v>
      </c>
    </row>
    <row r="4120" spans="1:7" x14ac:dyDescent="0.15">
      <c r="A4120" t="s">
        <v>11243</v>
      </c>
      <c r="B4120" t="s">
        <v>11244</v>
      </c>
      <c r="C4120" t="s">
        <v>93</v>
      </c>
      <c r="D4120" t="s">
        <v>11245</v>
      </c>
      <c r="E4120" t="s">
        <v>95</v>
      </c>
      <c r="G4120" s="34">
        <f t="shared" si="64"/>
        <v>0</v>
      </c>
    </row>
    <row r="4121" spans="1:7" x14ac:dyDescent="0.15">
      <c r="A4121" t="s">
        <v>11246</v>
      </c>
      <c r="B4121" t="s">
        <v>11247</v>
      </c>
      <c r="C4121" t="s">
        <v>93</v>
      </c>
      <c r="D4121" t="s">
        <v>11248</v>
      </c>
      <c r="E4121" t="s">
        <v>95</v>
      </c>
      <c r="G4121" s="34">
        <f t="shared" si="64"/>
        <v>0</v>
      </c>
    </row>
    <row r="4122" spans="1:7" x14ac:dyDescent="0.15">
      <c r="A4122" t="s">
        <v>11249</v>
      </c>
      <c r="B4122" t="s">
        <v>11250</v>
      </c>
      <c r="C4122" t="s">
        <v>93</v>
      </c>
      <c r="D4122" t="s">
        <v>11251</v>
      </c>
      <c r="E4122" t="s">
        <v>95</v>
      </c>
      <c r="G4122" s="34">
        <f t="shared" si="64"/>
        <v>0</v>
      </c>
    </row>
    <row r="4123" spans="1:7" x14ac:dyDescent="0.15">
      <c r="A4123" t="s">
        <v>11252</v>
      </c>
      <c r="B4123" t="s">
        <v>11253</v>
      </c>
      <c r="C4123" t="s">
        <v>93</v>
      </c>
      <c r="D4123" t="s">
        <v>11254</v>
      </c>
      <c r="E4123" t="s">
        <v>95</v>
      </c>
      <c r="G4123" s="34">
        <f t="shared" si="64"/>
        <v>0</v>
      </c>
    </row>
    <row r="4124" spans="1:7" x14ac:dyDescent="0.15">
      <c r="A4124" t="s">
        <v>11255</v>
      </c>
      <c r="B4124" t="s">
        <v>11256</v>
      </c>
      <c r="C4124" t="s">
        <v>53</v>
      </c>
      <c r="D4124" t="s">
        <v>11257</v>
      </c>
      <c r="E4124" t="s">
        <v>53</v>
      </c>
      <c r="G4124" s="34">
        <f t="shared" si="64"/>
        <v>0</v>
      </c>
    </row>
    <row r="4125" spans="1:7" x14ac:dyDescent="0.15">
      <c r="A4125" t="s">
        <v>11258</v>
      </c>
      <c r="B4125" t="s">
        <v>11250</v>
      </c>
      <c r="C4125" t="s">
        <v>137</v>
      </c>
      <c r="D4125" t="s">
        <v>11251</v>
      </c>
      <c r="E4125" t="s">
        <v>139</v>
      </c>
      <c r="F4125" t="s">
        <v>11868</v>
      </c>
      <c r="G4125" s="34">
        <f t="shared" si="64"/>
        <v>38475</v>
      </c>
    </row>
    <row r="4126" spans="1:7" x14ac:dyDescent="0.15">
      <c r="A4126" t="s">
        <v>11259</v>
      </c>
      <c r="B4126" t="s">
        <v>11260</v>
      </c>
      <c r="C4126" t="s">
        <v>93</v>
      </c>
      <c r="D4126" t="s">
        <v>11261</v>
      </c>
      <c r="E4126" t="s">
        <v>95</v>
      </c>
      <c r="F4126" t="s">
        <v>11868</v>
      </c>
      <c r="G4126" s="34">
        <f t="shared" si="64"/>
        <v>38475</v>
      </c>
    </row>
    <row r="4127" spans="1:7" x14ac:dyDescent="0.15">
      <c r="A4127" t="s">
        <v>11262</v>
      </c>
      <c r="B4127" t="s">
        <v>11263</v>
      </c>
      <c r="C4127" t="s">
        <v>141</v>
      </c>
      <c r="D4127" t="s">
        <v>11264</v>
      </c>
      <c r="E4127" t="s">
        <v>142</v>
      </c>
      <c r="F4127" t="s">
        <v>12102</v>
      </c>
      <c r="G4127" s="34">
        <f t="shared" si="64"/>
        <v>38574</v>
      </c>
    </row>
    <row r="4128" spans="1:7" x14ac:dyDescent="0.15">
      <c r="A4128" t="s">
        <v>11265</v>
      </c>
      <c r="B4128" t="s">
        <v>11266</v>
      </c>
      <c r="C4128" t="s">
        <v>53</v>
      </c>
      <c r="D4128" t="s">
        <v>11267</v>
      </c>
      <c r="E4128" t="s">
        <v>53</v>
      </c>
      <c r="G4128" s="34">
        <f t="shared" si="64"/>
        <v>0</v>
      </c>
    </row>
    <row r="4129" spans="1:7" x14ac:dyDescent="0.15">
      <c r="A4129" t="s">
        <v>11268</v>
      </c>
      <c r="B4129" t="s">
        <v>11266</v>
      </c>
      <c r="C4129" t="s">
        <v>93</v>
      </c>
      <c r="D4129" t="s">
        <v>11267</v>
      </c>
      <c r="E4129" t="s">
        <v>95</v>
      </c>
      <c r="G4129" s="34">
        <f t="shared" si="64"/>
        <v>0</v>
      </c>
    </row>
    <row r="4130" spans="1:7" x14ac:dyDescent="0.15">
      <c r="A4130" t="s">
        <v>11269</v>
      </c>
      <c r="B4130" t="s">
        <v>11270</v>
      </c>
      <c r="C4130" t="s">
        <v>93</v>
      </c>
      <c r="D4130" t="s">
        <v>11271</v>
      </c>
      <c r="E4130" t="s">
        <v>95</v>
      </c>
      <c r="G4130" s="34">
        <f t="shared" si="64"/>
        <v>0</v>
      </c>
    </row>
    <row r="4131" spans="1:7" x14ac:dyDescent="0.15">
      <c r="A4131" t="s">
        <v>11272</v>
      </c>
      <c r="B4131" t="s">
        <v>11273</v>
      </c>
      <c r="C4131" t="s">
        <v>93</v>
      </c>
      <c r="D4131" t="s">
        <v>11274</v>
      </c>
      <c r="E4131" t="s">
        <v>95</v>
      </c>
      <c r="G4131" s="34">
        <f t="shared" si="64"/>
        <v>0</v>
      </c>
    </row>
    <row r="4132" spans="1:7" x14ac:dyDescent="0.15">
      <c r="A4132" t="s">
        <v>11275</v>
      </c>
      <c r="B4132" t="s">
        <v>11270</v>
      </c>
      <c r="C4132" t="s">
        <v>53</v>
      </c>
      <c r="D4132" t="s">
        <v>11271</v>
      </c>
      <c r="E4132" t="s">
        <v>53</v>
      </c>
      <c r="G4132" s="34">
        <f t="shared" si="64"/>
        <v>0</v>
      </c>
    </row>
    <row r="4133" spans="1:7" x14ac:dyDescent="0.15">
      <c r="A4133" t="s">
        <v>11276</v>
      </c>
      <c r="B4133" t="s">
        <v>11273</v>
      </c>
      <c r="C4133" t="s">
        <v>53</v>
      </c>
      <c r="D4133" t="s">
        <v>11274</v>
      </c>
      <c r="E4133" t="s">
        <v>53</v>
      </c>
      <c r="G4133" s="34">
        <f t="shared" si="64"/>
        <v>0</v>
      </c>
    </row>
    <row r="4134" spans="1:7" x14ac:dyDescent="0.15">
      <c r="A4134" t="s">
        <v>11277</v>
      </c>
      <c r="B4134" t="s">
        <v>11278</v>
      </c>
      <c r="C4134" t="s">
        <v>93</v>
      </c>
      <c r="D4134" t="s">
        <v>11279</v>
      </c>
      <c r="E4134" t="s">
        <v>95</v>
      </c>
      <c r="G4134" s="34">
        <f t="shared" si="64"/>
        <v>0</v>
      </c>
    </row>
    <row r="4135" spans="1:7" x14ac:dyDescent="0.15">
      <c r="A4135" t="s">
        <v>11280</v>
      </c>
      <c r="B4135" t="s">
        <v>11281</v>
      </c>
      <c r="C4135" t="s">
        <v>93</v>
      </c>
      <c r="D4135" t="s">
        <v>11282</v>
      </c>
      <c r="E4135" t="s">
        <v>95</v>
      </c>
      <c r="G4135" s="34">
        <f t="shared" si="64"/>
        <v>0</v>
      </c>
    </row>
    <row r="4136" spans="1:7" x14ac:dyDescent="0.15">
      <c r="A4136" t="s">
        <v>11283</v>
      </c>
      <c r="B4136" t="s">
        <v>11284</v>
      </c>
      <c r="C4136" t="s">
        <v>93</v>
      </c>
      <c r="D4136" t="s">
        <v>11285</v>
      </c>
      <c r="E4136" t="s">
        <v>95</v>
      </c>
      <c r="G4136" s="34">
        <f t="shared" si="64"/>
        <v>0</v>
      </c>
    </row>
    <row r="4137" spans="1:7" x14ac:dyDescent="0.15">
      <c r="A4137" t="s">
        <v>11286</v>
      </c>
      <c r="B4137" t="s">
        <v>11287</v>
      </c>
      <c r="C4137" t="s">
        <v>93</v>
      </c>
      <c r="D4137" t="s">
        <v>11288</v>
      </c>
      <c r="E4137" t="s">
        <v>95</v>
      </c>
      <c r="G4137" s="34">
        <f t="shared" si="64"/>
        <v>0</v>
      </c>
    </row>
    <row r="4138" spans="1:7" x14ac:dyDescent="0.15">
      <c r="A4138" t="s">
        <v>11289</v>
      </c>
      <c r="B4138" t="s">
        <v>11290</v>
      </c>
      <c r="C4138" t="s">
        <v>93</v>
      </c>
      <c r="D4138" t="s">
        <v>11291</v>
      </c>
      <c r="E4138" t="s">
        <v>95</v>
      </c>
      <c r="G4138" s="34">
        <f t="shared" si="64"/>
        <v>0</v>
      </c>
    </row>
    <row r="4139" spans="1:7" x14ac:dyDescent="0.15">
      <c r="A4139" t="s">
        <v>11292</v>
      </c>
      <c r="B4139" t="s">
        <v>11293</v>
      </c>
      <c r="C4139" t="s">
        <v>93</v>
      </c>
      <c r="D4139" t="s">
        <v>11294</v>
      </c>
      <c r="E4139" t="s">
        <v>95</v>
      </c>
      <c r="G4139" s="34">
        <f t="shared" si="64"/>
        <v>0</v>
      </c>
    </row>
    <row r="4140" spans="1:7" x14ac:dyDescent="0.15">
      <c r="A4140" t="s">
        <v>11295</v>
      </c>
      <c r="B4140" t="s">
        <v>11296</v>
      </c>
      <c r="C4140" t="s">
        <v>93</v>
      </c>
      <c r="D4140" t="s">
        <v>11297</v>
      </c>
      <c r="E4140" t="s">
        <v>95</v>
      </c>
      <c r="G4140" s="34">
        <f t="shared" si="64"/>
        <v>0</v>
      </c>
    </row>
    <row r="4141" spans="1:7" x14ac:dyDescent="0.15">
      <c r="A4141" t="s">
        <v>11298</v>
      </c>
      <c r="B4141" t="s">
        <v>11299</v>
      </c>
      <c r="C4141" t="s">
        <v>93</v>
      </c>
      <c r="D4141" t="s">
        <v>11300</v>
      </c>
      <c r="E4141" t="s">
        <v>95</v>
      </c>
      <c r="G4141" s="34">
        <f t="shared" si="64"/>
        <v>0</v>
      </c>
    </row>
    <row r="4142" spans="1:7" x14ac:dyDescent="0.15">
      <c r="A4142" t="s">
        <v>11301</v>
      </c>
      <c r="B4142" t="s">
        <v>11302</v>
      </c>
      <c r="C4142" t="s">
        <v>93</v>
      </c>
      <c r="D4142" t="s">
        <v>11303</v>
      </c>
      <c r="E4142" t="s">
        <v>95</v>
      </c>
      <c r="G4142" s="34">
        <f t="shared" si="64"/>
        <v>0</v>
      </c>
    </row>
    <row r="4143" spans="1:7" x14ac:dyDescent="0.15">
      <c r="A4143" t="s">
        <v>11304</v>
      </c>
      <c r="B4143" t="s">
        <v>11305</v>
      </c>
      <c r="C4143" t="s">
        <v>93</v>
      </c>
      <c r="D4143" t="s">
        <v>11306</v>
      </c>
      <c r="E4143" t="s">
        <v>95</v>
      </c>
      <c r="G4143" s="34">
        <f t="shared" si="64"/>
        <v>0</v>
      </c>
    </row>
    <row r="4144" spans="1:7" x14ac:dyDescent="0.15">
      <c r="A4144" t="s">
        <v>11307</v>
      </c>
      <c r="B4144" t="s">
        <v>11308</v>
      </c>
      <c r="C4144" t="s">
        <v>93</v>
      </c>
      <c r="D4144" t="s">
        <v>11309</v>
      </c>
      <c r="E4144" t="s">
        <v>95</v>
      </c>
      <c r="F4144" t="s">
        <v>11859</v>
      </c>
      <c r="G4144" s="34">
        <f t="shared" si="64"/>
        <v>38448</v>
      </c>
    </row>
    <row r="4145" spans="1:7" x14ac:dyDescent="0.15">
      <c r="A4145" t="s">
        <v>11310</v>
      </c>
      <c r="B4145" t="s">
        <v>11311</v>
      </c>
      <c r="C4145" t="s">
        <v>93</v>
      </c>
      <c r="D4145" t="s">
        <v>11312</v>
      </c>
      <c r="E4145" t="s">
        <v>95</v>
      </c>
      <c r="F4145" t="s">
        <v>12015</v>
      </c>
      <c r="G4145" s="34">
        <f t="shared" si="64"/>
        <v>39013</v>
      </c>
    </row>
    <row r="4146" spans="1:7" x14ac:dyDescent="0.15">
      <c r="A4146" t="s">
        <v>11313</v>
      </c>
      <c r="B4146" t="s">
        <v>11314</v>
      </c>
      <c r="C4146" t="s">
        <v>93</v>
      </c>
      <c r="D4146" t="s">
        <v>11315</v>
      </c>
      <c r="E4146" t="s">
        <v>95</v>
      </c>
      <c r="F4146" t="s">
        <v>11851</v>
      </c>
      <c r="G4146" s="34">
        <f t="shared" si="64"/>
        <v>39098</v>
      </c>
    </row>
    <row r="4147" spans="1:7" x14ac:dyDescent="0.15">
      <c r="A4147" t="s">
        <v>11316</v>
      </c>
      <c r="B4147" t="s">
        <v>11317</v>
      </c>
      <c r="C4147" t="s">
        <v>93</v>
      </c>
      <c r="D4147" t="s">
        <v>11318</v>
      </c>
      <c r="E4147" t="s">
        <v>95</v>
      </c>
      <c r="F4147" t="s">
        <v>12127</v>
      </c>
      <c r="G4147" s="34">
        <f t="shared" si="64"/>
        <v>39167</v>
      </c>
    </row>
    <row r="4148" spans="1:7" x14ac:dyDescent="0.15">
      <c r="A4148" t="s">
        <v>11319</v>
      </c>
      <c r="B4148" t="s">
        <v>11320</v>
      </c>
      <c r="C4148" t="s">
        <v>93</v>
      </c>
      <c r="D4148" t="s">
        <v>11321</v>
      </c>
      <c r="E4148" t="s">
        <v>95</v>
      </c>
      <c r="F4148" t="s">
        <v>12032</v>
      </c>
      <c r="G4148" s="34">
        <f t="shared" si="64"/>
        <v>39966</v>
      </c>
    </row>
    <row r="4149" spans="1:7" x14ac:dyDescent="0.15">
      <c r="A4149" t="s">
        <v>11322</v>
      </c>
      <c r="B4149" t="s">
        <v>11323</v>
      </c>
      <c r="C4149" t="s">
        <v>93</v>
      </c>
      <c r="D4149" t="s">
        <v>11324</v>
      </c>
      <c r="E4149" t="s">
        <v>95</v>
      </c>
      <c r="F4149" t="s">
        <v>12091</v>
      </c>
      <c r="G4149" s="34">
        <f t="shared" si="64"/>
        <v>40203</v>
      </c>
    </row>
    <row r="4150" spans="1:7" x14ac:dyDescent="0.15">
      <c r="A4150" t="s">
        <v>11325</v>
      </c>
      <c r="B4150" t="s">
        <v>11326</v>
      </c>
      <c r="C4150" t="s">
        <v>93</v>
      </c>
      <c r="D4150" t="s">
        <v>11327</v>
      </c>
      <c r="E4150" t="s">
        <v>95</v>
      </c>
      <c r="F4150" t="s">
        <v>11903</v>
      </c>
      <c r="G4150" s="34">
        <f t="shared" si="64"/>
        <v>40232</v>
      </c>
    </row>
    <row r="4151" spans="1:7" x14ac:dyDescent="0.15">
      <c r="A4151" t="s">
        <v>11718</v>
      </c>
      <c r="B4151" t="s">
        <v>11719</v>
      </c>
      <c r="C4151" t="s">
        <v>93</v>
      </c>
      <c r="D4151" t="s">
        <v>11720</v>
      </c>
      <c r="E4151" t="s">
        <v>95</v>
      </c>
      <c r="F4151" t="s">
        <v>11971</v>
      </c>
      <c r="G4151" s="34">
        <f t="shared" si="64"/>
        <v>41451</v>
      </c>
    </row>
    <row r="4152" spans="1:7" x14ac:dyDescent="0.15">
      <c r="A4152" t="s">
        <v>11751</v>
      </c>
      <c r="B4152" t="s">
        <v>11752</v>
      </c>
      <c r="C4152" t="s">
        <v>93</v>
      </c>
      <c r="D4152" t="s">
        <v>11753</v>
      </c>
      <c r="E4152" t="s">
        <v>95</v>
      </c>
      <c r="F4152" t="s">
        <v>12133</v>
      </c>
      <c r="G4152" s="34">
        <f t="shared" si="64"/>
        <v>41506</v>
      </c>
    </row>
    <row r="4153" spans="1:7" x14ac:dyDescent="0.15">
      <c r="A4153" t="s">
        <v>11844</v>
      </c>
      <c r="B4153" t="s">
        <v>11845</v>
      </c>
      <c r="C4153" t="s">
        <v>93</v>
      </c>
      <c r="D4153" t="s">
        <v>11846</v>
      </c>
      <c r="E4153" t="s">
        <v>95</v>
      </c>
      <c r="F4153" t="s">
        <v>12144</v>
      </c>
      <c r="G4153" s="34">
        <f t="shared" si="64"/>
        <v>41774</v>
      </c>
    </row>
    <row r="4154" spans="1:7" x14ac:dyDescent="0.15">
      <c r="A4154" t="s">
        <v>11328</v>
      </c>
      <c r="B4154" t="s">
        <v>11329</v>
      </c>
      <c r="C4154" t="s">
        <v>188</v>
      </c>
      <c r="D4154" t="s">
        <v>11330</v>
      </c>
      <c r="E4154" t="s">
        <v>42</v>
      </c>
      <c r="G4154" s="34">
        <f t="shared" si="64"/>
        <v>0</v>
      </c>
    </row>
    <row r="4155" spans="1:7" x14ac:dyDescent="0.15">
      <c r="A4155" t="s">
        <v>11331</v>
      </c>
      <c r="B4155" t="s">
        <v>11332</v>
      </c>
      <c r="C4155" t="s">
        <v>188</v>
      </c>
      <c r="D4155" t="s">
        <v>11333</v>
      </c>
      <c r="E4155" t="s">
        <v>42</v>
      </c>
      <c r="G4155" s="34">
        <f t="shared" si="64"/>
        <v>0</v>
      </c>
    </row>
    <row r="4156" spans="1:7" x14ac:dyDescent="0.15">
      <c r="A4156" t="s">
        <v>11334</v>
      </c>
      <c r="B4156" t="s">
        <v>11335</v>
      </c>
      <c r="C4156" t="s">
        <v>188</v>
      </c>
      <c r="D4156" t="s">
        <v>11336</v>
      </c>
      <c r="E4156" t="s">
        <v>42</v>
      </c>
      <c r="G4156" s="34">
        <f t="shared" si="64"/>
        <v>0</v>
      </c>
    </row>
    <row r="4157" spans="1:7" x14ac:dyDescent="0.15">
      <c r="A4157" t="s">
        <v>11847</v>
      </c>
      <c r="B4157" t="s">
        <v>11848</v>
      </c>
      <c r="C4157" t="s">
        <v>53</v>
      </c>
      <c r="D4157" t="s">
        <v>11849</v>
      </c>
      <c r="E4157" t="s">
        <v>53</v>
      </c>
      <c r="F4157" t="s">
        <v>12144</v>
      </c>
      <c r="G4157" s="34">
        <f t="shared" si="64"/>
        <v>41774</v>
      </c>
    </row>
    <row r="4158" spans="1:7" x14ac:dyDescent="0.15">
      <c r="A4158" t="s">
        <v>11337</v>
      </c>
      <c r="B4158" t="s">
        <v>11299</v>
      </c>
      <c r="C4158" t="s">
        <v>53</v>
      </c>
      <c r="D4158" t="s">
        <v>11300</v>
      </c>
      <c r="E4158" t="s">
        <v>53</v>
      </c>
      <c r="G4158" s="34">
        <f t="shared" si="64"/>
        <v>0</v>
      </c>
    </row>
    <row r="4159" spans="1:7" x14ac:dyDescent="0.15">
      <c r="A4159" t="s">
        <v>11338</v>
      </c>
      <c r="B4159" t="s">
        <v>11302</v>
      </c>
      <c r="C4159" t="s">
        <v>53</v>
      </c>
      <c r="D4159" t="s">
        <v>11303</v>
      </c>
      <c r="E4159" t="s">
        <v>53</v>
      </c>
      <c r="G4159" s="34">
        <f t="shared" si="64"/>
        <v>0</v>
      </c>
    </row>
    <row r="4160" spans="1:7" x14ac:dyDescent="0.15">
      <c r="A4160" t="s">
        <v>11339</v>
      </c>
      <c r="B4160" t="s">
        <v>11340</v>
      </c>
      <c r="C4160" t="s">
        <v>53</v>
      </c>
      <c r="D4160" t="s">
        <v>11341</v>
      </c>
      <c r="E4160" t="s">
        <v>53</v>
      </c>
      <c r="F4160" t="s">
        <v>12145</v>
      </c>
      <c r="G4160" s="34">
        <f t="shared" si="64"/>
        <v>38987</v>
      </c>
    </row>
    <row r="4161" spans="1:7" x14ac:dyDescent="0.15">
      <c r="A4161" t="s">
        <v>11342</v>
      </c>
      <c r="B4161" t="s">
        <v>11343</v>
      </c>
      <c r="C4161" t="s">
        <v>53</v>
      </c>
      <c r="D4161" t="s">
        <v>11344</v>
      </c>
      <c r="E4161" t="s">
        <v>53</v>
      </c>
      <c r="F4161" t="s">
        <v>11937</v>
      </c>
      <c r="G4161" s="34">
        <f t="shared" si="64"/>
        <v>39853</v>
      </c>
    </row>
    <row r="4162" spans="1:7" x14ac:dyDescent="0.15">
      <c r="A4162" t="s">
        <v>11345</v>
      </c>
      <c r="B4162" t="s">
        <v>11346</v>
      </c>
      <c r="C4162" t="s">
        <v>53</v>
      </c>
      <c r="D4162" t="s">
        <v>11347</v>
      </c>
      <c r="E4162" t="s">
        <v>53</v>
      </c>
      <c r="F4162" t="s">
        <v>11911</v>
      </c>
      <c r="G4162" s="34">
        <f t="shared" ref="G4162:G4225" si="65">IFERROR(VALUE(F4162),VALUE(REPLACE(F4162,1,FIND(CHAR(1),SUBSTITUTE(F4162,",",CHAR(1),LEN(F4162)-LEN(SUBSTITUTE(F4162,",","")))),"")))</f>
        <v>39868</v>
      </c>
    </row>
    <row r="4163" spans="1:7" x14ac:dyDescent="0.15">
      <c r="A4163" t="s">
        <v>11348</v>
      </c>
      <c r="B4163" t="s">
        <v>11349</v>
      </c>
      <c r="C4163" t="s">
        <v>93</v>
      </c>
      <c r="D4163" t="s">
        <v>11350</v>
      </c>
      <c r="E4163" t="s">
        <v>95</v>
      </c>
      <c r="G4163" s="34">
        <f t="shared" si="65"/>
        <v>0</v>
      </c>
    </row>
    <row r="4164" spans="1:7" x14ac:dyDescent="0.15">
      <c r="A4164" t="s">
        <v>11351</v>
      </c>
      <c r="B4164" t="s">
        <v>11352</v>
      </c>
      <c r="C4164" t="s">
        <v>93</v>
      </c>
      <c r="D4164" t="s">
        <v>11353</v>
      </c>
      <c r="E4164" t="s">
        <v>95</v>
      </c>
      <c r="G4164" s="34">
        <f t="shared" si="65"/>
        <v>0</v>
      </c>
    </row>
    <row r="4165" spans="1:7" x14ac:dyDescent="0.15">
      <c r="A4165" t="s">
        <v>11354</v>
      </c>
      <c r="B4165" t="s">
        <v>11355</v>
      </c>
      <c r="C4165" t="s">
        <v>93</v>
      </c>
      <c r="D4165" t="s">
        <v>11356</v>
      </c>
      <c r="E4165" t="s">
        <v>95</v>
      </c>
      <c r="G4165" s="34">
        <f t="shared" si="65"/>
        <v>0</v>
      </c>
    </row>
    <row r="4166" spans="1:7" x14ac:dyDescent="0.15">
      <c r="A4166" t="s">
        <v>11357</v>
      </c>
      <c r="B4166" t="s">
        <v>11358</v>
      </c>
      <c r="C4166" t="s">
        <v>93</v>
      </c>
      <c r="D4166" t="s">
        <v>11359</v>
      </c>
      <c r="E4166" t="s">
        <v>95</v>
      </c>
      <c r="G4166" s="34">
        <f t="shared" si="65"/>
        <v>0</v>
      </c>
    </row>
    <row r="4167" spans="1:7" x14ac:dyDescent="0.15">
      <c r="A4167" t="s">
        <v>11360</v>
      </c>
      <c r="B4167" t="s">
        <v>11361</v>
      </c>
      <c r="C4167" t="s">
        <v>93</v>
      </c>
      <c r="D4167" t="s">
        <v>11362</v>
      </c>
      <c r="E4167" t="s">
        <v>95</v>
      </c>
      <c r="G4167" s="34">
        <f t="shared" si="65"/>
        <v>0</v>
      </c>
    </row>
    <row r="4168" spans="1:7" x14ac:dyDescent="0.15">
      <c r="A4168" t="s">
        <v>11363</v>
      </c>
      <c r="B4168" t="s">
        <v>11364</v>
      </c>
      <c r="C4168" t="s">
        <v>93</v>
      </c>
      <c r="D4168" t="s">
        <v>11365</v>
      </c>
      <c r="E4168" t="s">
        <v>95</v>
      </c>
      <c r="G4168" s="34">
        <f t="shared" si="65"/>
        <v>0</v>
      </c>
    </row>
    <row r="4169" spans="1:7" x14ac:dyDescent="0.15">
      <c r="A4169" t="s">
        <v>11366</v>
      </c>
      <c r="B4169" t="s">
        <v>11367</v>
      </c>
      <c r="C4169" t="s">
        <v>93</v>
      </c>
      <c r="D4169" t="s">
        <v>11368</v>
      </c>
      <c r="E4169" t="s">
        <v>95</v>
      </c>
      <c r="G4169" s="34">
        <f t="shared" si="65"/>
        <v>0</v>
      </c>
    </row>
    <row r="4170" spans="1:7" x14ac:dyDescent="0.15">
      <c r="A4170" t="s">
        <v>11369</v>
      </c>
      <c r="B4170" t="s">
        <v>11370</v>
      </c>
      <c r="C4170" t="s">
        <v>93</v>
      </c>
      <c r="D4170" t="s">
        <v>11371</v>
      </c>
      <c r="E4170" t="s">
        <v>95</v>
      </c>
      <c r="G4170" s="34">
        <f t="shared" si="65"/>
        <v>0</v>
      </c>
    </row>
    <row r="4171" spans="1:7" x14ac:dyDescent="0.15">
      <c r="A4171" t="s">
        <v>11372</v>
      </c>
      <c r="B4171" t="s">
        <v>11373</v>
      </c>
      <c r="C4171" t="s">
        <v>93</v>
      </c>
      <c r="D4171" t="s">
        <v>11374</v>
      </c>
      <c r="E4171" t="s">
        <v>95</v>
      </c>
      <c r="F4171" t="s">
        <v>11853</v>
      </c>
      <c r="G4171" s="34">
        <f t="shared" si="65"/>
        <v>39783</v>
      </c>
    </row>
    <row r="4172" spans="1:7" x14ac:dyDescent="0.15">
      <c r="A4172" t="s">
        <v>11375</v>
      </c>
      <c r="B4172" t="s">
        <v>11376</v>
      </c>
      <c r="C4172" t="s">
        <v>93</v>
      </c>
      <c r="D4172" t="s">
        <v>11377</v>
      </c>
      <c r="E4172" t="s">
        <v>95</v>
      </c>
      <c r="F4172" t="s">
        <v>11955</v>
      </c>
      <c r="G4172" s="34">
        <f t="shared" si="65"/>
        <v>40052</v>
      </c>
    </row>
    <row r="4173" spans="1:7" x14ac:dyDescent="0.15">
      <c r="A4173" t="s">
        <v>11378</v>
      </c>
      <c r="B4173" t="s">
        <v>11379</v>
      </c>
      <c r="C4173" t="s">
        <v>93</v>
      </c>
      <c r="D4173" t="s">
        <v>11380</v>
      </c>
      <c r="E4173" t="s">
        <v>95</v>
      </c>
      <c r="F4173" t="s">
        <v>11955</v>
      </c>
      <c r="G4173" s="34">
        <f t="shared" si="65"/>
        <v>40052</v>
      </c>
    </row>
    <row r="4174" spans="1:7" x14ac:dyDescent="0.15">
      <c r="A4174" s="33" t="s">
        <v>11381</v>
      </c>
      <c r="B4174" s="33" t="s">
        <v>11382</v>
      </c>
      <c r="C4174" s="33" t="s">
        <v>93</v>
      </c>
      <c r="D4174" s="33" t="s">
        <v>11383</v>
      </c>
      <c r="E4174" s="33" t="s">
        <v>95</v>
      </c>
      <c r="F4174" s="33"/>
      <c r="G4174" s="34">
        <f t="shared" si="65"/>
        <v>0</v>
      </c>
    </row>
    <row r="4175" spans="1:7" x14ac:dyDescent="0.15">
      <c r="A4175" s="33" t="s">
        <v>11384</v>
      </c>
      <c r="B4175" s="33" t="s">
        <v>11385</v>
      </c>
      <c r="C4175" s="33" t="s">
        <v>53</v>
      </c>
      <c r="D4175" s="33" t="s">
        <v>11386</v>
      </c>
      <c r="E4175" s="33" t="s">
        <v>53</v>
      </c>
      <c r="F4175" s="33" t="s">
        <v>12089</v>
      </c>
      <c r="G4175" s="34">
        <f t="shared" si="65"/>
        <v>38145</v>
      </c>
    </row>
    <row r="4176" spans="1:7" x14ac:dyDescent="0.15">
      <c r="A4176" s="33" t="s">
        <v>11387</v>
      </c>
      <c r="B4176" s="33" t="s">
        <v>11385</v>
      </c>
      <c r="C4176" s="33" t="s">
        <v>188</v>
      </c>
      <c r="D4176" s="33" t="s">
        <v>11386</v>
      </c>
      <c r="E4176" s="33" t="s">
        <v>42</v>
      </c>
      <c r="F4176" s="33" t="s">
        <v>11868</v>
      </c>
      <c r="G4176" s="34">
        <f t="shared" si="65"/>
        <v>38475</v>
      </c>
    </row>
    <row r="4177" spans="1:7" x14ac:dyDescent="0.15">
      <c r="A4177" s="33" t="s">
        <v>11388</v>
      </c>
      <c r="B4177" s="33" t="s">
        <v>11385</v>
      </c>
      <c r="C4177" s="33" t="s">
        <v>180</v>
      </c>
      <c r="D4177" s="33" t="s">
        <v>11386</v>
      </c>
      <c r="E4177" s="33" t="s">
        <v>182</v>
      </c>
      <c r="F4177" s="33" t="s">
        <v>11868</v>
      </c>
      <c r="G4177" s="34">
        <f t="shared" si="65"/>
        <v>38475</v>
      </c>
    </row>
    <row r="4178" spans="1:7" x14ac:dyDescent="0.15">
      <c r="A4178" s="33" t="s">
        <v>11389</v>
      </c>
      <c r="B4178" s="33" t="s">
        <v>11390</v>
      </c>
      <c r="C4178" s="33" t="s">
        <v>53</v>
      </c>
      <c r="D4178" s="33" t="s">
        <v>11391</v>
      </c>
      <c r="E4178" s="33" t="s">
        <v>53</v>
      </c>
      <c r="F4178" s="33"/>
      <c r="G4178" s="34">
        <f t="shared" si="65"/>
        <v>0</v>
      </c>
    </row>
    <row r="4179" spans="1:7" x14ac:dyDescent="0.15">
      <c r="A4179" s="33" t="s">
        <v>11392</v>
      </c>
      <c r="B4179" s="33" t="s">
        <v>11393</v>
      </c>
      <c r="C4179" s="33" t="s">
        <v>188</v>
      </c>
      <c r="D4179" s="33" t="s">
        <v>11394</v>
      </c>
      <c r="E4179" s="33" t="s">
        <v>42</v>
      </c>
      <c r="F4179" s="33"/>
      <c r="G4179" s="34">
        <f t="shared" si="65"/>
        <v>0</v>
      </c>
    </row>
    <row r="4180" spans="1:7" x14ac:dyDescent="0.15">
      <c r="A4180" s="33" t="s">
        <v>11395</v>
      </c>
      <c r="B4180" s="33" t="s">
        <v>11396</v>
      </c>
      <c r="C4180" s="33" t="s">
        <v>188</v>
      </c>
      <c r="D4180" s="33" t="s">
        <v>11397</v>
      </c>
      <c r="E4180" s="33" t="s">
        <v>42</v>
      </c>
      <c r="F4180" s="33"/>
      <c r="G4180" s="34">
        <f t="shared" si="65"/>
        <v>0</v>
      </c>
    </row>
    <row r="4181" spans="1:7" x14ac:dyDescent="0.15">
      <c r="A4181" s="33" t="s">
        <v>11398</v>
      </c>
      <c r="B4181" s="33" t="s">
        <v>11399</v>
      </c>
      <c r="C4181" s="33" t="s">
        <v>188</v>
      </c>
      <c r="D4181" s="33" t="s">
        <v>11400</v>
      </c>
      <c r="E4181" s="33" t="s">
        <v>42</v>
      </c>
      <c r="F4181" s="33" t="s">
        <v>11940</v>
      </c>
      <c r="G4181" s="34">
        <f t="shared" si="65"/>
        <v>39881</v>
      </c>
    </row>
    <row r="4182" spans="1:7" x14ac:dyDescent="0.15">
      <c r="A4182" s="33" t="s">
        <v>11401</v>
      </c>
      <c r="B4182" s="33" t="s">
        <v>11393</v>
      </c>
      <c r="C4182" s="33" t="s">
        <v>93</v>
      </c>
      <c r="D4182" s="33" t="s">
        <v>11394</v>
      </c>
      <c r="E4182" s="33" t="s">
        <v>95</v>
      </c>
      <c r="F4182" s="33"/>
      <c r="G4182" s="34">
        <f t="shared" si="65"/>
        <v>0</v>
      </c>
    </row>
    <row r="4183" spans="1:7" x14ac:dyDescent="0.15">
      <c r="A4183" s="33" t="s">
        <v>11402</v>
      </c>
      <c r="B4183" s="33" t="s">
        <v>11403</v>
      </c>
      <c r="C4183" s="33" t="s">
        <v>93</v>
      </c>
      <c r="D4183" s="33" t="s">
        <v>11404</v>
      </c>
      <c r="E4183" s="33" t="s">
        <v>95</v>
      </c>
      <c r="F4183" s="33" t="s">
        <v>11979</v>
      </c>
      <c r="G4183" s="34">
        <f t="shared" si="65"/>
        <v>38776</v>
      </c>
    </row>
    <row r="4184" spans="1:7" x14ac:dyDescent="0.15">
      <c r="A4184" s="33" t="s">
        <v>11405</v>
      </c>
      <c r="B4184" s="33" t="s">
        <v>11406</v>
      </c>
      <c r="C4184" s="33" t="s">
        <v>93</v>
      </c>
      <c r="D4184" s="33" t="s">
        <v>11407</v>
      </c>
      <c r="E4184" s="33" t="s">
        <v>95</v>
      </c>
      <c r="F4184" s="33" t="s">
        <v>12014</v>
      </c>
      <c r="G4184" s="34">
        <f t="shared" si="65"/>
        <v>39531</v>
      </c>
    </row>
    <row r="4185" spans="1:7" x14ac:dyDescent="0.15">
      <c r="A4185" s="33" t="s">
        <v>11408</v>
      </c>
      <c r="B4185" s="33" t="s">
        <v>11409</v>
      </c>
      <c r="C4185" s="33" t="s">
        <v>93</v>
      </c>
      <c r="D4185" s="33" t="s">
        <v>11410</v>
      </c>
      <c r="E4185" s="33" t="s">
        <v>95</v>
      </c>
      <c r="F4185" s="33" t="s">
        <v>12014</v>
      </c>
      <c r="G4185" s="34">
        <f t="shared" si="65"/>
        <v>39531</v>
      </c>
    </row>
    <row r="4186" spans="1:7" x14ac:dyDescent="0.15">
      <c r="A4186" s="33" t="s">
        <v>11411</v>
      </c>
      <c r="B4186" s="33" t="s">
        <v>11412</v>
      </c>
      <c r="C4186" s="33" t="s">
        <v>93</v>
      </c>
      <c r="D4186" s="33" t="s">
        <v>11413</v>
      </c>
      <c r="E4186" s="33" t="s">
        <v>95</v>
      </c>
      <c r="F4186" s="33" t="s">
        <v>12014</v>
      </c>
      <c r="G4186" s="34">
        <f t="shared" si="65"/>
        <v>39531</v>
      </c>
    </row>
    <row r="4187" spans="1:7" x14ac:dyDescent="0.15">
      <c r="A4187" s="33" t="s">
        <v>11414</v>
      </c>
      <c r="B4187" s="33" t="s">
        <v>11415</v>
      </c>
      <c r="C4187" s="33" t="s">
        <v>93</v>
      </c>
      <c r="D4187" s="33" t="s">
        <v>11416</v>
      </c>
      <c r="E4187" s="33" t="s">
        <v>95</v>
      </c>
      <c r="F4187" s="33"/>
      <c r="G4187" s="34">
        <f t="shared" si="65"/>
        <v>0</v>
      </c>
    </row>
    <row r="4188" spans="1:7" x14ac:dyDescent="0.15">
      <c r="A4188" s="33" t="s">
        <v>11417</v>
      </c>
      <c r="B4188" s="33" t="s">
        <v>11418</v>
      </c>
      <c r="C4188" s="33" t="s">
        <v>93</v>
      </c>
      <c r="D4188" s="33" t="s">
        <v>11419</v>
      </c>
      <c r="E4188" s="33" t="s">
        <v>95</v>
      </c>
      <c r="F4188" s="33"/>
      <c r="G4188" s="34">
        <f t="shared" si="65"/>
        <v>0</v>
      </c>
    </row>
    <row r="4189" spans="1:7" x14ac:dyDescent="0.15">
      <c r="A4189" s="33" t="s">
        <v>11420</v>
      </c>
      <c r="B4189" s="33" t="s">
        <v>11421</v>
      </c>
      <c r="C4189" s="33" t="s">
        <v>93</v>
      </c>
      <c r="D4189" s="33" t="s">
        <v>11422</v>
      </c>
      <c r="E4189" s="33" t="s">
        <v>95</v>
      </c>
      <c r="F4189" s="33"/>
      <c r="G4189" s="34">
        <f t="shared" si="65"/>
        <v>0</v>
      </c>
    </row>
    <row r="4190" spans="1:7" x14ac:dyDescent="0.15">
      <c r="A4190" s="33" t="s">
        <v>11423</v>
      </c>
      <c r="B4190" s="33" t="s">
        <v>11424</v>
      </c>
      <c r="C4190" s="33" t="s">
        <v>93</v>
      </c>
      <c r="D4190" s="33" t="s">
        <v>11425</v>
      </c>
      <c r="E4190" s="33" t="s">
        <v>95</v>
      </c>
      <c r="F4190" s="33" t="s">
        <v>11579</v>
      </c>
      <c r="G4190" s="34">
        <f t="shared" si="65"/>
        <v>39246</v>
      </c>
    </row>
    <row r="4191" spans="1:7" x14ac:dyDescent="0.15">
      <c r="A4191" s="33" t="s">
        <v>11426</v>
      </c>
      <c r="B4191" s="33" t="s">
        <v>11396</v>
      </c>
      <c r="C4191" s="33" t="s">
        <v>93</v>
      </c>
      <c r="D4191" s="33" t="s">
        <v>11397</v>
      </c>
      <c r="E4191" s="33" t="s">
        <v>95</v>
      </c>
      <c r="F4191" s="33"/>
      <c r="G4191" s="34">
        <f t="shared" si="65"/>
        <v>0</v>
      </c>
    </row>
    <row r="4192" spans="1:7" x14ac:dyDescent="0.15">
      <c r="A4192" s="33" t="s">
        <v>11427</v>
      </c>
      <c r="B4192" s="33" t="s">
        <v>11428</v>
      </c>
      <c r="C4192" s="33" t="s">
        <v>93</v>
      </c>
      <c r="D4192" s="33" t="s">
        <v>11429</v>
      </c>
      <c r="E4192" s="33" t="s">
        <v>95</v>
      </c>
      <c r="F4192" s="33"/>
      <c r="G4192" s="34">
        <f t="shared" si="65"/>
        <v>0</v>
      </c>
    </row>
    <row r="4193" spans="1:7" x14ac:dyDescent="0.15">
      <c r="A4193" s="33" t="s">
        <v>11430</v>
      </c>
      <c r="B4193" s="33" t="s">
        <v>11431</v>
      </c>
      <c r="C4193" s="33" t="s">
        <v>93</v>
      </c>
      <c r="D4193" s="33" t="s">
        <v>11432</v>
      </c>
      <c r="E4193" s="33" t="s">
        <v>95</v>
      </c>
      <c r="F4193" s="33"/>
      <c r="G4193" s="34">
        <f t="shared" si="65"/>
        <v>0</v>
      </c>
    </row>
    <row r="4194" spans="1:7" x14ac:dyDescent="0.15">
      <c r="A4194" s="33" t="s">
        <v>11433</v>
      </c>
      <c r="B4194" s="33" t="s">
        <v>11434</v>
      </c>
      <c r="C4194" s="33" t="s">
        <v>93</v>
      </c>
      <c r="D4194" s="33" t="s">
        <v>11435</v>
      </c>
      <c r="E4194" s="33" t="s">
        <v>95</v>
      </c>
      <c r="F4194" s="33" t="s">
        <v>11864</v>
      </c>
      <c r="G4194" s="34">
        <f t="shared" si="65"/>
        <v>38670</v>
      </c>
    </row>
    <row r="4195" spans="1:7" x14ac:dyDescent="0.15">
      <c r="A4195" s="33" t="s">
        <v>11436</v>
      </c>
      <c r="B4195" s="33" t="s">
        <v>11437</v>
      </c>
      <c r="C4195" s="33" t="s">
        <v>334</v>
      </c>
      <c r="D4195" s="33" t="s">
        <v>11438</v>
      </c>
      <c r="E4195" s="33" t="s">
        <v>705</v>
      </c>
      <c r="F4195" s="33"/>
      <c r="G4195" s="34">
        <f t="shared" si="65"/>
        <v>0</v>
      </c>
    </row>
    <row r="4196" spans="1:7" x14ac:dyDescent="0.15">
      <c r="A4196" s="33" t="s">
        <v>11439</v>
      </c>
      <c r="B4196" s="33" t="s">
        <v>11440</v>
      </c>
      <c r="C4196" s="33" t="s">
        <v>334</v>
      </c>
      <c r="D4196" s="33" t="s">
        <v>11441</v>
      </c>
      <c r="E4196" s="33" t="s">
        <v>705</v>
      </c>
      <c r="F4196" s="33" t="s">
        <v>12146</v>
      </c>
      <c r="G4196" s="34">
        <f t="shared" si="65"/>
        <v>38320</v>
      </c>
    </row>
    <row r="4197" spans="1:7" x14ac:dyDescent="0.15">
      <c r="A4197" s="33" t="s">
        <v>11442</v>
      </c>
      <c r="B4197" s="33" t="s">
        <v>11443</v>
      </c>
      <c r="C4197" s="33" t="s">
        <v>334</v>
      </c>
      <c r="D4197" s="33" t="s">
        <v>11444</v>
      </c>
      <c r="E4197" s="33" t="s">
        <v>705</v>
      </c>
      <c r="F4197" s="33" t="s">
        <v>12010</v>
      </c>
      <c r="G4197" s="34">
        <f t="shared" si="65"/>
        <v>40150</v>
      </c>
    </row>
    <row r="4198" spans="1:7" x14ac:dyDescent="0.15">
      <c r="A4198" s="33" t="s">
        <v>11445</v>
      </c>
      <c r="B4198" s="33" t="s">
        <v>11446</v>
      </c>
      <c r="C4198" s="33" t="s">
        <v>726</v>
      </c>
      <c r="D4198" s="33" t="s">
        <v>11447</v>
      </c>
      <c r="E4198" s="33" t="s">
        <v>727</v>
      </c>
      <c r="F4198" s="33"/>
      <c r="G4198" s="34">
        <f t="shared" si="65"/>
        <v>0</v>
      </c>
    </row>
    <row r="4199" spans="1:7" x14ac:dyDescent="0.15">
      <c r="A4199" s="33" t="s">
        <v>11448</v>
      </c>
      <c r="B4199" s="33" t="s">
        <v>11390</v>
      </c>
      <c r="C4199" s="33" t="s">
        <v>180</v>
      </c>
      <c r="D4199" s="33" t="s">
        <v>11391</v>
      </c>
      <c r="E4199" s="33" t="s">
        <v>182</v>
      </c>
      <c r="F4199" s="33" t="s">
        <v>11858</v>
      </c>
      <c r="G4199" s="34">
        <f t="shared" si="65"/>
        <v>38614</v>
      </c>
    </row>
    <row r="4200" spans="1:7" x14ac:dyDescent="0.15">
      <c r="A4200" s="33" t="s">
        <v>11449</v>
      </c>
      <c r="B4200" s="33" t="s">
        <v>11450</v>
      </c>
      <c r="C4200" s="33" t="s">
        <v>53</v>
      </c>
      <c r="D4200" s="33" t="s">
        <v>11451</v>
      </c>
      <c r="E4200" s="33" t="s">
        <v>53</v>
      </c>
      <c r="F4200" s="33"/>
      <c r="G4200" s="34">
        <f t="shared" si="65"/>
        <v>0</v>
      </c>
    </row>
    <row r="4201" spans="1:7" x14ac:dyDescent="0.15">
      <c r="A4201" s="33" t="s">
        <v>11452</v>
      </c>
      <c r="B4201" s="33" t="s">
        <v>11453</v>
      </c>
      <c r="C4201" s="33" t="s">
        <v>7276</v>
      </c>
      <c r="D4201" s="33" t="s">
        <v>11454</v>
      </c>
      <c r="E4201" s="33" t="s">
        <v>7276</v>
      </c>
      <c r="F4201" s="33" t="s">
        <v>12037</v>
      </c>
      <c r="G4201" s="34">
        <f t="shared" si="65"/>
        <v>40118</v>
      </c>
    </row>
    <row r="4202" spans="1:7" x14ac:dyDescent="0.15">
      <c r="A4202" s="33" t="s">
        <v>11455</v>
      </c>
      <c r="B4202" s="33" t="s">
        <v>11456</v>
      </c>
      <c r="C4202" s="33" t="s">
        <v>53</v>
      </c>
      <c r="D4202" s="33" t="s">
        <v>11457</v>
      </c>
      <c r="E4202" s="33" t="s">
        <v>53</v>
      </c>
      <c r="F4202" s="33" t="s">
        <v>12147</v>
      </c>
      <c r="G4202" s="34">
        <f t="shared" si="65"/>
        <v>39674</v>
      </c>
    </row>
    <row r="4203" spans="1:7" x14ac:dyDescent="0.15">
      <c r="A4203" s="33" t="s">
        <v>11458</v>
      </c>
      <c r="B4203" s="33" t="s">
        <v>11459</v>
      </c>
      <c r="C4203" s="33" t="s">
        <v>188</v>
      </c>
      <c r="D4203" s="33" t="s">
        <v>11460</v>
      </c>
      <c r="E4203" s="33" t="s">
        <v>42</v>
      </c>
      <c r="F4203" s="33"/>
      <c r="G4203" s="34">
        <f t="shared" si="65"/>
        <v>0</v>
      </c>
    </row>
    <row r="4204" spans="1:7" x14ac:dyDescent="0.15">
      <c r="A4204" s="33" t="s">
        <v>11461</v>
      </c>
      <c r="B4204" s="33" t="s">
        <v>11462</v>
      </c>
      <c r="C4204" s="33" t="s">
        <v>93</v>
      </c>
      <c r="D4204" s="33" t="s">
        <v>11463</v>
      </c>
      <c r="E4204" s="33" t="s">
        <v>95</v>
      </c>
      <c r="F4204" s="33"/>
      <c r="G4204" s="34">
        <f t="shared" si="65"/>
        <v>0</v>
      </c>
    </row>
    <row r="4205" spans="1:7" x14ac:dyDescent="0.15">
      <c r="A4205" s="33" t="s">
        <v>11464</v>
      </c>
      <c r="B4205" s="33" t="s">
        <v>11465</v>
      </c>
      <c r="C4205" s="33" t="s">
        <v>53</v>
      </c>
      <c r="D4205" s="33" t="s">
        <v>11466</v>
      </c>
      <c r="E4205" s="33" t="s">
        <v>53</v>
      </c>
      <c r="F4205" s="33" t="s">
        <v>12023</v>
      </c>
      <c r="G4205" s="34">
        <f t="shared" si="65"/>
        <v>39280</v>
      </c>
    </row>
    <row r="4206" spans="1:7" x14ac:dyDescent="0.15">
      <c r="A4206" s="33" t="s">
        <v>11467</v>
      </c>
      <c r="B4206" s="33" t="s">
        <v>11468</v>
      </c>
      <c r="C4206" s="33" t="s">
        <v>53</v>
      </c>
      <c r="D4206" s="33" t="s">
        <v>11469</v>
      </c>
      <c r="E4206" s="33" t="s">
        <v>53</v>
      </c>
      <c r="F4206" s="33" t="s">
        <v>11580</v>
      </c>
      <c r="G4206" s="34">
        <f t="shared" si="65"/>
        <v>38435</v>
      </c>
    </row>
    <row r="4207" spans="1:7" x14ac:dyDescent="0.15">
      <c r="A4207" s="33" t="s">
        <v>11470</v>
      </c>
      <c r="B4207" s="33" t="s">
        <v>11471</v>
      </c>
      <c r="C4207" s="33" t="s">
        <v>180</v>
      </c>
      <c r="D4207" s="33" t="s">
        <v>11472</v>
      </c>
      <c r="E4207" s="33" t="s">
        <v>182</v>
      </c>
      <c r="F4207" s="33" t="s">
        <v>11925</v>
      </c>
      <c r="G4207" s="34">
        <f t="shared" si="65"/>
        <v>38889</v>
      </c>
    </row>
    <row r="4208" spans="1:7" x14ac:dyDescent="0.15">
      <c r="A4208" s="33" t="s">
        <v>11473</v>
      </c>
      <c r="B4208" s="33" t="s">
        <v>11474</v>
      </c>
      <c r="C4208" s="33" t="s">
        <v>180</v>
      </c>
      <c r="D4208" s="33" t="s">
        <v>11475</v>
      </c>
      <c r="E4208" s="33" t="s">
        <v>182</v>
      </c>
      <c r="F4208" s="33" t="s">
        <v>11925</v>
      </c>
      <c r="G4208" s="34">
        <f t="shared" si="65"/>
        <v>38889</v>
      </c>
    </row>
    <row r="4209" spans="1:7" x14ac:dyDescent="0.15">
      <c r="A4209" s="33" t="s">
        <v>11476</v>
      </c>
      <c r="B4209" s="33" t="s">
        <v>11477</v>
      </c>
      <c r="C4209" s="33" t="s">
        <v>188</v>
      </c>
      <c r="D4209" s="33" t="s">
        <v>11478</v>
      </c>
      <c r="E4209" s="33" t="s">
        <v>42</v>
      </c>
      <c r="F4209" s="33" t="s">
        <v>11925</v>
      </c>
      <c r="G4209" s="34">
        <f t="shared" si="65"/>
        <v>38889</v>
      </c>
    </row>
    <row r="4210" spans="1:7" x14ac:dyDescent="0.15">
      <c r="A4210" s="33" t="s">
        <v>11479</v>
      </c>
      <c r="B4210" s="33" t="s">
        <v>11480</v>
      </c>
      <c r="C4210" s="33" t="s">
        <v>188</v>
      </c>
      <c r="D4210" s="33" t="s">
        <v>11481</v>
      </c>
      <c r="E4210" s="33" t="s">
        <v>42</v>
      </c>
      <c r="F4210" s="33" t="s">
        <v>12015</v>
      </c>
      <c r="G4210" s="34">
        <f t="shared" si="65"/>
        <v>39013</v>
      </c>
    </row>
    <row r="4211" spans="1:7" x14ac:dyDescent="0.15">
      <c r="A4211" s="33" t="s">
        <v>11482</v>
      </c>
      <c r="B4211" s="33" t="s">
        <v>11477</v>
      </c>
      <c r="C4211" s="33" t="s">
        <v>180</v>
      </c>
      <c r="D4211" s="33" t="s">
        <v>11478</v>
      </c>
      <c r="E4211" s="33" t="s">
        <v>182</v>
      </c>
      <c r="F4211" s="33" t="s">
        <v>12148</v>
      </c>
      <c r="G4211" s="34">
        <f t="shared" si="65"/>
        <v>40623</v>
      </c>
    </row>
    <row r="4212" spans="1:7" x14ac:dyDescent="0.15">
      <c r="A4212" s="33" t="s">
        <v>11483</v>
      </c>
      <c r="B4212" s="33" t="s">
        <v>11484</v>
      </c>
      <c r="C4212" s="33" t="s">
        <v>53</v>
      </c>
      <c r="D4212" s="33" t="s">
        <v>11485</v>
      </c>
      <c r="E4212" s="33" t="s">
        <v>53</v>
      </c>
      <c r="F4212" s="33" t="s">
        <v>12149</v>
      </c>
      <c r="G4212" s="34">
        <f t="shared" si="65"/>
        <v>40667</v>
      </c>
    </row>
    <row r="4213" spans="1:7" x14ac:dyDescent="0.15">
      <c r="A4213" s="33" t="s">
        <v>11486</v>
      </c>
      <c r="B4213" s="33" t="s">
        <v>11487</v>
      </c>
      <c r="C4213" s="33" t="s">
        <v>93</v>
      </c>
      <c r="D4213" s="33" t="s">
        <v>11488</v>
      </c>
      <c r="E4213" s="33" t="s">
        <v>95</v>
      </c>
      <c r="F4213" s="33" t="s">
        <v>12150</v>
      </c>
      <c r="G4213" s="34">
        <f t="shared" si="65"/>
        <v>41086</v>
      </c>
    </row>
    <row r="4214" spans="1:7" x14ac:dyDescent="0.15">
      <c r="A4214" s="33" t="s">
        <v>11489</v>
      </c>
      <c r="B4214" s="33" t="s">
        <v>11490</v>
      </c>
      <c r="C4214" s="33" t="s">
        <v>188</v>
      </c>
      <c r="D4214" s="33" t="s">
        <v>11491</v>
      </c>
      <c r="E4214" s="33" t="s">
        <v>42</v>
      </c>
      <c r="F4214" s="33" t="s">
        <v>12151</v>
      </c>
      <c r="G4214" s="34">
        <f t="shared" si="65"/>
        <v>40850</v>
      </c>
    </row>
    <row r="4215" spans="1:7" x14ac:dyDescent="0.15">
      <c r="A4215" s="33" t="s">
        <v>11492</v>
      </c>
      <c r="B4215" s="33" t="s">
        <v>11493</v>
      </c>
      <c r="C4215" s="33" t="s">
        <v>334</v>
      </c>
      <c r="D4215" s="33" t="s">
        <v>11494</v>
      </c>
      <c r="E4215" s="33" t="s">
        <v>705</v>
      </c>
      <c r="F4215" s="33" t="s">
        <v>12151</v>
      </c>
      <c r="G4215" s="34">
        <f t="shared" si="65"/>
        <v>40850</v>
      </c>
    </row>
    <row r="4216" spans="1:7" x14ac:dyDescent="0.15">
      <c r="A4216" s="33" t="s">
        <v>11495</v>
      </c>
      <c r="B4216" s="33" t="s">
        <v>11496</v>
      </c>
      <c r="C4216" s="33" t="s">
        <v>334</v>
      </c>
      <c r="D4216" s="33" t="s">
        <v>11497</v>
      </c>
      <c r="E4216" s="33" t="s">
        <v>705</v>
      </c>
      <c r="F4216" s="33" t="s">
        <v>12151</v>
      </c>
      <c r="G4216" s="34">
        <f t="shared" si="65"/>
        <v>40850</v>
      </c>
    </row>
    <row r="4217" spans="1:7" x14ac:dyDescent="0.15">
      <c r="A4217" s="33" t="s">
        <v>11498</v>
      </c>
      <c r="B4217" s="33" t="s">
        <v>11499</v>
      </c>
      <c r="C4217" s="33" t="s">
        <v>334</v>
      </c>
      <c r="D4217" s="33" t="s">
        <v>11500</v>
      </c>
      <c r="E4217" s="33" t="s">
        <v>705</v>
      </c>
      <c r="F4217" s="33" t="s">
        <v>12151</v>
      </c>
      <c r="G4217" s="34">
        <f t="shared" si="65"/>
        <v>40850</v>
      </c>
    </row>
    <row r="4218" spans="1:7" x14ac:dyDescent="0.15">
      <c r="A4218" s="33" t="s">
        <v>11501</v>
      </c>
      <c r="B4218" s="33" t="s">
        <v>11502</v>
      </c>
      <c r="C4218" s="33" t="s">
        <v>188</v>
      </c>
      <c r="D4218" s="33" t="s">
        <v>11503</v>
      </c>
      <c r="E4218" s="33" t="s">
        <v>42</v>
      </c>
      <c r="F4218" s="33" t="s">
        <v>12151</v>
      </c>
      <c r="G4218" s="34">
        <f t="shared" si="65"/>
        <v>40850</v>
      </c>
    </row>
    <row r="4219" spans="1:7" x14ac:dyDescent="0.15">
      <c r="A4219" s="33" t="s">
        <v>11504</v>
      </c>
      <c r="B4219" s="33" t="s">
        <v>11505</v>
      </c>
      <c r="C4219" s="33" t="s">
        <v>188</v>
      </c>
      <c r="D4219" s="33" t="s">
        <v>11506</v>
      </c>
      <c r="E4219" s="33" t="s">
        <v>42</v>
      </c>
      <c r="F4219" s="33" t="s">
        <v>12151</v>
      </c>
      <c r="G4219" s="34">
        <f t="shared" si="65"/>
        <v>40850</v>
      </c>
    </row>
    <row r="4220" spans="1:7" x14ac:dyDescent="0.15">
      <c r="A4220" s="33" t="s">
        <v>11507</v>
      </c>
      <c r="B4220" s="33" t="s">
        <v>11508</v>
      </c>
      <c r="C4220" s="33" t="s">
        <v>334</v>
      </c>
      <c r="D4220" s="33" t="s">
        <v>11509</v>
      </c>
      <c r="E4220" s="33" t="s">
        <v>705</v>
      </c>
      <c r="F4220" s="33" t="s">
        <v>12152</v>
      </c>
      <c r="G4220" s="34">
        <f t="shared" si="65"/>
        <v>41079</v>
      </c>
    </row>
    <row r="4221" spans="1:7" x14ac:dyDescent="0.15">
      <c r="A4221" s="33" t="s">
        <v>11510</v>
      </c>
      <c r="B4221" s="33" t="s">
        <v>11511</v>
      </c>
      <c r="C4221" s="33" t="s">
        <v>188</v>
      </c>
      <c r="D4221" s="33" t="s">
        <v>11512</v>
      </c>
      <c r="E4221" s="33" t="s">
        <v>42</v>
      </c>
      <c r="F4221" s="33" t="s">
        <v>12151</v>
      </c>
      <c r="G4221" s="34">
        <f t="shared" si="65"/>
        <v>40850</v>
      </c>
    </row>
    <row r="4222" spans="1:7" x14ac:dyDescent="0.15">
      <c r="A4222" s="33" t="s">
        <v>11513</v>
      </c>
      <c r="B4222" s="33" t="s">
        <v>11514</v>
      </c>
      <c r="C4222" s="33" t="s">
        <v>53</v>
      </c>
      <c r="D4222" s="33" t="s">
        <v>11515</v>
      </c>
      <c r="E4222" s="33" t="s">
        <v>53</v>
      </c>
      <c r="F4222" s="33" t="s">
        <v>12089</v>
      </c>
      <c r="G4222" s="34">
        <f t="shared" si="65"/>
        <v>38145</v>
      </c>
    </row>
    <row r="4223" spans="1:7" x14ac:dyDescent="0.15">
      <c r="A4223" s="33" t="s">
        <v>11516</v>
      </c>
      <c r="B4223" s="33" t="s">
        <v>11514</v>
      </c>
      <c r="C4223" s="33" t="s">
        <v>7276</v>
      </c>
      <c r="D4223" s="33" t="s">
        <v>11515</v>
      </c>
      <c r="E4223" s="33" t="s">
        <v>7276</v>
      </c>
      <c r="F4223" s="33" t="s">
        <v>12089</v>
      </c>
      <c r="G4223" s="34">
        <f t="shared" si="65"/>
        <v>38145</v>
      </c>
    </row>
    <row r="4224" spans="1:7" x14ac:dyDescent="0.15">
      <c r="A4224" s="33" t="s">
        <v>11517</v>
      </c>
      <c r="B4224" s="33" t="s">
        <v>11514</v>
      </c>
      <c r="C4224" s="33" t="s">
        <v>93</v>
      </c>
      <c r="D4224" s="33" t="s">
        <v>11515</v>
      </c>
      <c r="E4224" s="33" t="s">
        <v>95</v>
      </c>
      <c r="F4224" s="33" t="s">
        <v>12089</v>
      </c>
      <c r="G4224" s="34">
        <f t="shared" si="65"/>
        <v>38145</v>
      </c>
    </row>
    <row r="4225" spans="1:7" x14ac:dyDescent="0.15">
      <c r="A4225" s="33" t="s">
        <v>11518</v>
      </c>
      <c r="B4225" s="33" t="s">
        <v>11514</v>
      </c>
      <c r="C4225" s="33" t="s">
        <v>121</v>
      </c>
      <c r="D4225" s="33" t="s">
        <v>11515</v>
      </c>
      <c r="E4225" s="33" t="s">
        <v>122</v>
      </c>
      <c r="F4225" s="33" t="s">
        <v>12089</v>
      </c>
      <c r="G4225" s="34">
        <f t="shared" si="65"/>
        <v>38145</v>
      </c>
    </row>
    <row r="4226" spans="1:7" x14ac:dyDescent="0.15">
      <c r="A4226" s="33" t="s">
        <v>11519</v>
      </c>
      <c r="B4226" s="33" t="s">
        <v>11514</v>
      </c>
      <c r="C4226" s="33" t="s">
        <v>188</v>
      </c>
      <c r="D4226" s="33" t="s">
        <v>11515</v>
      </c>
      <c r="E4226" s="33" t="s">
        <v>42</v>
      </c>
      <c r="F4226" s="33" t="s">
        <v>12089</v>
      </c>
      <c r="G4226" s="34">
        <f t="shared" ref="G4226:G4265" si="66">IFERROR(VALUE(F4226),VALUE(REPLACE(F4226,1,FIND(CHAR(1),SUBSTITUTE(F4226,",",CHAR(1),LEN(F4226)-LEN(SUBSTITUTE(F4226,",","")))),"")))</f>
        <v>38145</v>
      </c>
    </row>
    <row r="4227" spans="1:7" x14ac:dyDescent="0.15">
      <c r="A4227" s="33" t="s">
        <v>11520</v>
      </c>
      <c r="B4227" s="33" t="s">
        <v>11514</v>
      </c>
      <c r="C4227" s="33" t="s">
        <v>334</v>
      </c>
      <c r="D4227" s="33" t="s">
        <v>11515</v>
      </c>
      <c r="E4227" s="33" t="s">
        <v>705</v>
      </c>
      <c r="F4227" s="33" t="s">
        <v>12089</v>
      </c>
      <c r="G4227" s="34">
        <f t="shared" si="66"/>
        <v>38145</v>
      </c>
    </row>
    <row r="4228" spans="1:7" x14ac:dyDescent="0.15">
      <c r="A4228" s="33" t="s">
        <v>11521</v>
      </c>
      <c r="B4228" s="33" t="s">
        <v>11514</v>
      </c>
      <c r="C4228" s="33" t="s">
        <v>180</v>
      </c>
      <c r="D4228" s="33" t="s">
        <v>11515</v>
      </c>
      <c r="E4228" s="33" t="s">
        <v>182</v>
      </c>
      <c r="F4228" s="33" t="s">
        <v>12089</v>
      </c>
      <c r="G4228" s="34">
        <f t="shared" si="66"/>
        <v>38145</v>
      </c>
    </row>
    <row r="4229" spans="1:7" x14ac:dyDescent="0.15">
      <c r="A4229" s="33" t="s">
        <v>11522</v>
      </c>
      <c r="B4229" s="33" t="s">
        <v>11514</v>
      </c>
      <c r="C4229" s="33" t="s">
        <v>726</v>
      </c>
      <c r="D4229" s="33" t="s">
        <v>11515</v>
      </c>
      <c r="E4229" s="33" t="s">
        <v>727</v>
      </c>
      <c r="F4229" s="33" t="s">
        <v>12089</v>
      </c>
      <c r="G4229" s="34">
        <f t="shared" si="66"/>
        <v>38145</v>
      </c>
    </row>
    <row r="4230" spans="1:7" x14ac:dyDescent="0.15">
      <c r="A4230" s="33" t="s">
        <v>11523</v>
      </c>
      <c r="B4230" s="33" t="s">
        <v>11514</v>
      </c>
      <c r="C4230" s="33" t="s">
        <v>137</v>
      </c>
      <c r="D4230" s="33" t="s">
        <v>11515</v>
      </c>
      <c r="E4230" s="33" t="s">
        <v>139</v>
      </c>
      <c r="F4230" s="33" t="s">
        <v>12089</v>
      </c>
      <c r="G4230" s="34">
        <f t="shared" si="66"/>
        <v>38145</v>
      </c>
    </row>
    <row r="4231" spans="1:7" x14ac:dyDescent="0.15">
      <c r="A4231" s="33" t="s">
        <v>11524</v>
      </c>
      <c r="B4231" s="33" t="s">
        <v>11514</v>
      </c>
      <c r="C4231" s="33" t="s">
        <v>166</v>
      </c>
      <c r="D4231" s="33" t="s">
        <v>11515</v>
      </c>
      <c r="E4231" s="33" t="s">
        <v>168</v>
      </c>
      <c r="F4231" s="33" t="s">
        <v>12089</v>
      </c>
      <c r="G4231" s="34">
        <f t="shared" si="66"/>
        <v>38145</v>
      </c>
    </row>
    <row r="4232" spans="1:7" x14ac:dyDescent="0.15">
      <c r="A4232" s="33" t="s">
        <v>11525</v>
      </c>
      <c r="B4232" s="33" t="s">
        <v>11514</v>
      </c>
      <c r="C4232" s="33" t="s">
        <v>62</v>
      </c>
      <c r="D4232" s="33" t="s">
        <v>11515</v>
      </c>
      <c r="E4232" s="33" t="s">
        <v>709</v>
      </c>
      <c r="F4232" s="33" t="s">
        <v>12089</v>
      </c>
      <c r="G4232" s="34">
        <f t="shared" si="66"/>
        <v>38145</v>
      </c>
    </row>
    <row r="4233" spans="1:7" x14ac:dyDescent="0.15">
      <c r="A4233" s="33" t="s">
        <v>11526</v>
      </c>
      <c r="B4233" s="33" t="s">
        <v>11514</v>
      </c>
      <c r="C4233" s="33" t="s">
        <v>10859</v>
      </c>
      <c r="D4233" s="33" t="s">
        <v>11515</v>
      </c>
      <c r="E4233" s="33" t="s">
        <v>10860</v>
      </c>
      <c r="F4233" s="33" t="s">
        <v>12089</v>
      </c>
      <c r="G4233" s="34">
        <f t="shared" si="66"/>
        <v>38145</v>
      </c>
    </row>
    <row r="4234" spans="1:7" x14ac:dyDescent="0.15">
      <c r="A4234" s="33" t="s">
        <v>11527</v>
      </c>
      <c r="B4234" s="33" t="s">
        <v>11528</v>
      </c>
      <c r="C4234" s="33" t="s">
        <v>53</v>
      </c>
      <c r="D4234" s="33" t="s">
        <v>11529</v>
      </c>
      <c r="E4234" s="33" t="s">
        <v>53</v>
      </c>
      <c r="F4234" s="33" t="s">
        <v>12153</v>
      </c>
      <c r="G4234" s="34">
        <f t="shared" si="66"/>
        <v>39581</v>
      </c>
    </row>
    <row r="4235" spans="1:7" x14ac:dyDescent="0.15">
      <c r="A4235" s="33" t="s">
        <v>11775</v>
      </c>
      <c r="B4235" s="33" t="s">
        <v>11776</v>
      </c>
      <c r="C4235" s="33" t="s">
        <v>53</v>
      </c>
      <c r="D4235" s="33" t="s">
        <v>11777</v>
      </c>
      <c r="E4235" s="33" t="s">
        <v>53</v>
      </c>
      <c r="F4235" s="33" t="s">
        <v>12154</v>
      </c>
      <c r="G4235" s="34">
        <f t="shared" si="66"/>
        <v>41562</v>
      </c>
    </row>
    <row r="4236" spans="1:7" x14ac:dyDescent="0.15">
      <c r="A4236" s="33" t="s">
        <v>11778</v>
      </c>
      <c r="B4236" s="33" t="s">
        <v>11779</v>
      </c>
      <c r="C4236" s="33" t="s">
        <v>53</v>
      </c>
      <c r="D4236" s="33" t="s">
        <v>11780</v>
      </c>
      <c r="E4236" s="33" t="s">
        <v>53</v>
      </c>
      <c r="F4236" s="33" t="s">
        <v>12154</v>
      </c>
      <c r="G4236" s="34">
        <f t="shared" si="66"/>
        <v>41562</v>
      </c>
    </row>
    <row r="4237" spans="1:7" x14ac:dyDescent="0.15">
      <c r="A4237" s="33" t="s">
        <v>11530</v>
      </c>
      <c r="B4237" s="33" t="s">
        <v>11531</v>
      </c>
      <c r="C4237" s="33" t="s">
        <v>53</v>
      </c>
      <c r="D4237" s="33" t="s">
        <v>11532</v>
      </c>
      <c r="E4237" s="33" t="s">
        <v>53</v>
      </c>
      <c r="F4237" s="33" t="s">
        <v>12155</v>
      </c>
      <c r="G4237" s="34">
        <f t="shared" si="66"/>
        <v>38915</v>
      </c>
    </row>
    <row r="4238" spans="1:7" x14ac:dyDescent="0.15">
      <c r="A4238" s="33" t="s">
        <v>11533</v>
      </c>
      <c r="B4238" s="33" t="s">
        <v>11531</v>
      </c>
      <c r="C4238" s="33" t="s">
        <v>7276</v>
      </c>
      <c r="D4238" s="33" t="s">
        <v>11532</v>
      </c>
      <c r="E4238" s="33" t="s">
        <v>7276</v>
      </c>
      <c r="F4238" s="33" t="s">
        <v>12155</v>
      </c>
      <c r="G4238" s="34">
        <f t="shared" si="66"/>
        <v>38915</v>
      </c>
    </row>
    <row r="4239" spans="1:7" x14ac:dyDescent="0.15">
      <c r="A4239" s="33" t="s">
        <v>11534</v>
      </c>
      <c r="B4239" s="33" t="s">
        <v>11531</v>
      </c>
      <c r="C4239" s="33" t="s">
        <v>93</v>
      </c>
      <c r="D4239" s="33" t="s">
        <v>11532</v>
      </c>
      <c r="E4239" s="33" t="s">
        <v>95</v>
      </c>
      <c r="F4239" s="33" t="s">
        <v>12155</v>
      </c>
      <c r="G4239" s="34">
        <f t="shared" si="66"/>
        <v>38915</v>
      </c>
    </row>
    <row r="4240" spans="1:7" x14ac:dyDescent="0.15">
      <c r="A4240" s="33" t="s">
        <v>11535</v>
      </c>
      <c r="B4240" s="33" t="s">
        <v>11531</v>
      </c>
      <c r="C4240" s="33" t="s">
        <v>121</v>
      </c>
      <c r="D4240" s="33" t="s">
        <v>11532</v>
      </c>
      <c r="E4240" s="33" t="s">
        <v>122</v>
      </c>
      <c r="F4240" s="33" t="s">
        <v>12155</v>
      </c>
      <c r="G4240" s="34">
        <f t="shared" si="66"/>
        <v>38915</v>
      </c>
    </row>
    <row r="4241" spans="1:7" x14ac:dyDescent="0.15">
      <c r="A4241" s="33" t="s">
        <v>11536</v>
      </c>
      <c r="B4241" s="33" t="s">
        <v>11531</v>
      </c>
      <c r="C4241" s="33" t="s">
        <v>188</v>
      </c>
      <c r="D4241" s="33" t="s">
        <v>11532</v>
      </c>
      <c r="E4241" s="33" t="s">
        <v>42</v>
      </c>
      <c r="F4241" s="33" t="s">
        <v>12155</v>
      </c>
      <c r="G4241" s="34">
        <f t="shared" si="66"/>
        <v>38915</v>
      </c>
    </row>
    <row r="4242" spans="1:7" x14ac:dyDescent="0.15">
      <c r="A4242" s="33" t="s">
        <v>11537</v>
      </c>
      <c r="B4242" s="33" t="s">
        <v>11531</v>
      </c>
      <c r="C4242" s="33" t="s">
        <v>334</v>
      </c>
      <c r="D4242" s="33" t="s">
        <v>11532</v>
      </c>
      <c r="E4242" s="33" t="s">
        <v>705</v>
      </c>
      <c r="F4242" s="33" t="s">
        <v>12155</v>
      </c>
      <c r="G4242" s="34">
        <f t="shared" si="66"/>
        <v>38915</v>
      </c>
    </row>
    <row r="4243" spans="1:7" x14ac:dyDescent="0.15">
      <c r="A4243" s="33" t="s">
        <v>11538</v>
      </c>
      <c r="B4243" s="33" t="s">
        <v>11531</v>
      </c>
      <c r="C4243" s="33" t="s">
        <v>180</v>
      </c>
      <c r="D4243" s="33" t="s">
        <v>11532</v>
      </c>
      <c r="E4243" s="33" t="s">
        <v>182</v>
      </c>
      <c r="F4243" s="33" t="s">
        <v>12155</v>
      </c>
      <c r="G4243" s="34">
        <f t="shared" si="66"/>
        <v>38915</v>
      </c>
    </row>
    <row r="4244" spans="1:7" x14ac:dyDescent="0.15">
      <c r="A4244" s="33" t="s">
        <v>11539</v>
      </c>
      <c r="B4244" s="33" t="s">
        <v>11531</v>
      </c>
      <c r="C4244" s="33" t="s">
        <v>726</v>
      </c>
      <c r="D4244" s="33" t="s">
        <v>11532</v>
      </c>
      <c r="E4244" s="33" t="s">
        <v>727</v>
      </c>
      <c r="F4244" s="33" t="s">
        <v>12155</v>
      </c>
      <c r="G4244" s="34">
        <f t="shared" si="66"/>
        <v>38915</v>
      </c>
    </row>
    <row r="4245" spans="1:7" x14ac:dyDescent="0.15">
      <c r="A4245" s="33" t="s">
        <v>11540</v>
      </c>
      <c r="B4245" s="33" t="s">
        <v>11531</v>
      </c>
      <c r="C4245" s="33" t="s">
        <v>137</v>
      </c>
      <c r="D4245" s="33" t="s">
        <v>11532</v>
      </c>
      <c r="E4245" s="33" t="s">
        <v>139</v>
      </c>
      <c r="F4245" s="33" t="s">
        <v>12155</v>
      </c>
      <c r="G4245" s="34">
        <f t="shared" si="66"/>
        <v>38915</v>
      </c>
    </row>
    <row r="4246" spans="1:7" x14ac:dyDescent="0.15">
      <c r="A4246" s="33" t="s">
        <v>11541</v>
      </c>
      <c r="B4246" s="33" t="s">
        <v>11531</v>
      </c>
      <c r="C4246" s="33" t="s">
        <v>166</v>
      </c>
      <c r="D4246" s="33" t="s">
        <v>11532</v>
      </c>
      <c r="E4246" s="33" t="s">
        <v>168</v>
      </c>
      <c r="F4246" s="33" t="s">
        <v>12155</v>
      </c>
      <c r="G4246" s="34">
        <f t="shared" si="66"/>
        <v>38915</v>
      </c>
    </row>
    <row r="4247" spans="1:7" x14ac:dyDescent="0.15">
      <c r="A4247" s="33" t="s">
        <v>11542</v>
      </c>
      <c r="B4247" s="33" t="s">
        <v>11531</v>
      </c>
      <c r="C4247" s="33" t="s">
        <v>62</v>
      </c>
      <c r="D4247" s="33" t="s">
        <v>11532</v>
      </c>
      <c r="E4247" s="33" t="s">
        <v>709</v>
      </c>
      <c r="F4247" s="33" t="s">
        <v>12155</v>
      </c>
      <c r="G4247" s="34">
        <f t="shared" si="66"/>
        <v>38915</v>
      </c>
    </row>
    <row r="4248" spans="1:7" x14ac:dyDescent="0.15">
      <c r="A4248" s="33" t="s">
        <v>11543</v>
      </c>
      <c r="B4248" s="33" t="s">
        <v>11531</v>
      </c>
      <c r="C4248" s="33" t="s">
        <v>10859</v>
      </c>
      <c r="D4248" s="33" t="s">
        <v>11532</v>
      </c>
      <c r="E4248" s="33" t="s">
        <v>10860</v>
      </c>
      <c r="F4248" s="33" t="s">
        <v>12155</v>
      </c>
      <c r="G4248" s="34">
        <f t="shared" si="66"/>
        <v>38915</v>
      </c>
    </row>
    <row r="4249" spans="1:7" x14ac:dyDescent="0.15">
      <c r="A4249" s="33" t="s">
        <v>11626</v>
      </c>
      <c r="B4249" s="33" t="s">
        <v>11627</v>
      </c>
      <c r="C4249" s="33" t="s">
        <v>53</v>
      </c>
      <c r="D4249" s="33" t="s">
        <v>11628</v>
      </c>
      <c r="E4249" s="33" t="s">
        <v>53</v>
      </c>
      <c r="F4249" s="33" t="s">
        <v>11941</v>
      </c>
      <c r="G4249" s="34">
        <f t="shared" si="66"/>
        <v>41226</v>
      </c>
    </row>
    <row r="4250" spans="1:7" x14ac:dyDescent="0.15">
      <c r="A4250" s="33" t="s">
        <v>12156</v>
      </c>
      <c r="B4250" s="33" t="s">
        <v>11627</v>
      </c>
      <c r="C4250" s="33" t="s">
        <v>7276</v>
      </c>
      <c r="D4250" s="33" t="s">
        <v>11628</v>
      </c>
      <c r="E4250" s="33" t="s">
        <v>7276</v>
      </c>
      <c r="F4250" s="33" t="s">
        <v>11860</v>
      </c>
      <c r="G4250" s="34">
        <f t="shared" si="66"/>
        <v>41701</v>
      </c>
    </row>
    <row r="4251" spans="1:7" x14ac:dyDescent="0.15">
      <c r="A4251" s="33" t="s">
        <v>11629</v>
      </c>
      <c r="B4251" s="33" t="s">
        <v>11630</v>
      </c>
      <c r="C4251" s="33" t="s">
        <v>53</v>
      </c>
      <c r="D4251" s="33" t="s">
        <v>11630</v>
      </c>
      <c r="E4251" s="33" t="s">
        <v>53</v>
      </c>
      <c r="F4251" s="33" t="s">
        <v>12157</v>
      </c>
      <c r="G4251" s="34">
        <f t="shared" si="66"/>
        <v>41351</v>
      </c>
    </row>
    <row r="4252" spans="1:7" x14ac:dyDescent="0.15">
      <c r="A4252" s="33" t="s">
        <v>11754</v>
      </c>
      <c r="B4252" s="33" t="s">
        <v>11755</v>
      </c>
      <c r="C4252" s="33" t="s">
        <v>53</v>
      </c>
      <c r="D4252" s="33" t="s">
        <v>11756</v>
      </c>
      <c r="E4252" s="33" t="s">
        <v>53</v>
      </c>
      <c r="F4252" s="33" t="s">
        <v>11906</v>
      </c>
      <c r="G4252" s="34">
        <f t="shared" si="66"/>
        <v>41491</v>
      </c>
    </row>
    <row r="4253" spans="1:7" x14ac:dyDescent="0.15">
      <c r="A4253" s="33" t="s">
        <v>11544</v>
      </c>
      <c r="B4253" s="33" t="s">
        <v>11545</v>
      </c>
      <c r="C4253" s="33" t="s">
        <v>53</v>
      </c>
      <c r="D4253" s="33" t="s">
        <v>11546</v>
      </c>
      <c r="E4253" s="33" t="s">
        <v>53</v>
      </c>
      <c r="F4253" s="33" t="s">
        <v>12158</v>
      </c>
      <c r="G4253" s="34">
        <f t="shared" si="66"/>
        <v>39667</v>
      </c>
    </row>
    <row r="4254" spans="1:7" x14ac:dyDescent="0.15">
      <c r="A4254" s="33" t="s">
        <v>11547</v>
      </c>
      <c r="B4254" s="33" t="s">
        <v>11548</v>
      </c>
      <c r="C4254" s="33" t="s">
        <v>53</v>
      </c>
      <c r="D4254" s="33" t="s">
        <v>11549</v>
      </c>
      <c r="E4254" s="33" t="s">
        <v>53</v>
      </c>
      <c r="F4254" s="33" t="s">
        <v>12158</v>
      </c>
      <c r="G4254" s="34">
        <f t="shared" si="66"/>
        <v>39667</v>
      </c>
    </row>
    <row r="4255" spans="1:7" x14ac:dyDescent="0.15">
      <c r="A4255" s="33" t="s">
        <v>11550</v>
      </c>
      <c r="B4255" s="33" t="s">
        <v>11548</v>
      </c>
      <c r="C4255" s="33" t="s">
        <v>137</v>
      </c>
      <c r="D4255" s="33" t="s">
        <v>11549</v>
      </c>
      <c r="E4255" s="33" t="s">
        <v>139</v>
      </c>
      <c r="F4255" s="33" t="s">
        <v>12158</v>
      </c>
      <c r="G4255" s="34">
        <f t="shared" si="66"/>
        <v>39667</v>
      </c>
    </row>
    <row r="4256" spans="1:7" x14ac:dyDescent="0.15">
      <c r="A4256" s="33" t="s">
        <v>11551</v>
      </c>
      <c r="B4256" s="33" t="s">
        <v>11552</v>
      </c>
      <c r="C4256" s="33" t="s">
        <v>53</v>
      </c>
      <c r="D4256" s="33" t="s">
        <v>11553</v>
      </c>
      <c r="E4256" s="33" t="s">
        <v>53</v>
      </c>
      <c r="F4256" s="33" t="s">
        <v>12158</v>
      </c>
      <c r="G4256" s="34">
        <f t="shared" si="66"/>
        <v>39667</v>
      </c>
    </row>
    <row r="4257" spans="1:7" x14ac:dyDescent="0.15">
      <c r="A4257" s="33" t="s">
        <v>11554</v>
      </c>
      <c r="B4257" s="33" t="s">
        <v>11555</v>
      </c>
      <c r="C4257" s="33" t="s">
        <v>53</v>
      </c>
      <c r="D4257" s="33" t="s">
        <v>11556</v>
      </c>
      <c r="E4257" s="33" t="s">
        <v>53</v>
      </c>
      <c r="F4257" s="33" t="s">
        <v>12158</v>
      </c>
      <c r="G4257" s="34">
        <f t="shared" si="66"/>
        <v>39667</v>
      </c>
    </row>
    <row r="4258" spans="1:7" x14ac:dyDescent="0.15">
      <c r="A4258" s="33" t="s">
        <v>11557</v>
      </c>
      <c r="B4258" s="33" t="s">
        <v>11558</v>
      </c>
      <c r="C4258" s="33" t="s">
        <v>53</v>
      </c>
      <c r="D4258" s="33" t="s">
        <v>11559</v>
      </c>
      <c r="E4258" s="33" t="s">
        <v>53</v>
      </c>
      <c r="F4258" s="33" t="s">
        <v>12158</v>
      </c>
      <c r="G4258" s="34">
        <f t="shared" si="66"/>
        <v>39667</v>
      </c>
    </row>
    <row r="4259" spans="1:7" x14ac:dyDescent="0.15">
      <c r="A4259" s="33" t="s">
        <v>11560</v>
      </c>
      <c r="B4259" s="33" t="s">
        <v>11561</v>
      </c>
      <c r="C4259" s="33" t="s">
        <v>137</v>
      </c>
      <c r="D4259" s="33" t="s">
        <v>11562</v>
      </c>
      <c r="E4259" s="33" t="s">
        <v>139</v>
      </c>
      <c r="F4259" s="33" t="s">
        <v>12158</v>
      </c>
      <c r="G4259" s="34">
        <f t="shared" si="66"/>
        <v>39667</v>
      </c>
    </row>
    <row r="4260" spans="1:7" x14ac:dyDescent="0.15">
      <c r="A4260" s="33" t="s">
        <v>11563</v>
      </c>
      <c r="B4260" s="33" t="s">
        <v>11564</v>
      </c>
      <c r="C4260" s="33" t="s">
        <v>53</v>
      </c>
      <c r="D4260" s="33" t="s">
        <v>11565</v>
      </c>
      <c r="E4260" s="33" t="s">
        <v>53</v>
      </c>
      <c r="F4260" s="33" t="s">
        <v>12158</v>
      </c>
      <c r="G4260" s="34">
        <f t="shared" si="66"/>
        <v>39667</v>
      </c>
    </row>
    <row r="4261" spans="1:7" x14ac:dyDescent="0.15">
      <c r="A4261" s="33" t="s">
        <v>11566</v>
      </c>
      <c r="B4261" s="33" t="s">
        <v>11567</v>
      </c>
      <c r="C4261" s="33" t="s">
        <v>141</v>
      </c>
      <c r="D4261" s="33" t="s">
        <v>11568</v>
      </c>
      <c r="E4261" s="33" t="s">
        <v>142</v>
      </c>
      <c r="F4261" s="33" t="s">
        <v>12158</v>
      </c>
      <c r="G4261" s="34">
        <f t="shared" si="66"/>
        <v>39667</v>
      </c>
    </row>
    <row r="4262" spans="1:7" x14ac:dyDescent="0.15">
      <c r="A4262" s="33" t="s">
        <v>11569</v>
      </c>
      <c r="B4262" s="33" t="s">
        <v>11570</v>
      </c>
      <c r="C4262" s="33" t="s">
        <v>53</v>
      </c>
      <c r="D4262" s="33" t="s">
        <v>11571</v>
      </c>
      <c r="E4262" s="33" t="s">
        <v>53</v>
      </c>
      <c r="F4262" s="33" t="s">
        <v>12158</v>
      </c>
      <c r="G4262" s="34">
        <f t="shared" si="66"/>
        <v>39667</v>
      </c>
    </row>
    <row r="4263" spans="1:7" x14ac:dyDescent="0.15">
      <c r="A4263" s="33" t="s">
        <v>11572</v>
      </c>
      <c r="B4263" s="33" t="s">
        <v>11573</v>
      </c>
      <c r="C4263" s="33" t="s">
        <v>53</v>
      </c>
      <c r="D4263" s="33" t="s">
        <v>11574</v>
      </c>
      <c r="E4263" s="33" t="s">
        <v>53</v>
      </c>
      <c r="F4263" s="33" t="s">
        <v>12158</v>
      </c>
      <c r="G4263" s="34">
        <f t="shared" si="66"/>
        <v>39667</v>
      </c>
    </row>
    <row r="4264" spans="1:7" x14ac:dyDescent="0.15">
      <c r="A4264" s="33" t="s">
        <v>12159</v>
      </c>
      <c r="B4264" s="33" t="s">
        <v>11567</v>
      </c>
      <c r="C4264" s="33" t="s">
        <v>137</v>
      </c>
      <c r="D4264" s="33" t="s">
        <v>11568</v>
      </c>
      <c r="E4264" s="33" t="s">
        <v>139</v>
      </c>
      <c r="F4264" s="33" t="s">
        <v>12142</v>
      </c>
      <c r="G4264" s="34">
        <f t="shared" si="66"/>
        <v>41813</v>
      </c>
    </row>
    <row r="4265" spans="1:7" x14ac:dyDescent="0.15">
      <c r="A4265" s="33" t="s">
        <v>12160</v>
      </c>
      <c r="B4265" s="33" t="s">
        <v>12161</v>
      </c>
      <c r="C4265" s="33" t="s">
        <v>53</v>
      </c>
      <c r="D4265" s="33" t="s">
        <v>12162</v>
      </c>
      <c r="E4265" s="33" t="s">
        <v>53</v>
      </c>
      <c r="F4265" s="33" t="s">
        <v>12123</v>
      </c>
      <c r="G4265" s="34">
        <f t="shared" si="66"/>
        <v>41831</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Information</vt:lpstr>
      <vt:lpstr>Culverts</vt:lpstr>
      <vt:lpstr>Sheet</vt:lpstr>
      <vt:lpstr>Pay Items</vt:lpstr>
      <vt:lpstr>Base</vt:lpstr>
      <vt:lpstr>Checked</vt:lpstr>
      <vt:lpstr>Checked_date</vt:lpstr>
      <vt:lpstr>Designed</vt:lpstr>
      <vt:lpstr>Designed_date</vt:lpstr>
      <vt:lpstr>Sheet!Filename</vt:lpstr>
      <vt:lpstr>First</vt:lpstr>
      <vt:lpstr>Sheet!Next</vt:lpstr>
      <vt:lpstr>Pay.Item</vt:lpstr>
      <vt:lpstr>Pay.Items.Start</vt:lpstr>
      <vt:lpstr>Prefix</vt:lpstr>
      <vt:lpstr>Sheet!Previous</vt:lpstr>
      <vt:lpstr>Culverts!Print_Area</vt:lpstr>
      <vt:lpstr>Sheet!Print_Area</vt:lpstr>
      <vt:lpstr>Project</vt:lpstr>
      <vt:lpstr>Rows.Header</vt:lpstr>
      <vt:lpstr>Rows.Needed</vt:lpstr>
      <vt:lpstr>Rows.Sheet</vt:lpstr>
      <vt:lpstr>Sheet!Sheet.Number</vt:lpstr>
      <vt:lpstr>State</vt:lpstr>
      <vt:lpstr>Sheet!Time</vt:lpstr>
      <vt:lpstr>Sheet!Totals</vt:lpstr>
      <vt:lpstr>Units</vt:lpstr>
      <vt:lpstr>USC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2012-09-26T14:42:03Z</dcterms:created>
  <dcterms:modified xsi:type="dcterms:W3CDTF">2014-09-22T16:37:39Z</dcterms:modified>
</cp:coreProperties>
</file>